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8" activeTab="1"/>
  </bookViews>
  <sheets>
    <sheet name="rekapitulace" sheetId="1" r:id="rId1"/>
    <sheet name="01" sheetId="2" r:id="rId2"/>
    <sheet name="02" sheetId="3" r:id="rId3"/>
    <sheet name="VON" sheetId="4" r:id="rId4"/>
  </sheets>
  <definedNames>
    <definedName name="_xlnm.Print_Area" localSheetId="0">'rekapitulace'!$A$1:$E$13</definedName>
  </definedNames>
  <calcPr fullCalcOnLoad="1"/>
</workbook>
</file>

<file path=xl/sharedStrings.xml><?xml version="1.0" encoding="utf-8"?>
<sst xmlns="http://schemas.openxmlformats.org/spreadsheetml/2006/main" count="904" uniqueCount="414">
  <si>
    <t>Soupis objektů s DPH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</si>
  <si>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</si>
  <si>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</si>
  <si>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</si>
  <si>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</si>
  <si>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</si>
  <si>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</si>
  <si>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</si>
  <si>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</si>
  <si>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</si>
  <si>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</si>
  <si>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 9</t>
  </si>
  <si>
    <t>Stavba :</t>
  </si>
  <si>
    <t>číslo a název SO:</t>
  </si>
  <si>
    <t>číslo a název rozpočtu:</t>
  </si>
  <si>
    <t>21001-SP/182108</t>
  </si>
  <si>
    <t>Rekonstrukce ul. Resslova, Chomutov</t>
  </si>
  <si>
    <t>01</t>
  </si>
  <si>
    <t>Komunikace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</si>
  <si>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</si>
  <si>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</si>
  <si>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</si>
  <si>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</si>
  <si>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</si>
  <si>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</si>
  <si>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</si>
  <si>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</si>
  <si>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</si>
  <si>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</si>
  <si>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</si>
  <si>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</si>
  <si>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</si>
  <si>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</si>
  <si>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</si>
  <si>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</si>
  <si>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</si>
  <si>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</si>
  <si>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</si>
  <si>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</si>
  <si>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</si>
  <si>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</si>
  <si>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2020_OTSKP</t>
  </si>
  <si>
    <t>014102</t>
  </si>
  <si>
    <t>A</t>
  </si>
  <si>
    <t>POPLATKY ZA SKLÁDKU
Výkopek/nestmelené podkladní vrstvy</t>
  </si>
  <si>
    <t xml:space="preserve">T         </t>
  </si>
  <si>
    <t>předpoklad:
z pol. 11343: 1,843m3*1/3*1,9t/m3=1,167 [A]t
z pol. 11348: 25,58m3*1/3*1,9t/m3=16,201 [B]t
z pol. 17120: 493,602m3*2t/m3=987,204 [C]t
A+B+C=1 004,572 [D]t</t>
  </si>
  <si>
    <t>zahrnuje veškeré poplatky provozovateli skládky související s uložením odpadu na skládce.</t>
  </si>
  <si>
    <t>B</t>
  </si>
  <si>
    <t>POPLATKY ZA SKLÁDKU
Beton/železobeton</t>
  </si>
  <si>
    <t>předpoklad:
z pol. 11348: 25,58m3*1/2*2t/m3=25,580 [A]t</t>
  </si>
  <si>
    <t>P</t>
  </si>
  <si>
    <t>POPLATKY ZA SKLÁDKU
Výkopek/nestmelené podkladní vrstvy, navážky apod. (mat. z výměny podloží)</t>
  </si>
  <si>
    <t>z pol. 12373.P: 376,798m3*2t/m3=753,596 [A]t</t>
  </si>
  <si>
    <t>014201</t>
  </si>
  <si>
    <t>POPLATKY ZA ZEMNÍK - ZEMINA
Mat. vhodný do násypů - kvalitní zeminy min. třídy G3</t>
  </si>
  <si>
    <t xml:space="preserve">M3        </t>
  </si>
  <si>
    <t>pro pol. 17130.P: 376,798m3=376,798 [A]m3</t>
  </si>
  <si>
    <t>zahrnuje veškeré poplatky majiteli zemníku související s nákupem zeminy (nikoliv s otvírkou zemníku)</t>
  </si>
  <si>
    <t>014211</t>
  </si>
  <si>
    <t>POPLATKY ZA ZEMNÍK - ORNICE
Nákup ornice/kultivované zeminy</t>
  </si>
  <si>
    <t>pro pol. 18230: 37,707m3-22,175m3 (viz pol. 12110)=15,532 [A]m3</t>
  </si>
  <si>
    <t>Zemní práce</t>
  </si>
  <si>
    <t>11201</t>
  </si>
  <si>
    <t>KÁCENÍ STROMŮ D KMENE DO 0,5M S ODSTRANĚNÍM PAŘEZŮ
Vč. likvidace</t>
  </si>
  <si>
    <t xml:space="preserve">KUS       </t>
  </si>
  <si>
    <t>viz Situace bourání: 1ks=1,000 [A]ks</t>
  </si>
  <si>
    <t>Kácení stromů se měří v [ks] poražených stromů (průměr stromů se měří ve výšce 1,3m nad terénem) a zahrnuje zejména:
- poražení stromu a osekání větví
- spálení větví na hromadách nebo štěpkování
- dopravu a uložení kmenů, případné další práce s nimi dle pokynů zadávací dokumentace Odstranění pařezů se měří v [ks] vytrhaných nebo vykopaných pařezů a zahrnuje zejména:
- vytrhání nebo vykopání pařezů
- veškeré zemní práce spojené s odstraněním pařezů
- dopravu a uložení pařezů, případně další práce s nimi dle pokynů zadávací dokumentace</t>
  </si>
  <si>
    <t>11343</t>
  </si>
  <si>
    <t>ODSTRAN KRYTU ZPEVNĚNÝCH PLOCH S ASFALT POJIVEM VČET PODKLADU
(s vyzískaným mat. je nutno nakládat v souladu s Vyhláškou č. 130/2019 o kritériích, při jejichž splnění je asfaltová směs vedlejším produktem nebo přestává být odpadem)</t>
  </si>
  <si>
    <t>kce stáv. živič. chodníku, viz Situace bourání (plochy odměř. z dwg): 18,43m2*0,1m=1,843 [A]m3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</si>
  <si>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- tento fakt musí být uveden v doplňujícím textu k položce).</t>
  </si>
  <si>
    <t>11348</t>
  </si>
  <si>
    <t>ODSTRANĚNÍ KRYTU ZPEVNĚNÝCH PLOCH Z DLAŽDIC VČETNĚ PODKLADU
Vč. obrub</t>
  </si>
  <si>
    <t>stáv. chodník, viz Situace bourání (plochy odměř. z dwg): 255,8m2*0,1m=25,580 [A]m3</t>
  </si>
  <si>
    <t>11372D</t>
  </si>
  <si>
    <t>FRÉZOVÁNÍ ZPEVNĚNÝCH PLOCH ASFALT DROBNÝCH OPRAV A PLOŠ ROZPADŮ DO 2000M2
(s vyzískaným mat. je nutno nakládat v souladu s Vyhláškou č. 130/2019 o kritériích, při jejichž splnění je asfaltová směs vedlejším produktem nebo přestává být odpadem)</t>
  </si>
  <si>
    <t>stáv. komunikace, viz Situace bourání (plochy odměř. z dwg): 1137,32m2*0,12m=136,478 [A]m3</t>
  </si>
  <si>
    <t>12110</t>
  </si>
  <si>
    <t>SEJMUTÍ ORNICE NEBO LESNÍ PŮDY
Na mezideponii</t>
  </si>
  <si>
    <t>viz Situace (plochy odměř. z dwg), předpoklad: 88,7m2*0,25m=22,175 [A]m3</t>
  </si>
  <si>
    <t>položka zahrnuje sejmutí ornice bez ohledu na tloušťku vrstvy a její vodorovnou dopravu
nezahrnuje uložení na trvalou skládku</t>
  </si>
  <si>
    <t>12373</t>
  </si>
  <si>
    <t>ODKOP PRO SPOD STAVBU SILNIC A ŽELEZNIC TŘ. I
Vč. odvozu na skládku</t>
  </si>
  <si>
    <t>v rozsahu nových kcí, viz TZ, Situace a řezy: 
(1029,84+102,41)*1,05*0,47=558,765 [A]
(48,09+5,54+6,17)*0,46=27,508 [B]
(211,73+4,18+42,62)*0,34=87,900 [C]
36,7*0,15=5,505 [D]
A+B+C+D=679,678 [E]
odpočet objemu odstr. v rámci jiných pol.: -(22,175+136,478+25,58+1,843)=- 186,076 [F]
E+F=493,602 [G]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</si>
  <si>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apod.)
- nezahrnuje uložení zeminy (na skládku, do násypu) ani poplatky za skládku, vykazují se v položce č. 0141**</t>
  </si>
  <si>
    <t>ODKOP PRO SPOD STAVBU SILNIC A ŽELEZNIC TŘ. I
Vč. odvozu na skládku,
bude čerpáno pouze se souhlasem a v rozsahu určeném TDS (na základě odborného vyhodnocení geotechnických podmínek zjištěných na stavbě)</t>
  </si>
  <si>
    <t>výměna nevhodného podloží, viz pol. 18110 (předpoklad 50% plochy): 1507,193m2*1/2*0,5m=376,798 [A]m3</t>
  </si>
  <si>
    <t>12573</t>
  </si>
  <si>
    <t>VYKOPÁVKY ZE ZEMNÍKŮ A SKLÁDEK TŘ. I
Z mezideponie vč. přesunu na stavbu</t>
  </si>
  <si>
    <t>pro pol. 18230: 22,175m3 (viz pol. 12110)=22,175 [A]m3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</si>
  <si>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ruční vykopávky, odstranění kořenů a napadávek
- pažení, vzepření a rozepření vč. přepažování (vyjma štětových stěn)
- úpravu, ochranu a očištění dna, základové spáry, stěn a svahů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apod.)
položka nezahrnuje:
- práce spojené s otvírkou zemníku</t>
  </si>
  <si>
    <t>VYKOPÁVKY ZE ZEMNÍKŮ A SKLÁDEK TŘ. I
Ze zemníku vč. dovozu na stavbu</t>
  </si>
  <si>
    <t>17120</t>
  </si>
  <si>
    <t>ULOŽENÍ SYPANINY DO NÁSYPŮ A NA SKLÁDKY BEZ ZHUTNĚNÍ</t>
  </si>
  <si>
    <t>z pol. 12110: 22,175m3=22,175 [A]m3
z pol. 17120: 493,602m3=493,602 [B]m3
A+B=515,777 [C]m3</t>
  </si>
  <si>
    <t>položka zahrnuje:
- kompletní provedení zemní konstrukce do předepsaného tvaru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pomocné konstrukce umožňující provedení zemní konstrukce (příjezdy, sjezdy, nájezdy, lešení, podpěrné konstrukce, přemostění, zpevněné plochy, zakrytí apod.)</t>
  </si>
  <si>
    <t>z pol. 12373.P: 376,798m3=376,798 [A]m3</t>
  </si>
  <si>
    <t>17130</t>
  </si>
  <si>
    <t>ULOŽENÍ SYPANINY DO NÁSYPŮ V AKTIVNÍ ZÓNĚ SE ZHUTNĚNÍM</t>
  </si>
  <si>
    <t>výměna podloží, viz pol. 12373.P: 376,798m3=376,798 [A]m3</t>
  </si>
  <si>
    <t>položka zahrnuje:
- kompletní provedení zemní konstrukce vč. výběru vhodného materiálu
- úprava ukládaného materiálu vlhčením, tříděním, promícháním nebo vysoušením, příp. jiné úpravy za účelem zlepšení jeho mech. vlastností
- hutnění i různé míry hutnění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pomocné konstrukce umožňující provedení zemní konstrukce (příjezdy, sjezdy, nájezdy, lešení, podpěrné konstrukce, přemostění, zpevněné plochy, zakrytí apod.)</t>
  </si>
  <si>
    <t>17380</t>
  </si>
  <si>
    <t>ZEMNÍ KRAJNICE A DOSYPÁVKY Z NAKUPOVANÝCH MATERIÁLŮ
Štěrk</t>
  </si>
  <si>
    <t>štěrková cesta, viz Situace (plochy odměř. z dwg): 36,7m2*0,15m=5,505 [A]m3</t>
  </si>
  <si>
    <t>položka zahrnuje:
- kompletní provedení zemní konstrukce včetně nákupu a dopravy materiálu dle zadávací dokumentace
- úprava ukládaného materiálu vlhčením, tříděním, promícháním nebo vysoušením, příp. jiné úpravy za účelem zlepšení jeho mech. vlastností
- hutnění i různé míry hutnění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svahování, hutnění a uzavírání povrchů svahů
- udržování úložiště a jeho ochrana proti vodě
- odvedení nebo obvedení vody v okolí úložiště a v úložišti
- veškeré pomocné konstrukce umožňující provedení zemní konstrukce (příjezdy, sjezdy, nájezdy, lešení, podpěrné konstrukce, přemostění, zpevněné plochy, zakrytí apod.)</t>
  </si>
  <si>
    <t>18110</t>
  </si>
  <si>
    <t>ÚPRAVA PLÁNĚ SE ZHUTNĚNÍM V HORNINĚ TŘ. I</t>
  </si>
  <si>
    <t xml:space="preserve">M2        </t>
  </si>
  <si>
    <t>v rozsahu nových zpev. ploch, viz Situace a Vzor. řezy (plochy odměř. z dwg): 1029,84m2*1,05 + 102,41m2*1,05 + 48,09m2+5,54m2+6,17m2 + 211,73m2+4,18m2+42,62m2=1 507,192 [A]m2</t>
  </si>
  <si>
    <t>položka zahrnuje úpravu pláně včetně vyrovnání výškových rozdílů. Míru zhutnění určuje projekt.</t>
  </si>
  <si>
    <t>18230</t>
  </si>
  <si>
    <t>ROZPROSTŘENÍ ORNICE V ROVINĚ</t>
  </si>
  <si>
    <t>plochy k zatravnění, viz Situace (plochy odměř. z dwg): 251,38m2*0,15m=37,707 [A]m3</t>
  </si>
  <si>
    <t>položka zahrnuje:
nutné přemístění ornice z dočasných skládek vzdálených do 50m
rozprostření ornice v předepsané tloušťce v rovině a ve svahu do 1:5</t>
  </si>
  <si>
    <t>18241</t>
  </si>
  <si>
    <t>ZALOŽENÍ TRÁVNÍKU RUČNÍM VÝSEVEM
Parková směs, osivo min 0,02 kg/m2</t>
  </si>
  <si>
    <t>viz pol. 18230: 251,38m2=251,380 [A]m2</t>
  </si>
  <si>
    <t>Zahrnuje dodání předepsané travní směsi, její výsev na ornici, zalévání, první pokosení, to vše bez ohledu na sklon terénu</t>
  </si>
  <si>
    <t>18247</t>
  </si>
  <si>
    <t>OŠETŘOVÁNÍ TRÁVNÍKU</t>
  </si>
  <si>
    <t>následná péče nad rámec pol. 18241: 251,38m2=251,380 [A]m2</t>
  </si>
  <si>
    <t>Zahrnuje pokosení se shrabáním, naložení shrabků na dopravní prostředek, s odvozem a se složením, to vše bez ohledu na sklon terénu
zahrnuje nutné zalití a hnojení</t>
  </si>
  <si>
    <t>18331</t>
  </si>
  <si>
    <t>SADOVNICKÉ OBDĚLÁNÍ PŮDY
Úprava vegetační vrstvy půdy před výsadnou trávníku (urovnání, odstranění kamenů nad 5 cm, těžko rozložitelných rostlinných zbytků a všech nežádoucích odpadů)</t>
  </si>
  <si>
    <t>položka zahrnuje obdělání nejsvrchnější vrstvy půdy původního horizontu nebo nově rozprostřené vrchní vrstvy půdy, dále zahrnuje urovnání pozemku, zejména základní výškové úpravy terénu tak, aby povrch podkladu byl bez prohlubní a výstupků</t>
  </si>
  <si>
    <t>Vodorovné konstrukce</t>
  </si>
  <si>
    <t>45152</t>
  </si>
  <si>
    <t>PODKLADNÍ A VÝPLŇOVÉ VRSTVY Z KAMENIVA DRCENÉHO</t>
  </si>
  <si>
    <t>lože pro zatrav. tvárnice, viz Vzor. řezy a pol. 46611: 102,41m2*0,04m=4,096 [A]m3</t>
  </si>
  <si>
    <t>položka zahrnuje dodávku předepsaného kameniva, mimostaveništní a vnitrostaveništní dopravu a jeho uložení
není-li v zadávací dokumentaci uvedeno jinak, jedná se o nakupovaný materiál</t>
  </si>
  <si>
    <t>46611</t>
  </si>
  <si>
    <t>DLAŽBY VEGETAČNÍ Z DÍLCŮ BETONOVÝCH</t>
  </si>
  <si>
    <t xml:space="preserve">parkovací stání, viz Situace a Vzor. řezy (plochy odměř. z dwg): 102,41m2*0,08m=8,193 [A]m3 </t>
  </si>
  <si>
    <t>položka zahrnuje:
- povrchovou úpravu podkladu
- zřízení spojovací vrstvy
- dodávku a uložení předepsaných dlažebních prvků do předepsaného tvaru
- spárování, těsnění, tmelení a vyplnění spár případně s vyklínováním
- úprava povrchu pro odvedení srážkové vody
- výplň otvorů drnem nebo ornicí s osetím, případně kamenivem
- výplň spár předepsaným materiálem
- nutné zemní práce (svahování, úpravu pláně a pod.)
- nezahrnuje podklad pod dlažbu, vykazuje se samostatně položkami SD 45</t>
  </si>
  <si>
    <t>567301</t>
  </si>
  <si>
    <t>VRSTVY PRO OBNOVU A OPRAVY Z MECHAN ZPEV KAMENIVA</t>
  </si>
  <si>
    <t>viz pol. 5774** a 46611: (1029,84m2+102,41m2)*0,15m=169,838 [A]m3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</si>
  <si>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</si>
  <si>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567303</t>
  </si>
  <si>
    <t>VRSTVY PRO OBNOVU A OPRAVY ZE ŠTĚRKODRTI</t>
  </si>
  <si>
    <t>viz Situace a Vzor. řezy (plochy odměř. z dwg): 
komunikace: 1029,84m2*1,05 (rozšíř. vrstev)*0,2m=216,266 [A]m3
parkovací stání: 102,41m2*1,05*0,2m=21,506 [B]m3
sjezdy: (48,09m2+5,54m2+6,17m2)*(0,2m+0,15m)=20,930 [C]m3
chodník: (211,73m2+4,18m2+42,62m2)*0,25m=64,632 [D]m3
A+B+C+D=323,334 [E]m3</t>
  </si>
  <si>
    <t>572123</t>
  </si>
  <si>
    <t>INFILTRAČNÍ POSTŘIK Z EMULZE DO 1,0KG/M2
0,6 kg/m2</t>
  </si>
  <si>
    <t>viz pol. 5774**: 1029,84m2=1 029,840 [A]m2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</si>
  <si>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</si>
  <si>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572214</t>
  </si>
  <si>
    <t>SPOJOVACÍ POSTŘIK Z MODIFIK EMULZE DO 0,5KG/M2
0,2 kg/m2</t>
  </si>
  <si>
    <t>viz pol. 5774A*: 1029,84m2=1 029,840 [A]m2</t>
  </si>
  <si>
    <t>5774AB</t>
  </si>
  <si>
    <t>VRSTVY PRO OBNOVU A OPRAVY Z ASF BETONU ACO 11</t>
  </si>
  <si>
    <t>komunikace, viz Situace a Vzor. řezy (plochy odměř. z dwg): 1029,84m2*0,04m=41,194 [A]m3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</si>
  <si>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
- 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
- nezahrnuje očištění podkladu po veřejném provozu</t>
  </si>
  <si>
    <t>5774EG</t>
  </si>
  <si>
    <t>VRSTVY PRO OBNOVU A OPRAVY Z ASF BETONU ACP 16+, 16S
ACP 16+</t>
  </si>
  <si>
    <t>viz pol. 5774A*: 1029,84m2*0,08m=82,387 [A]m3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</si>
  <si>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spár a spojů
- úpravu napojení, ukončení podél obrubníků, dilatačních zařízení, odvodňovacích proužků, odvodňovačů, vpustí, šachet apod.
- nezahrnuje postřiky, nátěry
- nezahrnuje těsnění podél obrubníků, dilatačních zařízení, odvodňovacích proužků, odvodňovačů, vpustí, šachet apod.
- 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
- nezahrnuje očištění podkladu po veřejném provozu</t>
  </si>
  <si>
    <t>582611</t>
  </si>
  <si>
    <t>KRYTY Z BETON DLAŽDIC SE ZÁMKEM ŠEDÝCH TL 60MM DO LOŽE Z KAM</t>
  </si>
  <si>
    <t>chodník, viz Situace (plochy odměř. z dwg): 211,73m2+42,62m2=254,350 [A]m2</t>
  </si>
  <si>
    <t>- dodání dlažebního materiálu v požadované kvalitě, dodání materiálu pro předepsané lože v tloušťce předepsané dokumentací a pro předepsanou výplň spár
- očištění podkladu
- uložení dlažby dle předepsaného technologického předpisu včetně předepsané podkladní vrstvy a předepsané výplně spár
- zřízení vrstvy bez rozlišení šířky, pokládání vrstvy po etapách
- úpravu napojení, ukončení podél obrubníků, dilatačních zařízení, odvodňovacích proužků, odvodňovačů, vpustí, šachet apod., nestanoví-li zadávací dokumentace jinak
- nezahrnuje postřiky, nátěry
- nezahrnuje těsnění podél obrubníků, dilatačních zařízení, odvodňovacích proužků, odvodňovačů, vpustí, šachet apod.</t>
  </si>
  <si>
    <t>582612</t>
  </si>
  <si>
    <t>KRYTY Z BETON DLAŽDIC SE ZÁMKEM ŠEDÝCH TL 80MM DO LOŽE Z KAM</t>
  </si>
  <si>
    <t>sjezdy, viz Situace a Vzor. řezy (plochy odměř. z dwg): 48,09m2+6,17m2=54,260 [A]m2</t>
  </si>
  <si>
    <t>58261A</t>
  </si>
  <si>
    <t>KRYTY Z BETON DLAŽDIC SE ZÁMKEM BAREV RELIÉF TL 60MM DO LOŽE Z KAM
Nopová</t>
  </si>
  <si>
    <t>chodník, viz Situace (plochy odměř. z dwg): 4,18m2=4,180 [A]m2</t>
  </si>
  <si>
    <t>58261B</t>
  </si>
  <si>
    <t>KRYTY Z BETON DLAŽDIC SE ZÁMKEM BAREV RELIÉF TL 80MM DO LOŽE Z KAM
Nopová</t>
  </si>
  <si>
    <t>sjezdy, viz Situace a Vzor. řezy (plochy odměř. z dwg): 5,54m2=5,540 [A]m2</t>
  </si>
  <si>
    <t>58920</t>
  </si>
  <si>
    <t>VÝPLŇ SPAR MODIFIKOVANÝM ASFALTEM
Za horka</t>
  </si>
  <si>
    <t xml:space="preserve">M         </t>
  </si>
  <si>
    <t>napojení nové kce vozovky na okolní živičné plochy, viz Situace, předpoklad: 6,35m+6m+12,6m+5,9m=30,850 [A]m</t>
  </si>
  <si>
    <t>položka zahrnuje:
- dodávku předepsaného materiálu
- vyčištění a výplň spár tímto materiálem</t>
  </si>
  <si>
    <t>Potrubí</t>
  </si>
  <si>
    <t>89921</t>
  </si>
  <si>
    <t>VÝŠKOVÁ ÚPRAVA POKLOPŮ</t>
  </si>
  <si>
    <t>viz Situace (předpoklad): 2ks=2,000 [A]ks</t>
  </si>
  <si>
    <t>- položka výškové úpravy zahrnuje všechny nutné práce a materiály pro zvýšení nebo snížení zařízení (včetně nutné úpravy stávajícího povrchu vozovky nebo chodníku).</t>
  </si>
  <si>
    <t>89922</t>
  </si>
  <si>
    <t>VÝŠKOVÁ ÚPRAVA MŘÍŽÍ</t>
  </si>
  <si>
    <t>viz Situace (předpoklad): 4ks=4,000 [A]ks</t>
  </si>
  <si>
    <t>89923</t>
  </si>
  <si>
    <t>VÝŠKOVÁ ÚPRAVA KRYCÍCH HRNCŮ</t>
  </si>
  <si>
    <t>viz Situace (předpoklad): 16ks=16,000 [A]ks</t>
  </si>
  <si>
    <t>Ostatní konstrukce a práce</t>
  </si>
  <si>
    <t>917212</t>
  </si>
  <si>
    <t>ZÁHONOVÉ OBRUBY Z BETONOVÝCH OBRUBNÍKŮ ŠÍŘ 80MM
80/250</t>
  </si>
  <si>
    <t>viz Situace a Vzor. řezy: 146m+79m=225,000 [A]m</t>
  </si>
  <si>
    <t>Položka zahrnuje:
dodání a pokládku betonových obrubníků o rozměrech předepsaných zadávací dokumentací betonové lože i boční betonovou opěrku.</t>
  </si>
  <si>
    <t>917224</t>
  </si>
  <si>
    <t>SILNIČNÍ A CHODNÍKOVÉ OBRUBY Z BETONOVÝCH OBRUBNÍKŮ ŠÍŘ 150MM
150/250</t>
  </si>
  <si>
    <t>viz Situace a Vzor. řezy: 26,7m+125m+114,4m+47m=313,100 [A]m</t>
  </si>
  <si>
    <t>919111</t>
  </si>
  <si>
    <t>ŘEZÁNÍ ASFALTOVÉHO KRYTU VOZOVEK TL DO 50MM</t>
  </si>
  <si>
    <t>položka zahrnuje řezání vozovkové vrstvy v předepsané tloušťce, včetně spotřeby vody</t>
  </si>
  <si>
    <t>919112</t>
  </si>
  <si>
    <t>ŘEZÁNÍ ASFALTOVÉHO KRYTU VOZOVEK TL DO 100MM</t>
  </si>
  <si>
    <t>zazubení napojení nové kce vozovky na okolní živičné plochy, viz Situace, předpoklad: 6,35m+6m+12,6m+5,9m=30,850 [A]m</t>
  </si>
  <si>
    <t>C e l k e m</t>
  </si>
  <si>
    <t>02</t>
  </si>
  <si>
    <t>Veřejné osvětlení</t>
  </si>
  <si>
    <t>Elektromontáže</t>
  </si>
  <si>
    <t>21-M</t>
  </si>
  <si>
    <t>CS ÚRS 2020 01</t>
  </si>
  <si>
    <t>210202016-D</t>
  </si>
  <si>
    <t>K</t>
  </si>
  <si>
    <t>Demontáž svítidlo výbojkové průmyslové nebo venkovní na sloupek parkový</t>
  </si>
  <si>
    <t>Demontáž svítidel výbojkových se zapojením vodičů průmyslových nebo venkovních na sloupek parkových</t>
  </si>
  <si>
    <t>210204001-D</t>
  </si>
  <si>
    <t>Demontáž stožárů osvětlení parkových betonových</t>
  </si>
  <si>
    <t>Demontáž stožárů osvětlení, bez zemních prací parkových betonových</t>
  </si>
  <si>
    <t>210204002</t>
  </si>
  <si>
    <t>Montáž stožárů osvětlení parkových ocelových</t>
  </si>
  <si>
    <t>Montáž stožárů osvětlení, bez zemních prací parkových ocelových</t>
  </si>
  <si>
    <t>31674067</t>
  </si>
  <si>
    <t>M</t>
  </si>
  <si>
    <t>stožár osvětlovací sadový Pz 133/89/60 v 6,0m</t>
  </si>
  <si>
    <t>materiály onlin</t>
  </si>
  <si>
    <t>1290530</t>
  </si>
  <si>
    <t>OCHRANNA MANZETA PLAST. OMP 133</t>
  </si>
  <si>
    <t>58346122</t>
  </si>
  <si>
    <t>drť vápencová bílá frakce 2/4</t>
  </si>
  <si>
    <t xml:space="preserve">2,2*((7*0,8)*3,14/4*(0,250-0,133)^2)
</t>
  </si>
  <si>
    <t>210204103</t>
  </si>
  <si>
    <t>Montáž výložníků osvětlení jednoramenných sloupových hmotnosti do 35 kg</t>
  </si>
  <si>
    <t>Montáž výložníků osvětlení jednoramenných sloupových, hmotnosti do 35 kg</t>
  </si>
  <si>
    <t>31674000</t>
  </si>
  <si>
    <t>Výložník rovný jednoduchý k osvětlovacím stožárům uličním vyložení 500mm</t>
  </si>
  <si>
    <t>210204105</t>
  </si>
  <si>
    <t>Montáž výložníků osvětlení dvouramenných sloupových hmotnosti do 70 kg</t>
  </si>
  <si>
    <t>Montáž výložníků osvětlení dvouramenných sloupových, hmotnosti do 70 kg</t>
  </si>
  <si>
    <t>31674007</t>
  </si>
  <si>
    <t>Výložník rovný dvojnásobný k osvětlovacím stožárům uličním vyložení 1000mm</t>
  </si>
  <si>
    <t>210204201</t>
  </si>
  <si>
    <t>Montáž elektrovýzbroje stožárů osvětlení 1 okruh</t>
  </si>
  <si>
    <t>1208934</t>
  </si>
  <si>
    <t>VYZBROJ STOZAROVA SV 6.16.4</t>
  </si>
  <si>
    <t>1202167</t>
  </si>
  <si>
    <t>VYZBROJ STOZAROVA SV 9.16.4</t>
  </si>
  <si>
    <t>1232346</t>
  </si>
  <si>
    <t>VYZBROJ STOZAROVA SV 9.35.4</t>
  </si>
  <si>
    <t>210204202</t>
  </si>
  <si>
    <t>Montáž elektrovýzbroje stožárů osvětlení 2 okruhy</t>
  </si>
  <si>
    <t>1234461</t>
  </si>
  <si>
    <t>VYZBROJ STOZAROVA SV 6.16.4/2</t>
  </si>
  <si>
    <t>Zemní práce při extr.mont.pracích</t>
  </si>
  <si>
    <t>46-M</t>
  </si>
  <si>
    <t>460010022</t>
  </si>
  <si>
    <t>Vytyčení trasy vedení kabelového podzemního podél silnice</t>
  </si>
  <si>
    <t xml:space="preserve">KM        </t>
  </si>
  <si>
    <t>Vytyčení trasy vedení kabelového (podzemního) podél silnice
Poznámka k souboru cen:
1. V cenách jsou zahrnuty i náklady na:
a) pochůzky projektovanou tratí,
b) vyznačení budoucí trasy,
c) rozmístění, očíslování a označení opěrných bodů,
d) označení překážek a míst pro kabelové prostupy a podchodové štoly.</t>
  </si>
  <si>
    <t>460010025</t>
  </si>
  <si>
    <t>Vytyčení trasy inženýrských sítí v zastavěném prostoru</t>
  </si>
  <si>
    <t>Vytyčení trasy inženýrských sítí v zastavěném prostoru
Poznámka k souboru cen:
1. V cenách jsou zahrnuty i náklady na:
a) pochůzky projektovanou tratí,
b) vyznačení budoucí trasy,
c) rozmístění, očíslování a označení opěrných bodů,
d) označení překážek a míst pro kabelové prostupy a podchodové štoly.</t>
  </si>
  <si>
    <t>460050704</t>
  </si>
  <si>
    <t>Hloubení nezapažených jam pro stožáry veřejného osvětlení ručně v hornině tř 4</t>
  </si>
  <si>
    <t>Hloubení nezapažených jam ručně pro stožáry s přemístěním výkopku do vzdálenosti 3 m od okraje jámy nebo naložením na dopravní prostředek, včetně zásypu, zhutnění a urovnání povrchu veřejného osvětlení včetně odstranění krytu a podkladu komunikace, v hornině třídy 4
Poznámka k souboru cen:
1. Ceny hloubení jam v hornině třídy 6 a 7 jsou stanoveny za použití pneumatického kladiva.</t>
  </si>
  <si>
    <t>460080012</t>
  </si>
  <si>
    <t>Základové konstrukce z monolitického betonu C 8/10 bez bednění</t>
  </si>
  <si>
    <t xml:space="preserve">7*(0,5*0,5*0,4)
</t>
  </si>
  <si>
    <t>Základové konstrukce základ bez bednění do rostlé zeminy z monolitického betonu tř. C 8/10</t>
  </si>
  <si>
    <t>28612010</t>
  </si>
  <si>
    <t>trubka kanalizační PVC plnostěnná třívrstvá DN 250x1000mm SN12</t>
  </si>
  <si>
    <t>460120016</t>
  </si>
  <si>
    <t>Naložení výkopku ručně z hornin třídy 1 až 4</t>
  </si>
  <si>
    <t xml:space="preserve">(7*0,8)*3,14/4*(0,25)^2+65*(0,4*0,3)
</t>
  </si>
  <si>
    <t>Ostatní zemní práce při stavbě nadzemních vedení naložení výkopku ručně, z hornin třídy 1 až 4</t>
  </si>
  <si>
    <t>460150133</t>
  </si>
  <si>
    <t>Hloubení kabelových zapažených i nezapažených rýh ručně š 35 cm, hl 50 cm, v hornině tř 3</t>
  </si>
  <si>
    <t>Hloubení zapažených i nezapažených kabelových rýh ručně včetně urovnání dna s přemístěním výkopku do vzdálenosti 3 m od okraje jámy nebo naložením na dopravní prostředek šířky 35 cm, hloubky 50 cm, v hornině třídy 3
Poznámka k souboru cen:
1. Ceny hloubení rýh v hornině třídy 6 a 7 se oceňují cenami souboru cen 460 20- . Hloubení nezapažených kabelových rýh strojně.</t>
  </si>
  <si>
    <t>460421191</t>
  </si>
  <si>
    <t>Lože kabelů z písku nebo štěrkopísku s cementem tl 12 cm nad kabel, bez zakrytí, šířky do 100 cm</t>
  </si>
  <si>
    <t>Kabelové lože včetně podsypu, zhutnění a urovnání povrchu z písku nebo štěrkopísku s přísadou cementu tloušťky 12 cm nad kabel bez zakrytí, šířky do 100 cm
Poznámka k souboru cen:
1. V cenách -1021 až -1072, -1121 až -1172 a -1221 až -1272 nejsou započteny náklady na dodávku betonových a plastových desek. Tato dodávka se oceňuje ve specifikaci.</t>
  </si>
  <si>
    <t>460421281</t>
  </si>
  <si>
    <t>Lože kabelů z prohozeného výkopku tl 5 cm nad kabel, kryté plastovou folií, š lože do 25 cm</t>
  </si>
  <si>
    <t xml:space="preserve">190-65
</t>
  </si>
  <si>
    <t>Kabelové lože včetně podsypu, zhutnění a urovnání povrchu z prohozeného výkopku tloušťky 5 cm nad kabel zakryté plastovou fólií, šířky lože do 25 cm
Poznámka k souboru cen:
1. V cenách -1021 až -1072, -1121 až -1172 a -1221 až -1272 nejsou započteny náklady na dodávku betonových a plastových desek. Tato dodávka se oceňuje ve specifikaci.</t>
  </si>
  <si>
    <t>460520172</t>
  </si>
  <si>
    <t>Montáž trubek ochranných plastových ohebných do 50 mm uložených do rýhy</t>
  </si>
  <si>
    <t xml:space="preserve">"z výkresu" 190+"do stožáru"16*2
</t>
  </si>
  <si>
    <t>Montáž trubek ochranných uložených volně do rýhy plastových ohebných, vnitřního průměru přes 32 do 50 mm</t>
  </si>
  <si>
    <t>34571351</t>
  </si>
  <si>
    <t>trubka elektroinstalační ohebná dvouplášťová korugovaná (chránička) D 41/50mm, HDPE+LDPE</t>
  </si>
  <si>
    <t xml:space="preserve">222*1,1 Přepočtené koeficientem množství
</t>
  </si>
  <si>
    <t>460560133</t>
  </si>
  <si>
    <t>Zásyp rýh ručně šířky 35 cm, hloubky 50 cm, z horniny třídy 3</t>
  </si>
  <si>
    <t>Zásyp kabelových rýh ručně s uložením výkopku ve vrstvách včetně zhutnění a urovnání povrchu šířky 35 cm hloubky 50 cm, v hornině třídy 3</t>
  </si>
  <si>
    <t/>
  </si>
  <si>
    <t>460600060R</t>
  </si>
  <si>
    <t>uložení suti na skládku</t>
  </si>
  <si>
    <t>Přemístění (odvoz) horniny, suti a vybouraných hmot odvoz suti a vybouraných hmot uložení suti na skládku</t>
  </si>
  <si>
    <t>460600061</t>
  </si>
  <si>
    <t>Odvoz suti a vybouraných hmot do 1 km</t>
  </si>
  <si>
    <t xml:space="preserve">2*(" výkopy "8,075+" betonové stožáry "6*7,5*3,14/4*0,16^2) 
</t>
  </si>
  <si>
    <t>Přemístění (odvoz) horniny, suti a vybouraných hmot odvoz suti a vybouraných hmot do 1 km
Poznámka k souboru cen:
1. V cenách -0021 až -0031 nejsou započteny místní poplatky za uložení výkopku na řízenou skládku.
2. V cenách -0041 až -0071 nejsou započteny poplatky za uložení suti na řízenou skládku a recyklaci.</t>
  </si>
  <si>
    <t>460600071</t>
  </si>
  <si>
    <t>Příplatek k odvozu suti a vybouraných hmot za každý další 1 km</t>
  </si>
  <si>
    <t xml:space="preserve">17,959*24
</t>
  </si>
  <si>
    <t>Přemístění (odvoz) horniny, suti a vybouraných hmot odvoz suti a vybouraných hmot Příplatek k ceně za každý další i započatý 1 km
Poznámka k souboru cen:
1. V cenách -0021 až -0031 nejsou započteny místní poplatky za uložení výkopku na řízenou skládku.
2. V cenách -0041 až -0071 nejsou započteny poplatky za uložení suti na řízenou skládku a recyklaci.</t>
  </si>
  <si>
    <t>Elektroinstalace - silnoproud</t>
  </si>
  <si>
    <t>741</t>
  </si>
  <si>
    <t>741122122</t>
  </si>
  <si>
    <t>Montáž kabel Cu plný kulatý žíla 3x1,5 až 6 mm2 zatažený v trubkách (CYKY)</t>
  </si>
  <si>
    <t xml:space="preserve">6*6,5+2*7
</t>
  </si>
  <si>
    <t>Montáž kabelů měděných bez ukončení uložených v trubkách zatažených plných kulatých nebo bezhalogenových (CYKY) počtu a průřezu žil 3x1,5 až 6 mm2</t>
  </si>
  <si>
    <t>1210694</t>
  </si>
  <si>
    <t>KABEL CMSM 3CX1,5 (CMSM 3G1,5)</t>
  </si>
  <si>
    <t xml:space="preserve">53*1,1 Přepočtené koeficientem množství
</t>
  </si>
  <si>
    <t>741122133</t>
  </si>
  <si>
    <t>Montáž kabel Cu plný kulatý žíla 4x10 mm2 zatažený v trubkách (CYKY)</t>
  </si>
  <si>
    <t>Montáž kabelů měděných bez ukončení uložených v trubkách zatažených plných kulatých nebo bezhalogenových (CYKY) počtu a průřezu žil 4x10 mm2</t>
  </si>
  <si>
    <t>34111076</t>
  </si>
  <si>
    <t>kabel silový s Cu jádrem 1kV 4x10mm2</t>
  </si>
  <si>
    <t>741132133</t>
  </si>
  <si>
    <t>Ukončení kabelů 4x16 mm2 smršťovací záklopkou nebo páskem bez letování</t>
  </si>
  <si>
    <t>Ukončení kabelů smršťovací záklopkou nebo páskou se zapojením bez letování, počtu a průřezu žil 4x16 mm2</t>
  </si>
  <si>
    <t>1229533</t>
  </si>
  <si>
    <t>SMRST. ROZDEL. HLAVA EN 4.1 /14413516/</t>
  </si>
  <si>
    <t>741136032</t>
  </si>
  <si>
    <t>Propojení kabel silový celoplastový spojkou do 1 kV 4x25 až 35 mm2</t>
  </si>
  <si>
    <t>Propojení kabelů nebo vodičů spojkou venkovní teplem smršťovací kabelů silových celoplastových počtu a průřezu žil 4x25 až 35 mm2</t>
  </si>
  <si>
    <t>1229452</t>
  </si>
  <si>
    <t>KABELOVA SPOJKA SVCZC 6-35 /10122221/</t>
  </si>
  <si>
    <t>741373002</t>
  </si>
  <si>
    <t>Montáž svítidlo výbojkové průmyslové stropní na výložník</t>
  </si>
  <si>
    <t>Montáž svítidel výbojkových se zapojením vodičů průmyslových nebo venkovních na výložník</t>
  </si>
  <si>
    <t>348svit-A</t>
  </si>
  <si>
    <t>A - LED svítidlo uliční  Satheon S-U, 40W, 5018 lm, 2700 K</t>
  </si>
  <si>
    <t xml:space="preserve">KS        </t>
  </si>
  <si>
    <t>A - LED svítidlo pro osv.ulic, 40W, 5018 lm, 2700 K, IP65, IK10 
typ Satheon S-U, optika uliční, nastvitelná
na výložník pr.60</t>
  </si>
  <si>
    <t>348svit-B</t>
  </si>
  <si>
    <t>B - LED svítidlo uliční  Satheon S-U, 30W, 3930 lm, 2700 K</t>
  </si>
  <si>
    <t>B - LED svítidlo pro osv.ulic, 30W, 3930 lm, 2700 K, IP65, IK10 
typ Satheon S-U, optika uliční, nastvitelná
na výložník pr.60</t>
  </si>
  <si>
    <t>741410041</t>
  </si>
  <si>
    <t>Montáž vodič uzemňovací drát nebo lano D do 10 mm v městské zástavbě</t>
  </si>
  <si>
    <t xml:space="preserve">"z výkresu" 190+"do stožáru"7*2
</t>
  </si>
  <si>
    <t>Montáž uzemňovacího vedení s upevněním, propojením a připojením pomocí svorek v zemi s izolací spojů drátu nebo lana O do 10 mm v městské zástavbě</t>
  </si>
  <si>
    <t>35441073</t>
  </si>
  <si>
    <t>drát D 10mm FeZn</t>
  </si>
  <si>
    <t xml:space="preserve">KG        </t>
  </si>
  <si>
    <t>204/1,61
126,708*1,1 Přepočtené koeficientem množství</t>
  </si>
  <si>
    <t>drát D 10mm FeZn  1 kg = 1,61 m</t>
  </si>
  <si>
    <t>741420021</t>
  </si>
  <si>
    <t>Montáž svorka hromosvodná se 2 šrouby</t>
  </si>
  <si>
    <t>Montáž hromosvodného vedení svorek se 2 šrouby
Poznámka k souboru cen:
1. Svodovými dráty se rozumí i jímací vedení na střeše.</t>
  </si>
  <si>
    <t>35442033</t>
  </si>
  <si>
    <t>svorka uzemnění nerez spojovací</t>
  </si>
  <si>
    <t>35442036</t>
  </si>
  <si>
    <t>svorka uzemnění nerez připojovací</t>
  </si>
  <si>
    <t>741810002</t>
  </si>
  <si>
    <t>Celková prohlídka elektrického rozvodu a zařízení do 500 000,- Kč</t>
  </si>
  <si>
    <t>Zkoušky a prohlídky elektrických rozvodů a zařízení celková prohlídka a vyhotovení revizní zprávy pro objem montážních prací přes 100 do 500 tis. Kč
Poznámka k souboru cen:
1. Ceny -0001 až -0011 jsou určeny pro objem montážních prací včetně všech nákladů.</t>
  </si>
  <si>
    <t>Hodinové zúčtovací sazby</t>
  </si>
  <si>
    <t>HZS</t>
  </si>
  <si>
    <t>HZS1212</t>
  </si>
  <si>
    <t>Hodinová zúčtovací sazba kopáč</t>
  </si>
  <si>
    <t xml:space="preserve">HOD       </t>
  </si>
  <si>
    <t>Hodinové zúčtovací sazby profesí HSV zemní a pomocné práce kopáč</t>
  </si>
  <si>
    <t>HZS2221</t>
  </si>
  <si>
    <t>Hodinová zúčtovací sazba elektrikář</t>
  </si>
  <si>
    <t>Hodinové zúčtovací sazby profesí PSV provádění stavebních instalací elektrikář</t>
  </si>
  <si>
    <t>HZS2222</t>
  </si>
  <si>
    <t>Hodinová zúčtovací sazba elektrikář odborný</t>
  </si>
  <si>
    <t>Hodinové zúčtovací sazby profesí PSV provádění stavebních instalací elektrikář odborný</t>
  </si>
  <si>
    <t>HZS4131</t>
  </si>
  <si>
    <t>Hodinová zúčtovací sazba jeřábník</t>
  </si>
  <si>
    <t>Hodinové zúčtovací sazby ostatních profesí obsluha stavebních strojů a zařízení jeřábník</t>
  </si>
  <si>
    <t>Průzkumné, geodetické a projektové práce</t>
  </si>
  <si>
    <t>VRN1</t>
  </si>
  <si>
    <t>011002000</t>
  </si>
  <si>
    <t>Průzkumné práce</t>
  </si>
  <si>
    <t>012203000</t>
  </si>
  <si>
    <t>Geodetické práce při provádění stavby</t>
  </si>
  <si>
    <t>013254000</t>
  </si>
  <si>
    <t>Dokumentace skutečného provedení stavby</t>
  </si>
  <si>
    <t>Provozní vlivy</t>
  </si>
  <si>
    <t>VRN7</t>
  </si>
  <si>
    <t>071002000</t>
  </si>
  <si>
    <t>Provoz investora, třetích osob</t>
  </si>
  <si>
    <t>072002000</t>
  </si>
  <si>
    <t>Silniční provoz</t>
  </si>
  <si>
    <t>075002000</t>
  </si>
  <si>
    <t>Ochranná pásma</t>
  </si>
  <si>
    <t>VON</t>
  </si>
  <si>
    <t>Vedlejší a ostatní náklady</t>
  </si>
  <si>
    <t>02710</t>
  </si>
  <si>
    <t>POMOC PRÁCE ZŘÍZ NEBO ZAJIŠŤ OBJÍŽĎKY A PŘÍSTUP CESTY
Veškeré práce, materiál a zařízení (oc. lávky/chodníčky, zábrany apod.) pro zajištění bezpečného průchodu osob staveništěm a přístupů k jednotlivým nemovitostem dotčených stavbou</t>
  </si>
  <si>
    <t xml:space="preserve">KPL       </t>
  </si>
  <si>
    <t>zahrnuje veškeré náklady spojené s objednatelem požadovanými zařízeními</t>
  </si>
  <si>
    <t>02720</t>
  </si>
  <si>
    <t>POMOC PRÁCE ZŘÍZ NEBO ZAJIŠŤ REGULACI A OCHRANU DOPRAVY
Dopravně inženýrská opatření, vč. nájmu a údržby značek a zařízení po celou dobu stavby, vč. zajištění DIR</t>
  </si>
  <si>
    <t>02730</t>
  </si>
  <si>
    <t>POMOC PRÁCE ZŘÍZ NEBO ZAJIŠŤ OCHRANU INŽENÝRSKÝCH SÍTÍ
Opatření pro zajištění ochrany stávajících IS v prostoru staveniště</t>
  </si>
  <si>
    <t>02811</t>
  </si>
  <si>
    <t>PRŮZKUMNÉ PRÁCE GEOTECHNICKÉ NA POVRCHU
Provedení odborného vyhodnocení geotechnických podmínek zjištěných na stavbě vč. vypracování návrhu na provedení stabilizace/sanace podloží</t>
  </si>
  <si>
    <t>zahrnuje veškeré náklady spojené s objednatelem požadovanými pracemi</t>
  </si>
  <si>
    <t>029113</t>
  </si>
  <si>
    <t>OSTATNÍ POŽADAVKY - GEODETICKÉ ZAMĚŘENÍ - CELKY
Zaměření skutečného provedení stavby</t>
  </si>
  <si>
    <t>02943</t>
  </si>
  <si>
    <t>OSTATNÍ POŽADAVKY - VYPRACOVÁNÍ RDS
6 pare vč. elektronické formy přiložené na elektronickém nosiči</t>
  </si>
  <si>
    <t>02944</t>
  </si>
  <si>
    <t>OSTATNÍ POŽADAVKY - DOKUMENTACE SKUTEČ PROVEDENÍ V DIGIT FORMĚ
Vč. 4 pare v tištěné podobě</t>
  </si>
  <si>
    <t>02946</t>
  </si>
  <si>
    <t>OSTATNÍ POŽADAVKY - FOTODOKUMENTACE
Podrobná fotodokumentace průběhu stavby (zejména zasypávaných nebo v budoucnu obtížně přístupných konstrukcí, potenciálně problematických řešení apod.) přiložená v elektronické formě na vhodném elektronickém nosiči ke každému pare PDPS</t>
  </si>
  <si>
    <t>02947</t>
  </si>
  <si>
    <t>OSTATNÍ POŽADAVKY - PASPORTIZACE
Ověření stávajícího stavu (pasport) objektů bezprostředně dotčených stavbou (komunikace, po kterých se předpokládá příjezd na stavbu, komunikace, po kterých budou vedeny objízdné trasy, nemovitosti v blízkosti stavby apod.). Po ukončení stavebních prací bude u těchto objektů proveden aktualizovaný pasport pro určení jejich případného poškození stavební činností, 
bude čerpáno pouze se souhlasem TDS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</si>
  <si>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</si>
  <si>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</si>
  <si>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</si>
  <si>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Stavba: 21001-SP/182108 - Rekonstrukce ul. Resslova, Chomutov</t>
  </si>
  <si>
    <t>Varianta: ZŘ - Základní řešení</t>
  </si>
  <si>
    <t>SOUPIS PRACÍ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</si>
</sst>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##\ ###\ ###\ ##0.00"/>
    <numFmt numFmtId="165" formatCode="###\ ###\ ###\ ##0.000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164" fontId="1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ht="12.75" customHeight="1">
      <c r="A1" s="4" t="s">
        <v>11</v>
      </c>
    </row>
    <row r="3" spans="1:5" ht="12.75" customHeight="1">
      <c r="A3" s="15" t="s">
        <v>0</v>
      </c>
      <c r="B3" s="15"/>
      <c r="C3" s="15"/>
      <c r="D3" s="15"/>
      <c r="E3" s="15"/>
    </row>
    <row r="5" ht="12.75" customHeight="1">
      <c r="B5" s="13" t="s">
        <v>411</v>
      </c>
    </row>
    <row r="6" spans="2:8" ht="12.75" customHeight="1">
      <c r="B6" s="14" t="s">
        <v>412</v>
      </c>
      <c r="G6" t="s">
        <v>3</v>
      </c>
      <c r="H6">
        <v>0</v>
      </c>
    </row>
    <row r="7" spans="2:8" ht="12.75" customHeight="1">
      <c r="B7" s="2" t="s">
        <v>1</v>
      </c>
      <c r="C7" s="1">
        <f>SUM(C11:C13)</f>
        <v>0</v>
      </c>
      <c r="G7" t="s">
        <v>4</v>
      </c>
      <c r="H7">
        <v>15</v>
      </c>
    </row>
    <row r="8" spans="2:8" ht="12.75" customHeight="1">
      <c r="B8" s="2" t="s">
        <v>2</v>
      </c>
      <c r="C8" s="1">
        <f>SUM(E11:E13)</f>
        <v>0</v>
      </c>
      <c r="G8" t="s">
        <v>5</v>
      </c>
      <c r="H8">
        <v>21</v>
      </c>
    </row>
    <row r="10" spans="1:5" ht="12.75" customHeight="1">
      <c r="A10" s="3" t="s">
        <v>6</v>
      </c>
      <c r="B10" s="3" t="s">
        <v>7</v>
      </c>
      <c r="C10" s="3" t="s">
        <v>8</v>
      </c>
      <c r="D10" s="3" t="s">
        <v>9</v>
      </c>
      <c r="E10" s="3" t="s">
        <v>10</v>
      </c>
    </row>
    <row r="11" spans="1:5" ht="12.75" customHeight="1">
      <c r="A11" s="5" t="s">
        <v>17</v>
      </c>
      <c r="B11" s="5" t="s">
        <v>18</v>
      </c>
      <c r="C11" s="9">
        <f>'01'!I161</f>
        <v>0</v>
      </c>
      <c r="D11" s="9">
        <f>'01'!P161</f>
        <v>0</v>
      </c>
      <c r="E11" s="9">
        <f>C11+D11</f>
        <v>0</v>
      </c>
    </row>
    <row r="12" spans="1:5" ht="12.75" customHeight="1">
      <c r="A12" s="5" t="s">
        <v>201</v>
      </c>
      <c r="B12" s="5" t="s">
        <v>202</v>
      </c>
      <c r="C12" s="9">
        <f>'02'!I159</f>
        <v>0</v>
      </c>
      <c r="D12" s="9">
        <f>'02'!P159</f>
        <v>0</v>
      </c>
      <c r="E12" s="9">
        <f>C12+D12</f>
        <v>0</v>
      </c>
    </row>
    <row r="13" spans="1:5" ht="12.75" customHeight="1">
      <c r="A13" s="5" t="s">
        <v>385</v>
      </c>
      <c r="B13" s="5" t="s">
        <v>386</v>
      </c>
      <c r="C13" s="9">
        <f>VON!I34</f>
        <v>0</v>
      </c>
      <c r="D13" s="9">
        <f>VON!P34</f>
        <v>0</v>
      </c>
      <c r="E13" s="9">
        <f>C13+D13</f>
        <v>0</v>
      </c>
    </row>
  </sheetData>
  <sheetProtection formatColumns="0"/>
  <mergeCells count="1">
    <mergeCell ref="A3:E3"/>
  </mergeCells>
  <hyperlinks>
    <hyperlink ref="A11" location="#'01'!A1" tooltip="Odkaz na stranku objektu [01]" display="01"/>
    <hyperlink ref="A12" location="#'02'!A1" tooltip="Odkaz na stranku objektu [02]" display="02"/>
    <hyperlink ref="A13" location="#'VON'!A1" tooltip="Odkaz na stranku objektu [VON]" display="VON"/>
  </hyperlinks>
  <printOptions/>
  <pageMargins left="0.75" right="0.75" top="1" bottom="1" header="0.5" footer="0.5"/>
  <pageSetup horizontalDpi="300" verticalDpi="300" orientation="portrait" paperSize="9" scale="5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1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M32" sqref="M32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4" t="s">
        <v>11</v>
      </c>
    </row>
    <row r="2" spans="1:9" ht="12.75" customHeight="1">
      <c r="A2" s="15" t="s">
        <v>413</v>
      </c>
      <c r="B2" s="15"/>
      <c r="C2" s="15"/>
      <c r="D2" s="15"/>
      <c r="E2" s="15"/>
      <c r="F2" s="15"/>
      <c r="G2" s="15"/>
      <c r="H2" s="15"/>
      <c r="I2" s="15"/>
    </row>
    <row r="4" spans="1:5" ht="12.75" customHeight="1">
      <c r="A4" t="s">
        <v>12</v>
      </c>
      <c r="C4" s="4" t="s">
        <v>15</v>
      </c>
      <c r="D4" s="4"/>
      <c r="E4" s="4" t="s">
        <v>16</v>
      </c>
    </row>
    <row r="5" spans="1:5" ht="12.75" customHeight="1">
      <c r="A5" t="s">
        <v>13</v>
      </c>
      <c r="C5" s="4" t="s">
        <v>17</v>
      </c>
      <c r="D5" s="4"/>
      <c r="E5" s="4" t="s">
        <v>18</v>
      </c>
    </row>
    <row r="6" spans="1:5" ht="12.75" customHeight="1">
      <c r="A6" t="s">
        <v>14</v>
      </c>
      <c r="C6" s="4" t="s">
        <v>17</v>
      </c>
      <c r="D6" s="4"/>
      <c r="E6" s="4" t="s">
        <v>18</v>
      </c>
    </row>
    <row r="7" spans="3:5" ht="12.75" customHeight="1">
      <c r="C7" s="4"/>
      <c r="D7" s="4"/>
      <c r="E7" s="4"/>
    </row>
    <row r="8" spans="1:16" ht="12.75" customHeight="1">
      <c r="A8" s="16" t="s">
        <v>19</v>
      </c>
      <c r="B8" s="16" t="s">
        <v>21</v>
      </c>
      <c r="C8" s="16" t="s">
        <v>22</v>
      </c>
      <c r="D8" s="16" t="s">
        <v>23</v>
      </c>
      <c r="E8" s="16" t="s">
        <v>24</v>
      </c>
      <c r="F8" s="16" t="s">
        <v>25</v>
      </c>
      <c r="G8" s="16" t="s">
        <v>26</v>
      </c>
      <c r="H8" s="16" t="s">
        <v>27</v>
      </c>
      <c r="I8" s="16"/>
      <c r="O8" t="s">
        <v>30</v>
      </c>
      <c r="P8" t="s">
        <v>9</v>
      </c>
    </row>
    <row r="9" spans="1:15" ht="13.5">
      <c r="A9" s="16"/>
      <c r="B9" s="16"/>
      <c r="C9" s="16"/>
      <c r="D9" s="16"/>
      <c r="E9" s="16"/>
      <c r="F9" s="16"/>
      <c r="G9" s="16"/>
      <c r="H9" s="3" t="s">
        <v>28</v>
      </c>
      <c r="I9" s="3" t="s">
        <v>29</v>
      </c>
      <c r="O9" t="s">
        <v>9</v>
      </c>
    </row>
    <row r="10" spans="1:9" ht="13.5">
      <c r="A10" s="3" t="s">
        <v>20</v>
      </c>
      <c r="B10" s="3" t="s">
        <v>31</v>
      </c>
      <c r="C10" s="3" t="s">
        <v>32</v>
      </c>
      <c r="D10" s="3" t="s">
        <v>33</v>
      </c>
      <c r="E10" s="3" t="s">
        <v>34</v>
      </c>
      <c r="F10" s="3" t="s">
        <v>35</v>
      </c>
      <c r="G10" s="3" t="s">
        <v>36</v>
      </c>
      <c r="H10" s="3" t="s">
        <v>37</v>
      </c>
      <c r="I10" s="3" t="s">
        <v>38</v>
      </c>
    </row>
    <row r="11" spans="1:9" ht="12.75" customHeight="1">
      <c r="A11" s="6"/>
      <c r="B11" s="6"/>
      <c r="C11" s="6" t="s">
        <v>40</v>
      </c>
      <c r="D11" s="6"/>
      <c r="E11" s="6" t="s">
        <v>39</v>
      </c>
      <c r="F11" s="6"/>
      <c r="G11" s="8"/>
      <c r="H11" s="6"/>
      <c r="I11" s="8"/>
    </row>
    <row r="12" spans="1:16" ht="26.25">
      <c r="A12" s="5">
        <v>1</v>
      </c>
      <c r="B12" s="5" t="s">
        <v>41</v>
      </c>
      <c r="C12" s="5" t="s">
        <v>42</v>
      </c>
      <c r="D12" s="5" t="s">
        <v>43</v>
      </c>
      <c r="E12" s="5" t="s">
        <v>44</v>
      </c>
      <c r="F12" s="5" t="s">
        <v>45</v>
      </c>
      <c r="G12" s="7">
        <v>1004.572</v>
      </c>
      <c r="H12" s="10"/>
      <c r="I12" s="9">
        <f>ROUND((H12*G12),2)</f>
        <v>0</v>
      </c>
      <c r="O12">
        <f>rekapitulace!H8</f>
        <v>21</v>
      </c>
      <c r="P12">
        <f>ROUND(O12/100*I12,2)</f>
        <v>0</v>
      </c>
    </row>
    <row r="13" ht="66">
      <c r="E13" s="11" t="s">
        <v>46</v>
      </c>
    </row>
    <row r="14" ht="12.75">
      <c r="E14" s="11" t="s">
        <v>47</v>
      </c>
    </row>
    <row r="15" spans="1:16" ht="26.25">
      <c r="A15" s="5">
        <v>2</v>
      </c>
      <c r="B15" s="5" t="s">
        <v>41</v>
      </c>
      <c r="C15" s="5" t="s">
        <v>42</v>
      </c>
      <c r="D15" s="5" t="s">
        <v>48</v>
      </c>
      <c r="E15" s="5" t="s">
        <v>49</v>
      </c>
      <c r="F15" s="5" t="s">
        <v>45</v>
      </c>
      <c r="G15" s="7">
        <v>25.58</v>
      </c>
      <c r="H15" s="10"/>
      <c r="I15" s="9">
        <f>ROUND((H15*G15),2)</f>
        <v>0</v>
      </c>
      <c r="O15">
        <f>rekapitulace!H8</f>
        <v>21</v>
      </c>
      <c r="P15">
        <f>ROUND(O15/100*I15,2)</f>
        <v>0</v>
      </c>
    </row>
    <row r="16" ht="26.25">
      <c r="E16" s="11" t="s">
        <v>50</v>
      </c>
    </row>
    <row r="17" ht="12.75">
      <c r="E17" s="11" t="s">
        <v>47</v>
      </c>
    </row>
    <row r="18" spans="1:16" ht="26.25">
      <c r="A18" s="5">
        <v>3</v>
      </c>
      <c r="B18" s="5" t="s">
        <v>41</v>
      </c>
      <c r="C18" s="5" t="s">
        <v>42</v>
      </c>
      <c r="D18" s="5" t="s">
        <v>51</v>
      </c>
      <c r="E18" s="5" t="s">
        <v>52</v>
      </c>
      <c r="F18" s="5" t="s">
        <v>45</v>
      </c>
      <c r="G18" s="7">
        <v>753.596</v>
      </c>
      <c r="H18" s="10"/>
      <c r="I18" s="9">
        <f>ROUND((H18*G18),2)</f>
        <v>0</v>
      </c>
      <c r="O18">
        <f>rekapitulace!H8</f>
        <v>21</v>
      </c>
      <c r="P18">
        <f>ROUND(O18/100*I18,2)</f>
        <v>0</v>
      </c>
    </row>
    <row r="19" ht="12.75">
      <c r="E19" s="11" t="s">
        <v>53</v>
      </c>
    </row>
    <row r="20" ht="12.75">
      <c r="E20" s="11" t="s">
        <v>47</v>
      </c>
    </row>
    <row r="21" spans="1:16" ht="26.25">
      <c r="A21" s="5">
        <v>4</v>
      </c>
      <c r="B21" s="5" t="s">
        <v>41</v>
      </c>
      <c r="C21" s="5" t="s">
        <v>54</v>
      </c>
      <c r="D21" s="5" t="s">
        <v>51</v>
      </c>
      <c r="E21" s="5" t="s">
        <v>55</v>
      </c>
      <c r="F21" s="5" t="s">
        <v>56</v>
      </c>
      <c r="G21" s="7">
        <v>376.798</v>
      </c>
      <c r="H21" s="10"/>
      <c r="I21" s="9">
        <f>ROUND((H21*G21),2)</f>
        <v>0</v>
      </c>
      <c r="O21">
        <f>rekapitulace!H8</f>
        <v>21</v>
      </c>
      <c r="P21">
        <f>ROUND(O21/100*I21,2)</f>
        <v>0</v>
      </c>
    </row>
    <row r="22" ht="12.75">
      <c r="E22" s="11" t="s">
        <v>57</v>
      </c>
    </row>
    <row r="23" ht="26.25">
      <c r="E23" s="11" t="s">
        <v>58</v>
      </c>
    </row>
    <row r="24" spans="1:16" ht="26.25">
      <c r="A24" s="5">
        <v>5</v>
      </c>
      <c r="B24" s="5" t="s">
        <v>41</v>
      </c>
      <c r="C24" s="5" t="s">
        <v>59</v>
      </c>
      <c r="D24" s="5" t="s">
        <v>43</v>
      </c>
      <c r="E24" s="5" t="s">
        <v>60</v>
      </c>
      <c r="F24" s="5" t="s">
        <v>56</v>
      </c>
      <c r="G24" s="7">
        <v>15.532</v>
      </c>
      <c r="H24" s="10"/>
      <c r="I24" s="9">
        <f>ROUND((H24*G24),2)</f>
        <v>0</v>
      </c>
      <c r="O24">
        <f>rekapitulace!H8</f>
        <v>21</v>
      </c>
      <c r="P24">
        <f>ROUND(O24/100*I24,2)</f>
        <v>0</v>
      </c>
    </row>
    <row r="25" ht="12.75">
      <c r="E25" s="11" t="s">
        <v>61</v>
      </c>
    </row>
    <row r="26" ht="26.25">
      <c r="E26" s="11" t="s">
        <v>58</v>
      </c>
    </row>
    <row r="27" spans="1:16" ht="12.75" customHeight="1">
      <c r="A27" s="12"/>
      <c r="B27" s="12"/>
      <c r="C27" s="12" t="s">
        <v>40</v>
      </c>
      <c r="D27" s="12"/>
      <c r="E27" s="12" t="s">
        <v>39</v>
      </c>
      <c r="F27" s="12"/>
      <c r="G27" s="12"/>
      <c r="H27" s="12"/>
      <c r="I27" s="12">
        <f>SUM(I12:I26)</f>
        <v>0</v>
      </c>
      <c r="P27">
        <f>SUM(P12:P26)</f>
        <v>0</v>
      </c>
    </row>
    <row r="29" spans="1:9" ht="12.75" customHeight="1">
      <c r="A29" s="6"/>
      <c r="B29" s="6"/>
      <c r="C29" s="6" t="s">
        <v>20</v>
      </c>
      <c r="D29" s="6"/>
      <c r="E29" s="6" t="s">
        <v>62</v>
      </c>
      <c r="F29" s="6"/>
      <c r="G29" s="8"/>
      <c r="H29" s="6"/>
      <c r="I29" s="8"/>
    </row>
    <row r="30" spans="1:16" ht="26.25">
      <c r="A30" s="5">
        <v>6</v>
      </c>
      <c r="B30" s="5" t="s">
        <v>41</v>
      </c>
      <c r="C30" s="5" t="s">
        <v>63</v>
      </c>
      <c r="D30" s="5" t="s">
        <v>43</v>
      </c>
      <c r="E30" s="5" t="s">
        <v>64</v>
      </c>
      <c r="F30" s="5" t="s">
        <v>65</v>
      </c>
      <c r="G30" s="7">
        <v>1</v>
      </c>
      <c r="H30" s="10"/>
      <c r="I30" s="9">
        <f>ROUND((H30*G30),2)</f>
        <v>0</v>
      </c>
      <c r="O30">
        <f>rekapitulace!H8</f>
        <v>21</v>
      </c>
      <c r="P30">
        <f>ROUND(O30/100*I30,2)</f>
        <v>0</v>
      </c>
    </row>
    <row r="31" ht="12.75">
      <c r="E31" s="11" t="s">
        <v>66</v>
      </c>
    </row>
    <row r="32" ht="144.75">
      <c r="E32" s="11" t="s">
        <v>67</v>
      </c>
    </row>
    <row r="33" spans="1:16" ht="39">
      <c r="A33" s="5">
        <v>7</v>
      </c>
      <c r="B33" s="5" t="s">
        <v>41</v>
      </c>
      <c r="C33" s="5" t="s">
        <v>68</v>
      </c>
      <c r="D33" s="5" t="s">
        <v>43</v>
      </c>
      <c r="E33" s="5" t="s">
        <v>69</v>
      </c>
      <c r="F33" s="5" t="s">
        <v>56</v>
      </c>
      <c r="G33" s="7">
        <v>1.843</v>
      </c>
      <c r="H33" s="10"/>
      <c r="I33" s="9">
        <f>ROUND((H33*G33),2)</f>
        <v>0</v>
      </c>
      <c r="O33">
        <f>rekapitulace!H8</f>
        <v>21</v>
      </c>
      <c r="P33">
        <f>ROUND(O33/100*I33,2)</f>
        <v>0</v>
      </c>
    </row>
    <row r="34" ht="26.25">
      <c r="E34" s="11" t="s">
        <v>70</v>
      </c>
    </row>
    <row r="35" ht="52.5">
      <c r="E35" s="11" t="s">
        <v>71</v>
      </c>
    </row>
    <row r="36" spans="1:16" ht="26.25">
      <c r="A36" s="5">
        <v>8</v>
      </c>
      <c r="B36" s="5" t="s">
        <v>41</v>
      </c>
      <c r="C36" s="5" t="s">
        <v>72</v>
      </c>
      <c r="D36" s="5" t="s">
        <v>43</v>
      </c>
      <c r="E36" s="5" t="s">
        <v>73</v>
      </c>
      <c r="F36" s="5" t="s">
        <v>56</v>
      </c>
      <c r="G36" s="7">
        <v>25.58</v>
      </c>
      <c r="H36" s="10"/>
      <c r="I36" s="9">
        <f>ROUND((H36*G36),2)</f>
        <v>0</v>
      </c>
      <c r="O36">
        <f>rekapitulace!H8</f>
        <v>21</v>
      </c>
      <c r="P36">
        <f>ROUND(O36/100*I36,2)</f>
        <v>0</v>
      </c>
    </row>
    <row r="37" ht="12.75">
      <c r="E37" s="11" t="s">
        <v>74</v>
      </c>
    </row>
    <row r="38" ht="52.5">
      <c r="E38" s="11" t="s">
        <v>71</v>
      </c>
    </row>
    <row r="39" spans="1:16" ht="52.5">
      <c r="A39" s="5">
        <v>9</v>
      </c>
      <c r="B39" s="5" t="s">
        <v>41</v>
      </c>
      <c r="C39" s="5" t="s">
        <v>75</v>
      </c>
      <c r="D39" s="5" t="s">
        <v>43</v>
      </c>
      <c r="E39" s="5" t="s">
        <v>76</v>
      </c>
      <c r="F39" s="5" t="s">
        <v>56</v>
      </c>
      <c r="G39" s="7">
        <v>136.478</v>
      </c>
      <c r="H39" s="10"/>
      <c r="I39" s="9">
        <f>ROUND((H39*G39),2)</f>
        <v>0</v>
      </c>
      <c r="O39">
        <f>rekapitulace!H8</f>
        <v>21</v>
      </c>
      <c r="P39">
        <f>ROUND(O39/100*I39,2)</f>
        <v>0</v>
      </c>
    </row>
    <row r="40" ht="26.25">
      <c r="E40" s="11" t="s">
        <v>77</v>
      </c>
    </row>
    <row r="41" ht="52.5">
      <c r="E41" s="11" t="s">
        <v>71</v>
      </c>
    </row>
    <row r="42" spans="1:16" ht="26.25">
      <c r="A42" s="5">
        <v>10</v>
      </c>
      <c r="B42" s="5" t="s">
        <v>41</v>
      </c>
      <c r="C42" s="5" t="s">
        <v>78</v>
      </c>
      <c r="D42" s="5" t="s">
        <v>43</v>
      </c>
      <c r="E42" s="5" t="s">
        <v>79</v>
      </c>
      <c r="F42" s="5" t="s">
        <v>56</v>
      </c>
      <c r="G42" s="7">
        <v>22.175</v>
      </c>
      <c r="H42" s="10"/>
      <c r="I42" s="9">
        <f>ROUND((H42*G42),2)</f>
        <v>0</v>
      </c>
      <c r="O42">
        <f>rekapitulace!H8</f>
        <v>21</v>
      </c>
      <c r="P42">
        <f>ROUND(O42/100*I42,2)</f>
        <v>0</v>
      </c>
    </row>
    <row r="43" ht="12.75">
      <c r="E43" s="11" t="s">
        <v>80</v>
      </c>
    </row>
    <row r="44" ht="26.25">
      <c r="E44" s="11" t="s">
        <v>81</v>
      </c>
    </row>
    <row r="45" spans="1:16" ht="26.25">
      <c r="A45" s="5">
        <v>11</v>
      </c>
      <c r="B45" s="5" t="s">
        <v>41</v>
      </c>
      <c r="C45" s="5" t="s">
        <v>82</v>
      </c>
      <c r="D45" s="5" t="s">
        <v>43</v>
      </c>
      <c r="E45" s="5" t="s">
        <v>83</v>
      </c>
      <c r="F45" s="5" t="s">
        <v>56</v>
      </c>
      <c r="G45" s="7">
        <v>493.602</v>
      </c>
      <c r="H45" s="10"/>
      <c r="I45" s="9">
        <f>ROUND((H45*G45),2)</f>
        <v>0</v>
      </c>
      <c r="O45">
        <f>rekapitulace!H8</f>
        <v>21</v>
      </c>
      <c r="P45">
        <f>ROUND(O45/100*I45,2)</f>
        <v>0</v>
      </c>
    </row>
    <row r="46" ht="132">
      <c r="E46" s="11" t="s">
        <v>84</v>
      </c>
    </row>
    <row r="47" ht="382.5">
      <c r="E47" s="11" t="s">
        <v>85</v>
      </c>
    </row>
    <row r="48" spans="1:16" ht="52.5">
      <c r="A48" s="5">
        <v>12</v>
      </c>
      <c r="B48" s="5" t="s">
        <v>41</v>
      </c>
      <c r="C48" s="5" t="s">
        <v>82</v>
      </c>
      <c r="D48" s="5" t="s">
        <v>51</v>
      </c>
      <c r="E48" s="5" t="s">
        <v>86</v>
      </c>
      <c r="F48" s="5" t="s">
        <v>56</v>
      </c>
      <c r="G48" s="7">
        <v>376.798</v>
      </c>
      <c r="H48" s="10"/>
      <c r="I48" s="9">
        <f>ROUND((H48*G48),2)</f>
        <v>0</v>
      </c>
      <c r="O48">
        <f>rekapitulace!H8</f>
        <v>21</v>
      </c>
      <c r="P48">
        <f>ROUND(O48/100*I48,2)</f>
        <v>0</v>
      </c>
    </row>
    <row r="49" ht="26.25">
      <c r="E49" s="11" t="s">
        <v>87</v>
      </c>
    </row>
    <row r="50" ht="382.5">
      <c r="E50" s="11" t="s">
        <v>85</v>
      </c>
    </row>
    <row r="51" spans="1:16" ht="26.25">
      <c r="A51" s="5">
        <v>13</v>
      </c>
      <c r="B51" s="5" t="s">
        <v>41</v>
      </c>
      <c r="C51" s="5" t="s">
        <v>88</v>
      </c>
      <c r="D51" s="5" t="s">
        <v>43</v>
      </c>
      <c r="E51" s="5" t="s">
        <v>89</v>
      </c>
      <c r="F51" s="5" t="s">
        <v>56</v>
      </c>
      <c r="G51" s="7">
        <v>22.175</v>
      </c>
      <c r="H51" s="10"/>
      <c r="I51" s="9">
        <f>ROUND((H51*G51),2)</f>
        <v>0</v>
      </c>
      <c r="O51">
        <f>rekapitulace!H8</f>
        <v>21</v>
      </c>
      <c r="P51">
        <f>ROUND(O51/100*I51,2)</f>
        <v>0</v>
      </c>
    </row>
    <row r="52" ht="12.75">
      <c r="E52" s="11" t="s">
        <v>90</v>
      </c>
    </row>
    <row r="53" ht="316.5">
      <c r="E53" s="11" t="s">
        <v>91</v>
      </c>
    </row>
    <row r="54" spans="1:16" ht="26.25">
      <c r="A54" s="5">
        <v>14</v>
      </c>
      <c r="B54" s="5" t="s">
        <v>41</v>
      </c>
      <c r="C54" s="5" t="s">
        <v>88</v>
      </c>
      <c r="D54" s="5" t="s">
        <v>48</v>
      </c>
      <c r="E54" s="5" t="s">
        <v>92</v>
      </c>
      <c r="F54" s="5" t="s">
        <v>56</v>
      </c>
      <c r="G54" s="7">
        <v>15.532</v>
      </c>
      <c r="H54" s="10"/>
      <c r="I54" s="9">
        <f>ROUND((H54*G54),2)</f>
        <v>0</v>
      </c>
      <c r="O54">
        <f>rekapitulace!H8</f>
        <v>21</v>
      </c>
      <c r="P54">
        <f>ROUND(O54/100*I54,2)</f>
        <v>0</v>
      </c>
    </row>
    <row r="55" ht="12.75">
      <c r="E55" s="11" t="s">
        <v>61</v>
      </c>
    </row>
    <row r="56" ht="316.5">
      <c r="E56" s="11" t="s">
        <v>91</v>
      </c>
    </row>
    <row r="57" spans="1:16" ht="26.25">
      <c r="A57" s="5">
        <v>15</v>
      </c>
      <c r="B57" s="5" t="s">
        <v>41</v>
      </c>
      <c r="C57" s="5" t="s">
        <v>88</v>
      </c>
      <c r="D57" s="5" t="s">
        <v>51</v>
      </c>
      <c r="E57" s="5" t="s">
        <v>92</v>
      </c>
      <c r="F57" s="5" t="s">
        <v>56</v>
      </c>
      <c r="G57" s="7">
        <v>376.798</v>
      </c>
      <c r="H57" s="10"/>
      <c r="I57" s="9">
        <f>ROUND((H57*G57),2)</f>
        <v>0</v>
      </c>
      <c r="O57">
        <f>rekapitulace!H8</f>
        <v>21</v>
      </c>
      <c r="P57">
        <f>ROUND(O57/100*I57,2)</f>
        <v>0</v>
      </c>
    </row>
    <row r="58" ht="12.75">
      <c r="E58" s="11" t="s">
        <v>57</v>
      </c>
    </row>
    <row r="59" ht="316.5">
      <c r="E59" s="11" t="s">
        <v>91</v>
      </c>
    </row>
    <row r="60" spans="1:16" ht="12.75">
      <c r="A60" s="5">
        <v>16</v>
      </c>
      <c r="B60" s="5" t="s">
        <v>41</v>
      </c>
      <c r="C60" s="5" t="s">
        <v>93</v>
      </c>
      <c r="D60" s="5" t="s">
        <v>43</v>
      </c>
      <c r="E60" s="5" t="s">
        <v>94</v>
      </c>
      <c r="F60" s="5" t="s">
        <v>56</v>
      </c>
      <c r="G60" s="7">
        <v>515.777</v>
      </c>
      <c r="H60" s="10"/>
      <c r="I60" s="9">
        <f>ROUND((H60*G60),2)</f>
        <v>0</v>
      </c>
      <c r="O60">
        <f>rekapitulace!H8</f>
        <v>21</v>
      </c>
      <c r="P60">
        <f>ROUND(O60/100*I60,2)</f>
        <v>0</v>
      </c>
    </row>
    <row r="61" ht="39">
      <c r="E61" s="11" t="s">
        <v>95</v>
      </c>
    </row>
    <row r="62" ht="184.5">
      <c r="E62" s="11" t="s">
        <v>96</v>
      </c>
    </row>
    <row r="63" spans="1:16" ht="12.75">
      <c r="A63" s="5">
        <v>17</v>
      </c>
      <c r="B63" s="5" t="s">
        <v>41</v>
      </c>
      <c r="C63" s="5" t="s">
        <v>93</v>
      </c>
      <c r="D63" s="5" t="s">
        <v>51</v>
      </c>
      <c r="E63" s="5" t="s">
        <v>94</v>
      </c>
      <c r="F63" s="5" t="s">
        <v>56</v>
      </c>
      <c r="G63" s="7">
        <v>376.798</v>
      </c>
      <c r="H63" s="10"/>
      <c r="I63" s="9">
        <f>ROUND((H63*G63),2)</f>
        <v>0</v>
      </c>
      <c r="O63">
        <f>rekapitulace!H8</f>
        <v>21</v>
      </c>
      <c r="P63">
        <f>ROUND(O63/100*I63,2)</f>
        <v>0</v>
      </c>
    </row>
    <row r="64" ht="12.75">
      <c r="E64" s="11" t="s">
        <v>97</v>
      </c>
    </row>
    <row r="65" ht="184.5">
      <c r="E65" s="11" t="s">
        <v>96</v>
      </c>
    </row>
    <row r="66" spans="1:16" ht="12.75">
      <c r="A66" s="5">
        <v>18</v>
      </c>
      <c r="B66" s="5" t="s">
        <v>41</v>
      </c>
      <c r="C66" s="5" t="s">
        <v>98</v>
      </c>
      <c r="D66" s="5" t="s">
        <v>51</v>
      </c>
      <c r="E66" s="5" t="s">
        <v>99</v>
      </c>
      <c r="F66" s="5" t="s">
        <v>56</v>
      </c>
      <c r="G66" s="7">
        <v>376.798</v>
      </c>
      <c r="H66" s="10"/>
      <c r="I66" s="9">
        <f>ROUND((H66*G66),2)</f>
        <v>0</v>
      </c>
      <c r="O66">
        <f>rekapitulace!H8</f>
        <v>21</v>
      </c>
      <c r="P66">
        <f>ROUND(O66/100*I66,2)</f>
        <v>0</v>
      </c>
    </row>
    <row r="67" ht="12.75">
      <c r="E67" s="11" t="s">
        <v>100</v>
      </c>
    </row>
    <row r="68" ht="264">
      <c r="E68" s="11" t="s">
        <v>101</v>
      </c>
    </row>
    <row r="69" spans="1:16" ht="26.25">
      <c r="A69" s="5">
        <v>19</v>
      </c>
      <c r="B69" s="5" t="s">
        <v>41</v>
      </c>
      <c r="C69" s="5" t="s">
        <v>102</v>
      </c>
      <c r="D69" s="5" t="s">
        <v>43</v>
      </c>
      <c r="E69" s="5" t="s">
        <v>103</v>
      </c>
      <c r="F69" s="5" t="s">
        <v>56</v>
      </c>
      <c r="G69" s="7">
        <v>5.505</v>
      </c>
      <c r="H69" s="10"/>
      <c r="I69" s="9">
        <f>ROUND((H69*G69),2)</f>
        <v>0</v>
      </c>
      <c r="O69">
        <f>rekapitulace!H8</f>
        <v>21</v>
      </c>
      <c r="P69">
        <f>ROUND(O69/100*I69,2)</f>
        <v>0</v>
      </c>
    </row>
    <row r="70" ht="12.75">
      <c r="E70" s="11" t="s">
        <v>104</v>
      </c>
    </row>
    <row r="71" ht="237">
      <c r="E71" s="11" t="s">
        <v>105</v>
      </c>
    </row>
    <row r="72" spans="1:16" ht="12.75">
      <c r="A72" s="5">
        <v>20</v>
      </c>
      <c r="B72" s="5" t="s">
        <v>41</v>
      </c>
      <c r="C72" s="5" t="s">
        <v>106</v>
      </c>
      <c r="D72" s="5" t="s">
        <v>43</v>
      </c>
      <c r="E72" s="5" t="s">
        <v>107</v>
      </c>
      <c r="F72" s="5" t="s">
        <v>108</v>
      </c>
      <c r="G72" s="7">
        <v>1507.193</v>
      </c>
      <c r="H72" s="10"/>
      <c r="I72" s="9">
        <f>ROUND((H72*G72),2)</f>
        <v>0</v>
      </c>
      <c r="O72">
        <f>rekapitulace!H8</f>
        <v>21</v>
      </c>
      <c r="P72">
        <f>ROUND(O72/100*I72,2)</f>
        <v>0</v>
      </c>
    </row>
    <row r="73" ht="39">
      <c r="E73" s="11" t="s">
        <v>109</v>
      </c>
    </row>
    <row r="74" ht="26.25">
      <c r="E74" s="11" t="s">
        <v>110</v>
      </c>
    </row>
    <row r="75" spans="1:16" ht="12.75">
      <c r="A75" s="5">
        <v>21</v>
      </c>
      <c r="B75" s="5" t="s">
        <v>41</v>
      </c>
      <c r="C75" s="5" t="s">
        <v>111</v>
      </c>
      <c r="D75" s="5" t="s">
        <v>43</v>
      </c>
      <c r="E75" s="5" t="s">
        <v>112</v>
      </c>
      <c r="F75" s="5" t="s">
        <v>56</v>
      </c>
      <c r="G75" s="7">
        <v>37.707</v>
      </c>
      <c r="H75" s="10"/>
      <c r="I75" s="9">
        <f>ROUND((H75*G75),2)</f>
        <v>0</v>
      </c>
      <c r="O75">
        <f>rekapitulace!H8</f>
        <v>21</v>
      </c>
      <c r="P75">
        <f>ROUND(O75/100*I75,2)</f>
        <v>0</v>
      </c>
    </row>
    <row r="76" ht="12.75">
      <c r="E76" s="11" t="s">
        <v>113</v>
      </c>
    </row>
    <row r="77" ht="39">
      <c r="E77" s="11" t="s">
        <v>114</v>
      </c>
    </row>
    <row r="78" spans="1:16" ht="26.25">
      <c r="A78" s="5">
        <v>22</v>
      </c>
      <c r="B78" s="5" t="s">
        <v>41</v>
      </c>
      <c r="C78" s="5" t="s">
        <v>115</v>
      </c>
      <c r="D78" s="5" t="s">
        <v>43</v>
      </c>
      <c r="E78" s="5" t="s">
        <v>116</v>
      </c>
      <c r="F78" s="5" t="s">
        <v>108</v>
      </c>
      <c r="G78" s="7">
        <v>251.38</v>
      </c>
      <c r="H78" s="10"/>
      <c r="I78" s="9">
        <f>ROUND((H78*G78),2)</f>
        <v>0</v>
      </c>
      <c r="O78">
        <f>rekapitulace!H8</f>
        <v>21</v>
      </c>
      <c r="P78">
        <f>ROUND(O78/100*I78,2)</f>
        <v>0</v>
      </c>
    </row>
    <row r="79" ht="12.75">
      <c r="E79" s="11" t="s">
        <v>117</v>
      </c>
    </row>
    <row r="80" ht="26.25">
      <c r="E80" s="11" t="s">
        <v>118</v>
      </c>
    </row>
    <row r="81" spans="1:16" ht="12.75">
      <c r="A81" s="5">
        <v>23</v>
      </c>
      <c r="B81" s="5" t="s">
        <v>41</v>
      </c>
      <c r="C81" s="5" t="s">
        <v>119</v>
      </c>
      <c r="D81" s="5" t="s">
        <v>43</v>
      </c>
      <c r="E81" s="5" t="s">
        <v>120</v>
      </c>
      <c r="F81" s="5" t="s">
        <v>108</v>
      </c>
      <c r="G81" s="7">
        <v>251.38</v>
      </c>
      <c r="H81" s="10"/>
      <c r="I81" s="9">
        <f>ROUND((H81*G81),2)</f>
        <v>0</v>
      </c>
      <c r="O81">
        <f>rekapitulace!H8</f>
        <v>21</v>
      </c>
      <c r="P81">
        <f>ROUND(O81/100*I81,2)</f>
        <v>0</v>
      </c>
    </row>
    <row r="82" ht="12.75">
      <c r="E82" s="11" t="s">
        <v>121</v>
      </c>
    </row>
    <row r="83" ht="39">
      <c r="E83" s="11" t="s">
        <v>122</v>
      </c>
    </row>
    <row r="84" spans="1:16" ht="39">
      <c r="A84" s="5">
        <v>24</v>
      </c>
      <c r="B84" s="5" t="s">
        <v>41</v>
      </c>
      <c r="C84" s="5" t="s">
        <v>123</v>
      </c>
      <c r="D84" s="5" t="s">
        <v>43</v>
      </c>
      <c r="E84" s="5" t="s">
        <v>124</v>
      </c>
      <c r="F84" s="5" t="s">
        <v>108</v>
      </c>
      <c r="G84" s="7">
        <v>251.38</v>
      </c>
      <c r="H84" s="10"/>
      <c r="I84" s="9">
        <f>ROUND((H84*G84),2)</f>
        <v>0</v>
      </c>
      <c r="O84">
        <f>rekapitulace!H8</f>
        <v>21</v>
      </c>
      <c r="P84">
        <f>ROUND(O84/100*I84,2)</f>
        <v>0</v>
      </c>
    </row>
    <row r="85" ht="12.75">
      <c r="E85" s="11" t="s">
        <v>117</v>
      </c>
    </row>
    <row r="86" ht="39">
      <c r="E86" s="11" t="s">
        <v>125</v>
      </c>
    </row>
    <row r="87" spans="1:16" ht="12.75" customHeight="1">
      <c r="A87" s="12"/>
      <c r="B87" s="12"/>
      <c r="C87" s="12" t="s">
        <v>20</v>
      </c>
      <c r="D87" s="12"/>
      <c r="E87" s="12" t="s">
        <v>62</v>
      </c>
      <c r="F87" s="12"/>
      <c r="G87" s="12"/>
      <c r="H87" s="12"/>
      <c r="I87" s="12">
        <f>SUM(I30:I86)</f>
        <v>0</v>
      </c>
      <c r="P87">
        <f>SUM(P30:P86)</f>
        <v>0</v>
      </c>
    </row>
    <row r="89" spans="1:9" ht="12.75" customHeight="1">
      <c r="A89" s="6"/>
      <c r="B89" s="6"/>
      <c r="C89" s="6" t="s">
        <v>33</v>
      </c>
      <c r="D89" s="6"/>
      <c r="E89" s="6" t="s">
        <v>126</v>
      </c>
      <c r="F89" s="6"/>
      <c r="G89" s="8"/>
      <c r="H89" s="6"/>
      <c r="I89" s="8"/>
    </row>
    <row r="90" spans="1:16" ht="12.75">
      <c r="A90" s="5">
        <v>25</v>
      </c>
      <c r="B90" s="5" t="s">
        <v>41</v>
      </c>
      <c r="C90" s="5" t="s">
        <v>127</v>
      </c>
      <c r="D90" s="5" t="s">
        <v>43</v>
      </c>
      <c r="E90" s="5" t="s">
        <v>128</v>
      </c>
      <c r="F90" s="5" t="s">
        <v>56</v>
      </c>
      <c r="G90" s="7">
        <v>4.096</v>
      </c>
      <c r="H90" s="10"/>
      <c r="I90" s="9">
        <f>ROUND((H90*G90),2)</f>
        <v>0</v>
      </c>
      <c r="O90">
        <f>rekapitulace!H8</f>
        <v>21</v>
      </c>
      <c r="P90">
        <f>ROUND(O90/100*I90,2)</f>
        <v>0</v>
      </c>
    </row>
    <row r="91" ht="12.75">
      <c r="E91" s="11" t="s">
        <v>129</v>
      </c>
    </row>
    <row r="92" ht="39">
      <c r="E92" s="11" t="s">
        <v>130</v>
      </c>
    </row>
    <row r="93" spans="1:16" ht="12.75">
      <c r="A93" s="5">
        <v>26</v>
      </c>
      <c r="B93" s="5" t="s">
        <v>41</v>
      </c>
      <c r="C93" s="5" t="s">
        <v>131</v>
      </c>
      <c r="D93" s="5" t="s">
        <v>43</v>
      </c>
      <c r="E93" s="5" t="s">
        <v>132</v>
      </c>
      <c r="F93" s="5" t="s">
        <v>56</v>
      </c>
      <c r="G93" s="7">
        <v>8.193</v>
      </c>
      <c r="H93" s="10"/>
      <c r="I93" s="9">
        <f>ROUND((H93*G93),2)</f>
        <v>0</v>
      </c>
      <c r="O93">
        <f>rekapitulace!H8</f>
        <v>21</v>
      </c>
      <c r="P93">
        <f>ROUND(O93/100*I93,2)</f>
        <v>0</v>
      </c>
    </row>
    <row r="94" ht="26.25">
      <c r="E94" s="11" t="s">
        <v>133</v>
      </c>
    </row>
    <row r="95" ht="132">
      <c r="E95" s="11" t="s">
        <v>134</v>
      </c>
    </row>
    <row r="96" spans="1:16" ht="12.75" customHeight="1">
      <c r="A96" s="12"/>
      <c r="B96" s="12"/>
      <c r="C96" s="12" t="s">
        <v>33</v>
      </c>
      <c r="D96" s="12"/>
      <c r="E96" s="12" t="s">
        <v>126</v>
      </c>
      <c r="F96" s="12"/>
      <c r="G96" s="12"/>
      <c r="H96" s="12"/>
      <c r="I96" s="12">
        <f>SUM(I90:I95)</f>
        <v>0</v>
      </c>
      <c r="P96">
        <f>SUM(P90:P95)</f>
        <v>0</v>
      </c>
    </row>
    <row r="98" spans="1:9" ht="12.75" customHeight="1">
      <c r="A98" s="6"/>
      <c r="B98" s="6"/>
      <c r="C98" s="6" t="s">
        <v>34</v>
      </c>
      <c r="D98" s="6"/>
      <c r="E98" s="6" t="s">
        <v>18</v>
      </c>
      <c r="F98" s="6"/>
      <c r="G98" s="8"/>
      <c r="H98" s="6"/>
      <c r="I98" s="8"/>
    </row>
    <row r="99" spans="1:16" ht="12.75">
      <c r="A99" s="5">
        <v>27</v>
      </c>
      <c r="B99" s="5" t="s">
        <v>41</v>
      </c>
      <c r="C99" s="5" t="s">
        <v>135</v>
      </c>
      <c r="D99" s="5" t="s">
        <v>43</v>
      </c>
      <c r="E99" s="5" t="s">
        <v>136</v>
      </c>
      <c r="F99" s="5" t="s">
        <v>56</v>
      </c>
      <c r="G99" s="7">
        <v>169.838</v>
      </c>
      <c r="H99" s="10"/>
      <c r="I99" s="9">
        <f>ROUND((H99*G99),2)</f>
        <v>0</v>
      </c>
      <c r="O99">
        <f>rekapitulace!H8</f>
        <v>21</v>
      </c>
      <c r="P99">
        <f>ROUND(O99/100*I99,2)</f>
        <v>0</v>
      </c>
    </row>
    <row r="100" ht="12.75">
      <c r="E100" s="11" t="s">
        <v>137</v>
      </c>
    </row>
    <row r="101" ht="52.5">
      <c r="E101" s="11" t="s">
        <v>138</v>
      </c>
    </row>
    <row r="102" spans="1:16" ht="12.75">
      <c r="A102" s="5">
        <v>28</v>
      </c>
      <c r="B102" s="5" t="s">
        <v>41</v>
      </c>
      <c r="C102" s="5" t="s">
        <v>139</v>
      </c>
      <c r="D102" s="5" t="s">
        <v>43</v>
      </c>
      <c r="E102" s="5" t="s">
        <v>140</v>
      </c>
      <c r="F102" s="5" t="s">
        <v>56</v>
      </c>
      <c r="G102" s="7">
        <v>323.334</v>
      </c>
      <c r="H102" s="10"/>
      <c r="I102" s="9">
        <f>ROUND((H102*G102),2)</f>
        <v>0</v>
      </c>
      <c r="O102">
        <f>rekapitulace!H8</f>
        <v>21</v>
      </c>
      <c r="P102">
        <f>ROUND(O102/100*I102,2)</f>
        <v>0</v>
      </c>
    </row>
    <row r="103" ht="78.75">
      <c r="E103" s="11" t="s">
        <v>141</v>
      </c>
    </row>
    <row r="104" ht="52.5">
      <c r="E104" s="11" t="s">
        <v>138</v>
      </c>
    </row>
    <row r="105" spans="1:16" ht="26.25">
      <c r="A105" s="5">
        <v>29</v>
      </c>
      <c r="B105" s="5" t="s">
        <v>41</v>
      </c>
      <c r="C105" s="5" t="s">
        <v>142</v>
      </c>
      <c r="D105" s="5" t="s">
        <v>43</v>
      </c>
      <c r="E105" s="5" t="s">
        <v>143</v>
      </c>
      <c r="F105" s="5" t="s">
        <v>108</v>
      </c>
      <c r="G105" s="7">
        <v>1029.84</v>
      </c>
      <c r="H105" s="10"/>
      <c r="I105" s="9">
        <f>ROUND((H105*G105),2)</f>
        <v>0</v>
      </c>
      <c r="O105">
        <f>rekapitulace!H8</f>
        <v>21</v>
      </c>
      <c r="P105">
        <f>ROUND(O105/100*I105,2)</f>
        <v>0</v>
      </c>
    </row>
    <row r="106" ht="12.75">
      <c r="E106" s="11" t="s">
        <v>144</v>
      </c>
    </row>
    <row r="107" ht="52.5">
      <c r="E107" s="11" t="s">
        <v>145</v>
      </c>
    </row>
    <row r="108" spans="1:16" ht="26.25">
      <c r="A108" s="5">
        <v>30</v>
      </c>
      <c r="B108" s="5" t="s">
        <v>41</v>
      </c>
      <c r="C108" s="5" t="s">
        <v>146</v>
      </c>
      <c r="D108" s="5" t="s">
        <v>43</v>
      </c>
      <c r="E108" s="5" t="s">
        <v>147</v>
      </c>
      <c r="F108" s="5" t="s">
        <v>108</v>
      </c>
      <c r="G108" s="7">
        <v>1029.84</v>
      </c>
      <c r="H108" s="10"/>
      <c r="I108" s="9">
        <f>ROUND((H108*G108),2)</f>
        <v>0</v>
      </c>
      <c r="O108">
        <f>rekapitulace!H8</f>
        <v>21</v>
      </c>
      <c r="P108">
        <f>ROUND(O108/100*I108,2)</f>
        <v>0</v>
      </c>
    </row>
    <row r="109" ht="12.75">
      <c r="E109" s="11" t="s">
        <v>148</v>
      </c>
    </row>
    <row r="110" ht="52.5">
      <c r="E110" s="11" t="s">
        <v>145</v>
      </c>
    </row>
    <row r="111" spans="1:16" ht="12.75">
      <c r="A111" s="5">
        <v>31</v>
      </c>
      <c r="B111" s="5" t="s">
        <v>41</v>
      </c>
      <c r="C111" s="5" t="s">
        <v>149</v>
      </c>
      <c r="D111" s="5" t="s">
        <v>43</v>
      </c>
      <c r="E111" s="5" t="s">
        <v>150</v>
      </c>
      <c r="F111" s="5" t="s">
        <v>56</v>
      </c>
      <c r="G111" s="7">
        <v>41.194</v>
      </c>
      <c r="H111" s="10"/>
      <c r="I111" s="9">
        <f>ROUND((H111*G111),2)</f>
        <v>0</v>
      </c>
      <c r="O111">
        <f>rekapitulace!H8</f>
        <v>21</v>
      </c>
      <c r="P111">
        <f>ROUND(O111/100*I111,2)</f>
        <v>0</v>
      </c>
    </row>
    <row r="112" ht="26.25">
      <c r="E112" s="11" t="s">
        <v>151</v>
      </c>
    </row>
    <row r="113" ht="210.75">
      <c r="E113" s="11" t="s">
        <v>152</v>
      </c>
    </row>
    <row r="114" spans="1:16" ht="26.25">
      <c r="A114" s="5">
        <v>32</v>
      </c>
      <c r="B114" s="5" t="s">
        <v>41</v>
      </c>
      <c r="C114" s="5" t="s">
        <v>153</v>
      </c>
      <c r="D114" s="5" t="s">
        <v>43</v>
      </c>
      <c r="E114" s="5" t="s">
        <v>154</v>
      </c>
      <c r="F114" s="5" t="s">
        <v>56</v>
      </c>
      <c r="G114" s="7">
        <v>82.387</v>
      </c>
      <c r="H114" s="10"/>
      <c r="I114" s="9">
        <f>ROUND((H114*G114),2)</f>
        <v>0</v>
      </c>
      <c r="O114">
        <f>rekapitulace!H8</f>
        <v>21</v>
      </c>
      <c r="P114">
        <f>ROUND(O114/100*I114,2)</f>
        <v>0</v>
      </c>
    </row>
    <row r="115" ht="12.75">
      <c r="E115" s="11" t="s">
        <v>155</v>
      </c>
    </row>
    <row r="116" ht="210.75">
      <c r="E116" s="11" t="s">
        <v>156</v>
      </c>
    </row>
    <row r="117" spans="1:16" ht="12.75">
      <c r="A117" s="5">
        <v>33</v>
      </c>
      <c r="B117" s="5" t="s">
        <v>41</v>
      </c>
      <c r="C117" s="5" t="s">
        <v>157</v>
      </c>
      <c r="D117" s="5" t="s">
        <v>43</v>
      </c>
      <c r="E117" s="5" t="s">
        <v>158</v>
      </c>
      <c r="F117" s="5" t="s">
        <v>108</v>
      </c>
      <c r="G117" s="7">
        <v>254.35</v>
      </c>
      <c r="H117" s="10"/>
      <c r="I117" s="9">
        <f>ROUND((H117*G117),2)</f>
        <v>0</v>
      </c>
      <c r="O117">
        <f>rekapitulace!H8</f>
        <v>21</v>
      </c>
      <c r="P117">
        <f>ROUND(O117/100*I117,2)</f>
        <v>0</v>
      </c>
    </row>
    <row r="118" ht="12.75">
      <c r="E118" s="11" t="s">
        <v>159</v>
      </c>
    </row>
    <row r="119" ht="144.75">
      <c r="E119" s="11" t="s">
        <v>160</v>
      </c>
    </row>
    <row r="120" spans="1:16" ht="12.75">
      <c r="A120" s="5">
        <v>34</v>
      </c>
      <c r="B120" s="5" t="s">
        <v>41</v>
      </c>
      <c r="C120" s="5" t="s">
        <v>161</v>
      </c>
      <c r="D120" s="5" t="s">
        <v>43</v>
      </c>
      <c r="E120" s="5" t="s">
        <v>162</v>
      </c>
      <c r="F120" s="5" t="s">
        <v>108</v>
      </c>
      <c r="G120" s="7">
        <v>54.26</v>
      </c>
      <c r="H120" s="10"/>
      <c r="I120" s="9">
        <f>ROUND((H120*G120),2)</f>
        <v>0</v>
      </c>
      <c r="O120">
        <f>rekapitulace!H8</f>
        <v>21</v>
      </c>
      <c r="P120">
        <f>ROUND(O120/100*I120,2)</f>
        <v>0</v>
      </c>
    </row>
    <row r="121" ht="12.75">
      <c r="E121" s="11" t="s">
        <v>163</v>
      </c>
    </row>
    <row r="122" ht="144.75">
      <c r="E122" s="11" t="s">
        <v>160</v>
      </c>
    </row>
    <row r="123" spans="1:16" ht="26.25">
      <c r="A123" s="5">
        <v>35</v>
      </c>
      <c r="B123" s="5" t="s">
        <v>41</v>
      </c>
      <c r="C123" s="5" t="s">
        <v>164</v>
      </c>
      <c r="D123" s="5" t="s">
        <v>43</v>
      </c>
      <c r="E123" s="5" t="s">
        <v>165</v>
      </c>
      <c r="F123" s="5" t="s">
        <v>108</v>
      </c>
      <c r="G123" s="7">
        <v>4.18</v>
      </c>
      <c r="H123" s="10"/>
      <c r="I123" s="9">
        <f>ROUND((H123*G123),2)</f>
        <v>0</v>
      </c>
      <c r="O123">
        <f>rekapitulace!H8</f>
        <v>21</v>
      </c>
      <c r="P123">
        <f>ROUND(O123/100*I123,2)</f>
        <v>0</v>
      </c>
    </row>
    <row r="124" ht="12.75">
      <c r="E124" s="11" t="s">
        <v>166</v>
      </c>
    </row>
    <row r="125" ht="144.75">
      <c r="E125" s="11" t="s">
        <v>160</v>
      </c>
    </row>
    <row r="126" spans="1:16" ht="26.25">
      <c r="A126" s="5">
        <v>36</v>
      </c>
      <c r="B126" s="5" t="s">
        <v>41</v>
      </c>
      <c r="C126" s="5" t="s">
        <v>167</v>
      </c>
      <c r="D126" s="5" t="s">
        <v>43</v>
      </c>
      <c r="E126" s="5" t="s">
        <v>168</v>
      </c>
      <c r="F126" s="5" t="s">
        <v>108</v>
      </c>
      <c r="G126" s="7">
        <v>5.54</v>
      </c>
      <c r="H126" s="10"/>
      <c r="I126" s="9">
        <f>ROUND((H126*G126),2)</f>
        <v>0</v>
      </c>
      <c r="O126">
        <f>rekapitulace!H8</f>
        <v>21</v>
      </c>
      <c r="P126">
        <f>ROUND(O126/100*I126,2)</f>
        <v>0</v>
      </c>
    </row>
    <row r="127" ht="12.75">
      <c r="E127" s="11" t="s">
        <v>169</v>
      </c>
    </row>
    <row r="128" ht="144.75">
      <c r="E128" s="11" t="s">
        <v>160</v>
      </c>
    </row>
    <row r="129" spans="1:16" ht="26.25">
      <c r="A129" s="5">
        <v>37</v>
      </c>
      <c r="B129" s="5" t="s">
        <v>41</v>
      </c>
      <c r="C129" s="5" t="s">
        <v>170</v>
      </c>
      <c r="D129" s="5" t="s">
        <v>43</v>
      </c>
      <c r="E129" s="5" t="s">
        <v>171</v>
      </c>
      <c r="F129" s="5" t="s">
        <v>172</v>
      </c>
      <c r="G129" s="7">
        <v>30.85</v>
      </c>
      <c r="H129" s="10"/>
      <c r="I129" s="9">
        <f>ROUND((H129*G129),2)</f>
        <v>0</v>
      </c>
      <c r="O129">
        <f>rekapitulace!H8</f>
        <v>21</v>
      </c>
      <c r="P129">
        <f>ROUND(O129/100*I129,2)</f>
        <v>0</v>
      </c>
    </row>
    <row r="130" ht="26.25">
      <c r="E130" s="11" t="s">
        <v>173</v>
      </c>
    </row>
    <row r="131" ht="39">
      <c r="E131" s="11" t="s">
        <v>174</v>
      </c>
    </row>
    <row r="132" spans="1:16" ht="12.75" customHeight="1">
      <c r="A132" s="12"/>
      <c r="B132" s="12"/>
      <c r="C132" s="12" t="s">
        <v>34</v>
      </c>
      <c r="D132" s="12"/>
      <c r="E132" s="12" t="s">
        <v>18</v>
      </c>
      <c r="F132" s="12"/>
      <c r="G132" s="12"/>
      <c r="H132" s="12"/>
      <c r="I132" s="12">
        <f>SUM(I99:I131)</f>
        <v>0</v>
      </c>
      <c r="P132">
        <f>SUM(P99:P131)</f>
        <v>0</v>
      </c>
    </row>
    <row r="134" spans="1:9" ht="12.75" customHeight="1">
      <c r="A134" s="6"/>
      <c r="B134" s="6"/>
      <c r="C134" s="6" t="s">
        <v>37</v>
      </c>
      <c r="D134" s="6"/>
      <c r="E134" s="6" t="s">
        <v>175</v>
      </c>
      <c r="F134" s="6"/>
      <c r="G134" s="8"/>
      <c r="H134" s="6"/>
      <c r="I134" s="8"/>
    </row>
    <row r="135" spans="1:16" ht="12.75">
      <c r="A135" s="5">
        <v>38</v>
      </c>
      <c r="B135" s="5" t="s">
        <v>41</v>
      </c>
      <c r="C135" s="5" t="s">
        <v>176</v>
      </c>
      <c r="D135" s="5" t="s">
        <v>43</v>
      </c>
      <c r="E135" s="5" t="s">
        <v>177</v>
      </c>
      <c r="F135" s="5" t="s">
        <v>65</v>
      </c>
      <c r="G135" s="7">
        <v>2</v>
      </c>
      <c r="H135" s="10"/>
      <c r="I135" s="9">
        <f>ROUND((H135*G135),2)</f>
        <v>0</v>
      </c>
      <c r="O135">
        <f>rekapitulace!H8</f>
        <v>21</v>
      </c>
      <c r="P135">
        <f>ROUND(O135/100*I135,2)</f>
        <v>0</v>
      </c>
    </row>
    <row r="136" ht="12.75">
      <c r="E136" s="11" t="s">
        <v>178</v>
      </c>
    </row>
    <row r="137" ht="26.25">
      <c r="E137" s="11" t="s">
        <v>179</v>
      </c>
    </row>
    <row r="138" spans="1:16" ht="12.75">
      <c r="A138" s="5">
        <v>39</v>
      </c>
      <c r="B138" s="5" t="s">
        <v>41</v>
      </c>
      <c r="C138" s="5" t="s">
        <v>180</v>
      </c>
      <c r="D138" s="5" t="s">
        <v>43</v>
      </c>
      <c r="E138" s="5" t="s">
        <v>181</v>
      </c>
      <c r="F138" s="5" t="s">
        <v>65</v>
      </c>
      <c r="G138" s="7">
        <v>4</v>
      </c>
      <c r="H138" s="10"/>
      <c r="I138" s="9">
        <f>ROUND((H138*G138),2)</f>
        <v>0</v>
      </c>
      <c r="O138">
        <f>rekapitulace!H8</f>
        <v>21</v>
      </c>
      <c r="P138">
        <f>ROUND(O138/100*I138,2)</f>
        <v>0</v>
      </c>
    </row>
    <row r="139" ht="12.75">
      <c r="E139" s="11" t="s">
        <v>182</v>
      </c>
    </row>
    <row r="140" ht="26.25">
      <c r="E140" s="11" t="s">
        <v>179</v>
      </c>
    </row>
    <row r="141" spans="1:16" ht="12.75">
      <c r="A141" s="5">
        <v>40</v>
      </c>
      <c r="B141" s="5" t="s">
        <v>41</v>
      </c>
      <c r="C141" s="5" t="s">
        <v>183</v>
      </c>
      <c r="D141" s="5" t="s">
        <v>43</v>
      </c>
      <c r="E141" s="5" t="s">
        <v>184</v>
      </c>
      <c r="F141" s="5" t="s">
        <v>65</v>
      </c>
      <c r="G141" s="7">
        <v>16</v>
      </c>
      <c r="H141" s="10"/>
      <c r="I141" s="9">
        <f>ROUND((H141*G141),2)</f>
        <v>0</v>
      </c>
      <c r="O141">
        <f>rekapitulace!H8</f>
        <v>21</v>
      </c>
      <c r="P141">
        <f>ROUND(O141/100*I141,2)</f>
        <v>0</v>
      </c>
    </row>
    <row r="142" ht="12.75">
      <c r="E142" s="11" t="s">
        <v>185</v>
      </c>
    </row>
    <row r="143" ht="26.25">
      <c r="E143" s="11" t="s">
        <v>179</v>
      </c>
    </row>
    <row r="144" spans="1:16" ht="12.75" customHeight="1">
      <c r="A144" s="12"/>
      <c r="B144" s="12"/>
      <c r="C144" s="12" t="s">
        <v>37</v>
      </c>
      <c r="D144" s="12"/>
      <c r="E144" s="12" t="s">
        <v>175</v>
      </c>
      <c r="F144" s="12"/>
      <c r="G144" s="12"/>
      <c r="H144" s="12"/>
      <c r="I144" s="12">
        <f>SUM(I135:I143)</f>
        <v>0</v>
      </c>
      <c r="P144">
        <f>SUM(P135:P143)</f>
        <v>0</v>
      </c>
    </row>
    <row r="146" spans="1:9" ht="12.75" customHeight="1">
      <c r="A146" s="6"/>
      <c r="B146" s="6"/>
      <c r="C146" s="6" t="s">
        <v>38</v>
      </c>
      <c r="D146" s="6"/>
      <c r="E146" s="6" t="s">
        <v>186</v>
      </c>
      <c r="F146" s="6"/>
      <c r="G146" s="8"/>
      <c r="H146" s="6"/>
      <c r="I146" s="8"/>
    </row>
    <row r="147" spans="1:16" ht="26.25">
      <c r="A147" s="5">
        <v>41</v>
      </c>
      <c r="B147" s="5" t="s">
        <v>41</v>
      </c>
      <c r="C147" s="5" t="s">
        <v>187</v>
      </c>
      <c r="D147" s="5" t="s">
        <v>43</v>
      </c>
      <c r="E147" s="5" t="s">
        <v>188</v>
      </c>
      <c r="F147" s="5" t="s">
        <v>172</v>
      </c>
      <c r="G147" s="7">
        <v>225</v>
      </c>
      <c r="H147" s="10"/>
      <c r="I147" s="9">
        <f>ROUND((H147*G147),2)</f>
        <v>0</v>
      </c>
      <c r="O147">
        <f>rekapitulace!H8</f>
        <v>21</v>
      </c>
      <c r="P147">
        <f>ROUND(O147/100*I147,2)</f>
        <v>0</v>
      </c>
    </row>
    <row r="148" ht="12.75">
      <c r="E148" s="11" t="s">
        <v>189</v>
      </c>
    </row>
    <row r="149" ht="39">
      <c r="E149" s="11" t="s">
        <v>190</v>
      </c>
    </row>
    <row r="150" spans="1:16" ht="26.25">
      <c r="A150" s="5">
        <v>42</v>
      </c>
      <c r="B150" s="5" t="s">
        <v>41</v>
      </c>
      <c r="C150" s="5" t="s">
        <v>191</v>
      </c>
      <c r="D150" s="5" t="s">
        <v>43</v>
      </c>
      <c r="E150" s="5" t="s">
        <v>192</v>
      </c>
      <c r="F150" s="5" t="s">
        <v>172</v>
      </c>
      <c r="G150" s="7">
        <v>313.1</v>
      </c>
      <c r="H150" s="10"/>
      <c r="I150" s="9">
        <f>ROUND((H150*G150),2)</f>
        <v>0</v>
      </c>
      <c r="O150">
        <f>rekapitulace!H8</f>
        <v>21</v>
      </c>
      <c r="P150">
        <f>ROUND(O150/100*I150,2)</f>
        <v>0</v>
      </c>
    </row>
    <row r="151" ht="12.75">
      <c r="E151" s="11" t="s">
        <v>193</v>
      </c>
    </row>
    <row r="152" ht="39">
      <c r="E152" s="11" t="s">
        <v>190</v>
      </c>
    </row>
    <row r="153" spans="1:16" ht="12.75">
      <c r="A153" s="5">
        <v>43</v>
      </c>
      <c r="B153" s="5" t="s">
        <v>41</v>
      </c>
      <c r="C153" s="5" t="s">
        <v>194</v>
      </c>
      <c r="D153" s="5" t="s">
        <v>43</v>
      </c>
      <c r="E153" s="5" t="s">
        <v>195</v>
      </c>
      <c r="F153" s="5" t="s">
        <v>172</v>
      </c>
      <c r="G153" s="7">
        <v>30.85</v>
      </c>
      <c r="H153" s="10"/>
      <c r="I153" s="9">
        <f>ROUND((H153*G153),2)</f>
        <v>0</v>
      </c>
      <c r="O153">
        <f>rekapitulace!H8</f>
        <v>21</v>
      </c>
      <c r="P153">
        <f>ROUND(O153/100*I153,2)</f>
        <v>0</v>
      </c>
    </row>
    <row r="154" ht="26.25">
      <c r="E154" s="11" t="s">
        <v>173</v>
      </c>
    </row>
    <row r="155" ht="12.75">
      <c r="E155" s="11" t="s">
        <v>196</v>
      </c>
    </row>
    <row r="156" spans="1:16" ht="12.75">
      <c r="A156" s="5">
        <v>44</v>
      </c>
      <c r="B156" s="5" t="s">
        <v>41</v>
      </c>
      <c r="C156" s="5" t="s">
        <v>197</v>
      </c>
      <c r="D156" s="5" t="s">
        <v>43</v>
      </c>
      <c r="E156" s="5" t="s">
        <v>198</v>
      </c>
      <c r="F156" s="5" t="s">
        <v>172</v>
      </c>
      <c r="G156" s="7">
        <v>30.85</v>
      </c>
      <c r="H156" s="10"/>
      <c r="I156" s="9">
        <f>ROUND((H156*G156),2)</f>
        <v>0</v>
      </c>
      <c r="O156">
        <f>rekapitulace!H8</f>
        <v>21</v>
      </c>
      <c r="P156">
        <f>ROUND(O156/100*I156,2)</f>
        <v>0</v>
      </c>
    </row>
    <row r="157" ht="26.25">
      <c r="E157" s="11" t="s">
        <v>199</v>
      </c>
    </row>
    <row r="158" ht="12.75">
      <c r="E158" s="11" t="s">
        <v>196</v>
      </c>
    </row>
    <row r="159" spans="1:16" ht="12.75" customHeight="1">
      <c r="A159" s="12"/>
      <c r="B159" s="12"/>
      <c r="C159" s="12" t="s">
        <v>38</v>
      </c>
      <c r="D159" s="12"/>
      <c r="E159" s="12" t="s">
        <v>186</v>
      </c>
      <c r="F159" s="12"/>
      <c r="G159" s="12"/>
      <c r="H159" s="12"/>
      <c r="I159" s="12">
        <f>SUM(I147:I158)</f>
        <v>0</v>
      </c>
      <c r="P159">
        <f>SUM(P147:P158)</f>
        <v>0</v>
      </c>
    </row>
    <row r="161" spans="1:16" ht="12.75" customHeight="1">
      <c r="A161" s="12"/>
      <c r="B161" s="12"/>
      <c r="C161" s="12"/>
      <c r="D161" s="12"/>
      <c r="E161" s="12" t="s">
        <v>200</v>
      </c>
      <c r="F161" s="12"/>
      <c r="G161" s="12"/>
      <c r="H161" s="12"/>
      <c r="I161" s="12">
        <f>+I27+I87+I96+I132+I144+I159</f>
        <v>0</v>
      </c>
      <c r="P161">
        <f>+P27+P87+P96+P132+P144+P159</f>
        <v>0</v>
      </c>
    </row>
  </sheetData>
  <sheetProtection formatColumns="0"/>
  <mergeCells count="9">
    <mergeCell ref="G8:G9"/>
    <mergeCell ref="H8:I8"/>
    <mergeCell ref="A2:I2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0" fitToWidth="1" horizontalDpi="300" verticalDpi="3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9"/>
  <sheetViews>
    <sheetView showGridLines="0" zoomScalePageLayoutView="0" workbookViewId="0" topLeftCell="A1">
      <pane ySplit="10" topLeftCell="A11" activePane="bottomLeft" state="frozen"/>
      <selection pane="topLeft" activeCell="B36" sqref="B36:B38"/>
      <selection pane="bottomLeft" activeCell="B36" sqref="B36:B38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4" t="s">
        <v>11</v>
      </c>
    </row>
    <row r="2" spans="1:9" ht="12.75" customHeight="1">
      <c r="A2" s="15" t="s">
        <v>413</v>
      </c>
      <c r="B2" s="15"/>
      <c r="C2" s="15"/>
      <c r="D2" s="15"/>
      <c r="E2" s="15"/>
      <c r="F2" s="15"/>
      <c r="G2" s="15"/>
      <c r="H2" s="15"/>
      <c r="I2" s="15"/>
    </row>
    <row r="4" spans="1:5" ht="12.75" customHeight="1">
      <c r="A4" t="s">
        <v>12</v>
      </c>
      <c r="C4" s="4" t="s">
        <v>15</v>
      </c>
      <c r="D4" s="4"/>
      <c r="E4" s="4" t="s">
        <v>16</v>
      </c>
    </row>
    <row r="5" spans="1:5" ht="12.75" customHeight="1">
      <c r="A5" t="s">
        <v>13</v>
      </c>
      <c r="C5" s="4" t="s">
        <v>201</v>
      </c>
      <c r="D5" s="4"/>
      <c r="E5" s="4" t="s">
        <v>202</v>
      </c>
    </row>
    <row r="6" spans="1:5" ht="12.75" customHeight="1">
      <c r="A6" t="s">
        <v>14</v>
      </c>
      <c r="C6" s="4" t="s">
        <v>201</v>
      </c>
      <c r="D6" s="4"/>
      <c r="E6" s="4" t="s">
        <v>202</v>
      </c>
    </row>
    <row r="7" spans="3:5" ht="12.75" customHeight="1">
      <c r="C7" s="4"/>
      <c r="D7" s="4"/>
      <c r="E7" s="4"/>
    </row>
    <row r="8" spans="1:16" ht="12.75" customHeight="1">
      <c r="A8" s="16" t="s">
        <v>19</v>
      </c>
      <c r="B8" s="16" t="s">
        <v>21</v>
      </c>
      <c r="C8" s="16" t="s">
        <v>22</v>
      </c>
      <c r="D8" s="16" t="s">
        <v>23</v>
      </c>
      <c r="E8" s="16" t="s">
        <v>24</v>
      </c>
      <c r="F8" s="16" t="s">
        <v>25</v>
      </c>
      <c r="G8" s="16" t="s">
        <v>26</v>
      </c>
      <c r="H8" s="16" t="s">
        <v>27</v>
      </c>
      <c r="I8" s="16"/>
      <c r="O8" t="s">
        <v>30</v>
      </c>
      <c r="P8" t="s">
        <v>9</v>
      </c>
    </row>
    <row r="9" spans="1:15" ht="13.5">
      <c r="A9" s="16"/>
      <c r="B9" s="16"/>
      <c r="C9" s="16"/>
      <c r="D9" s="16"/>
      <c r="E9" s="16"/>
      <c r="F9" s="16"/>
      <c r="G9" s="16"/>
      <c r="H9" s="3" t="s">
        <v>28</v>
      </c>
      <c r="I9" s="3" t="s">
        <v>29</v>
      </c>
      <c r="O9" t="s">
        <v>9</v>
      </c>
    </row>
    <row r="10" spans="1:9" ht="13.5">
      <c r="A10" s="3" t="s">
        <v>20</v>
      </c>
      <c r="B10" s="3" t="s">
        <v>31</v>
      </c>
      <c r="C10" s="3" t="s">
        <v>32</v>
      </c>
      <c r="D10" s="3" t="s">
        <v>33</v>
      </c>
      <c r="E10" s="3" t="s">
        <v>34</v>
      </c>
      <c r="F10" s="3" t="s">
        <v>35</v>
      </c>
      <c r="G10" s="3" t="s">
        <v>36</v>
      </c>
      <c r="H10" s="3" t="s">
        <v>37</v>
      </c>
      <c r="I10" s="3" t="s">
        <v>38</v>
      </c>
    </row>
    <row r="11" spans="1:9" ht="12.75" customHeight="1">
      <c r="A11" s="6"/>
      <c r="B11" s="6"/>
      <c r="C11" s="6" t="s">
        <v>204</v>
      </c>
      <c r="D11" s="6"/>
      <c r="E11" s="6" t="s">
        <v>203</v>
      </c>
      <c r="F11" s="6"/>
      <c r="G11" s="8"/>
      <c r="H11" s="6"/>
      <c r="I11" s="8"/>
    </row>
    <row r="12" spans="1:16" ht="12.75">
      <c r="A12" s="5">
        <v>18</v>
      </c>
      <c r="B12" s="5" t="s">
        <v>205</v>
      </c>
      <c r="C12" s="5" t="s">
        <v>206</v>
      </c>
      <c r="D12" s="5" t="s">
        <v>207</v>
      </c>
      <c r="E12" s="5" t="s">
        <v>208</v>
      </c>
      <c r="F12" s="5" t="s">
        <v>65</v>
      </c>
      <c r="G12" s="7">
        <v>6</v>
      </c>
      <c r="H12" s="10"/>
      <c r="I12" s="9">
        <f>ROUND((H12*G12),2)</f>
        <v>0</v>
      </c>
      <c r="O12">
        <f>rekapitulace!H8</f>
        <v>21</v>
      </c>
      <c r="P12">
        <f>ROUND(O12/100*I12,2)</f>
        <v>0</v>
      </c>
    </row>
    <row r="13" ht="26.25">
      <c r="E13" s="11" t="s">
        <v>209</v>
      </c>
    </row>
    <row r="14" spans="1:16" ht="12.75">
      <c r="A14" s="5">
        <v>19</v>
      </c>
      <c r="B14" s="5" t="s">
        <v>205</v>
      </c>
      <c r="C14" s="5" t="s">
        <v>210</v>
      </c>
      <c r="D14" s="5" t="s">
        <v>207</v>
      </c>
      <c r="E14" s="5" t="s">
        <v>211</v>
      </c>
      <c r="F14" s="5" t="s">
        <v>65</v>
      </c>
      <c r="G14" s="7">
        <v>6</v>
      </c>
      <c r="H14" s="10"/>
      <c r="I14" s="9">
        <f>ROUND((H14*G14),2)</f>
        <v>0</v>
      </c>
      <c r="O14">
        <f>rekapitulace!H8</f>
        <v>21</v>
      </c>
      <c r="P14">
        <f>ROUND(O14/100*I14,2)</f>
        <v>0</v>
      </c>
    </row>
    <row r="15" ht="12.75">
      <c r="E15" s="11" t="s">
        <v>212</v>
      </c>
    </row>
    <row r="16" spans="1:16" ht="12.75">
      <c r="A16" s="5">
        <v>20</v>
      </c>
      <c r="B16" s="5" t="s">
        <v>205</v>
      </c>
      <c r="C16" s="5" t="s">
        <v>213</v>
      </c>
      <c r="D16" s="5" t="s">
        <v>207</v>
      </c>
      <c r="E16" s="5" t="s">
        <v>214</v>
      </c>
      <c r="F16" s="5" t="s">
        <v>65</v>
      </c>
      <c r="G16" s="7">
        <v>7</v>
      </c>
      <c r="H16" s="10"/>
      <c r="I16" s="9">
        <f>ROUND((H16*G16),2)</f>
        <v>0</v>
      </c>
      <c r="O16">
        <f>rekapitulace!H8</f>
        <v>21</v>
      </c>
      <c r="P16">
        <f>ROUND(O16/100*I16,2)</f>
        <v>0</v>
      </c>
    </row>
    <row r="17" ht="12.75">
      <c r="E17" s="11" t="s">
        <v>215</v>
      </c>
    </row>
    <row r="18" spans="1:16" ht="12.75">
      <c r="A18" s="5">
        <v>21</v>
      </c>
      <c r="B18" s="5" t="s">
        <v>205</v>
      </c>
      <c r="C18" s="5" t="s">
        <v>216</v>
      </c>
      <c r="D18" s="5" t="s">
        <v>217</v>
      </c>
      <c r="E18" s="5" t="s">
        <v>218</v>
      </c>
      <c r="F18" s="5" t="s">
        <v>65</v>
      </c>
      <c r="G18" s="7">
        <v>7</v>
      </c>
      <c r="H18" s="10"/>
      <c r="I18" s="9">
        <f>ROUND((H18*G18),2)</f>
        <v>0</v>
      </c>
      <c r="O18">
        <f>rekapitulace!H8</f>
        <v>21</v>
      </c>
      <c r="P18">
        <f>ROUND(O18/100*I18,2)</f>
        <v>0</v>
      </c>
    </row>
    <row r="19" ht="12.75">
      <c r="E19" s="11" t="s">
        <v>218</v>
      </c>
    </row>
    <row r="20" spans="1:16" ht="12.75">
      <c r="A20" s="5">
        <v>22</v>
      </c>
      <c r="B20" s="5" t="s">
        <v>219</v>
      </c>
      <c r="C20" s="5" t="s">
        <v>220</v>
      </c>
      <c r="D20" s="5" t="s">
        <v>217</v>
      </c>
      <c r="E20" s="5" t="s">
        <v>221</v>
      </c>
      <c r="F20" s="5" t="s">
        <v>65</v>
      </c>
      <c r="G20" s="7">
        <v>7</v>
      </c>
      <c r="H20" s="10"/>
      <c r="I20" s="9">
        <f>ROUND((H20*G20),2)</f>
        <v>0</v>
      </c>
      <c r="O20">
        <f>rekapitulace!H8</f>
        <v>21</v>
      </c>
      <c r="P20">
        <f>ROUND(O20/100*I20,2)</f>
        <v>0</v>
      </c>
    </row>
    <row r="21" ht="12.75">
      <c r="E21" s="11" t="s">
        <v>221</v>
      </c>
    </row>
    <row r="22" spans="1:16" ht="12.75">
      <c r="A22" s="5">
        <v>23</v>
      </c>
      <c r="B22" s="5" t="s">
        <v>205</v>
      </c>
      <c r="C22" s="5" t="s">
        <v>222</v>
      </c>
      <c r="D22" s="5" t="s">
        <v>217</v>
      </c>
      <c r="E22" s="5" t="s">
        <v>223</v>
      </c>
      <c r="F22" s="5" t="s">
        <v>45</v>
      </c>
      <c r="G22" s="7">
        <v>0.132</v>
      </c>
      <c r="H22" s="10"/>
      <c r="I22" s="9">
        <f>ROUND((H22*G22),2)</f>
        <v>0</v>
      </c>
      <c r="O22">
        <f>rekapitulace!H8</f>
        <v>21</v>
      </c>
      <c r="P22">
        <f>ROUND(O22/100*I22,2)</f>
        <v>0</v>
      </c>
    </row>
    <row r="23" ht="26.25">
      <c r="E23" s="11" t="s">
        <v>224</v>
      </c>
    </row>
    <row r="24" ht="12.75">
      <c r="E24" s="11" t="s">
        <v>223</v>
      </c>
    </row>
    <row r="25" spans="1:16" ht="12.75">
      <c r="A25" s="5">
        <v>24</v>
      </c>
      <c r="B25" s="5" t="s">
        <v>205</v>
      </c>
      <c r="C25" s="5" t="s">
        <v>225</v>
      </c>
      <c r="D25" s="5" t="s">
        <v>207</v>
      </c>
      <c r="E25" s="5" t="s">
        <v>226</v>
      </c>
      <c r="F25" s="5" t="s">
        <v>65</v>
      </c>
      <c r="G25" s="7">
        <v>6</v>
      </c>
      <c r="H25" s="10"/>
      <c r="I25" s="9">
        <f>ROUND((H25*G25),2)</f>
        <v>0</v>
      </c>
      <c r="O25">
        <f>rekapitulace!H8</f>
        <v>21</v>
      </c>
      <c r="P25">
        <f>ROUND(O25/100*I25,2)</f>
        <v>0</v>
      </c>
    </row>
    <row r="26" ht="12.75">
      <c r="E26" s="11" t="s">
        <v>227</v>
      </c>
    </row>
    <row r="27" spans="1:16" ht="12.75">
      <c r="A27" s="5">
        <v>25</v>
      </c>
      <c r="B27" s="5" t="s">
        <v>205</v>
      </c>
      <c r="C27" s="5" t="s">
        <v>228</v>
      </c>
      <c r="D27" s="5" t="s">
        <v>217</v>
      </c>
      <c r="E27" s="5" t="s">
        <v>229</v>
      </c>
      <c r="F27" s="5" t="s">
        <v>65</v>
      </c>
      <c r="G27" s="7">
        <v>6</v>
      </c>
      <c r="H27" s="10"/>
      <c r="I27" s="9">
        <f>ROUND((H27*G27),2)</f>
        <v>0</v>
      </c>
      <c r="O27">
        <f>rekapitulace!H8</f>
        <v>21</v>
      </c>
      <c r="P27">
        <f>ROUND(O27/100*I27,2)</f>
        <v>0</v>
      </c>
    </row>
    <row r="28" ht="12.75">
      <c r="E28" s="11" t="s">
        <v>229</v>
      </c>
    </row>
    <row r="29" spans="1:16" ht="12.75">
      <c r="A29" s="5">
        <v>26</v>
      </c>
      <c r="B29" s="5" t="s">
        <v>205</v>
      </c>
      <c r="C29" s="5" t="s">
        <v>230</v>
      </c>
      <c r="D29" s="5" t="s">
        <v>207</v>
      </c>
      <c r="E29" s="5" t="s">
        <v>231</v>
      </c>
      <c r="F29" s="5" t="s">
        <v>65</v>
      </c>
      <c r="G29" s="7">
        <v>1</v>
      </c>
      <c r="H29" s="10"/>
      <c r="I29" s="9">
        <f>ROUND((H29*G29),2)</f>
        <v>0</v>
      </c>
      <c r="O29">
        <f>rekapitulace!H8</f>
        <v>21</v>
      </c>
      <c r="P29">
        <f>ROUND(O29/100*I29,2)</f>
        <v>0</v>
      </c>
    </row>
    <row r="30" ht="12.75">
      <c r="E30" s="11" t="s">
        <v>232</v>
      </c>
    </row>
    <row r="31" spans="1:16" ht="12.75">
      <c r="A31" s="5">
        <v>27</v>
      </c>
      <c r="B31" s="5" t="s">
        <v>205</v>
      </c>
      <c r="C31" s="5" t="s">
        <v>233</v>
      </c>
      <c r="D31" s="5" t="s">
        <v>217</v>
      </c>
      <c r="E31" s="5" t="s">
        <v>234</v>
      </c>
      <c r="F31" s="5" t="s">
        <v>65</v>
      </c>
      <c r="G31" s="7">
        <v>1</v>
      </c>
      <c r="H31" s="10"/>
      <c r="I31" s="9">
        <f>ROUND((H31*G31),2)</f>
        <v>0</v>
      </c>
      <c r="O31">
        <f>rekapitulace!H8</f>
        <v>21</v>
      </c>
      <c r="P31">
        <f>ROUND(O31/100*I31,2)</f>
        <v>0</v>
      </c>
    </row>
    <row r="32" ht="12.75">
      <c r="E32" s="11" t="s">
        <v>234</v>
      </c>
    </row>
    <row r="33" spans="1:16" ht="12.75">
      <c r="A33" s="5">
        <v>28</v>
      </c>
      <c r="B33" s="5" t="s">
        <v>205</v>
      </c>
      <c r="C33" s="5" t="s">
        <v>235</v>
      </c>
      <c r="D33" s="5" t="s">
        <v>207</v>
      </c>
      <c r="E33" s="5" t="s">
        <v>236</v>
      </c>
      <c r="F33" s="5" t="s">
        <v>65</v>
      </c>
      <c r="G33" s="7">
        <v>6</v>
      </c>
      <c r="H33" s="10"/>
      <c r="I33" s="9">
        <f>ROUND((H33*G33),2)</f>
        <v>0</v>
      </c>
      <c r="O33">
        <f>rekapitulace!H8</f>
        <v>21</v>
      </c>
      <c r="P33">
        <f>ROUND(O33/100*I33,2)</f>
        <v>0</v>
      </c>
    </row>
    <row r="34" ht="12.75">
      <c r="E34" s="11" t="s">
        <v>236</v>
      </c>
    </row>
    <row r="35" spans="1:16" ht="12.75">
      <c r="A35" s="5">
        <v>29</v>
      </c>
      <c r="B35" s="5" t="s">
        <v>219</v>
      </c>
      <c r="C35" s="5" t="s">
        <v>237</v>
      </c>
      <c r="D35" s="5" t="s">
        <v>217</v>
      </c>
      <c r="E35" s="5" t="s">
        <v>238</v>
      </c>
      <c r="F35" s="5" t="s">
        <v>65</v>
      </c>
      <c r="G35" s="7">
        <v>4</v>
      </c>
      <c r="H35" s="10"/>
      <c r="I35" s="9">
        <f>ROUND((H35*G35),2)</f>
        <v>0</v>
      </c>
      <c r="O35">
        <f>rekapitulace!H8</f>
        <v>21</v>
      </c>
      <c r="P35">
        <f>ROUND(O35/100*I35,2)</f>
        <v>0</v>
      </c>
    </row>
    <row r="36" ht="12.75">
      <c r="E36" s="11" t="s">
        <v>238</v>
      </c>
    </row>
    <row r="37" spans="1:16" ht="12.75">
      <c r="A37" s="5">
        <v>30</v>
      </c>
      <c r="B37" s="5" t="s">
        <v>219</v>
      </c>
      <c r="C37" s="5" t="s">
        <v>239</v>
      </c>
      <c r="D37" s="5" t="s">
        <v>217</v>
      </c>
      <c r="E37" s="5" t="s">
        <v>240</v>
      </c>
      <c r="F37" s="5" t="s">
        <v>65</v>
      </c>
      <c r="G37" s="7">
        <v>1</v>
      </c>
      <c r="H37" s="10"/>
      <c r="I37" s="9">
        <f>ROUND((H37*G37),2)</f>
        <v>0</v>
      </c>
      <c r="O37">
        <f>rekapitulace!H8</f>
        <v>21</v>
      </c>
      <c r="P37">
        <f>ROUND(O37/100*I37,2)</f>
        <v>0</v>
      </c>
    </row>
    <row r="38" ht="12.75">
      <c r="E38" s="11" t="s">
        <v>240</v>
      </c>
    </row>
    <row r="39" spans="1:16" ht="12.75">
      <c r="A39" s="5">
        <v>31</v>
      </c>
      <c r="B39" s="5" t="s">
        <v>219</v>
      </c>
      <c r="C39" s="5" t="s">
        <v>241</v>
      </c>
      <c r="D39" s="5" t="s">
        <v>217</v>
      </c>
      <c r="E39" s="5" t="s">
        <v>242</v>
      </c>
      <c r="F39" s="5" t="s">
        <v>65</v>
      </c>
      <c r="G39" s="7">
        <v>1</v>
      </c>
      <c r="H39" s="10"/>
      <c r="I39" s="9">
        <f>ROUND((H39*G39),2)</f>
        <v>0</v>
      </c>
      <c r="O39">
        <f>rekapitulace!H8</f>
        <v>21</v>
      </c>
      <c r="P39">
        <f>ROUND(O39/100*I39,2)</f>
        <v>0</v>
      </c>
    </row>
    <row r="40" ht="12.75">
      <c r="E40" s="11" t="s">
        <v>242</v>
      </c>
    </row>
    <row r="41" spans="1:16" ht="12.75">
      <c r="A41" s="5">
        <v>32</v>
      </c>
      <c r="B41" s="5" t="s">
        <v>205</v>
      </c>
      <c r="C41" s="5" t="s">
        <v>243</v>
      </c>
      <c r="D41" s="5" t="s">
        <v>207</v>
      </c>
      <c r="E41" s="5" t="s">
        <v>244</v>
      </c>
      <c r="F41" s="5" t="s">
        <v>65</v>
      </c>
      <c r="G41" s="7">
        <v>1</v>
      </c>
      <c r="H41" s="10"/>
      <c r="I41" s="9">
        <f>ROUND((H41*G41),2)</f>
        <v>0</v>
      </c>
      <c r="O41">
        <f>rekapitulace!H8</f>
        <v>21</v>
      </c>
      <c r="P41">
        <f>ROUND(O41/100*I41,2)</f>
        <v>0</v>
      </c>
    </row>
    <row r="42" ht="12.75">
      <c r="E42" s="11" t="s">
        <v>244</v>
      </c>
    </row>
    <row r="43" spans="1:16" ht="12.75">
      <c r="A43" s="5">
        <v>33</v>
      </c>
      <c r="B43" s="5" t="s">
        <v>219</v>
      </c>
      <c r="C43" s="5" t="s">
        <v>245</v>
      </c>
      <c r="D43" s="5" t="s">
        <v>217</v>
      </c>
      <c r="E43" s="5" t="s">
        <v>246</v>
      </c>
      <c r="F43" s="5" t="s">
        <v>65</v>
      </c>
      <c r="G43" s="7">
        <v>1</v>
      </c>
      <c r="H43" s="10"/>
      <c r="I43" s="9">
        <f>ROUND((H43*G43),2)</f>
        <v>0</v>
      </c>
      <c r="O43">
        <f>rekapitulace!H8</f>
        <v>21</v>
      </c>
      <c r="P43">
        <f>ROUND(O43/100*I43,2)</f>
        <v>0</v>
      </c>
    </row>
    <row r="44" ht="12.75">
      <c r="E44" s="11" t="s">
        <v>246</v>
      </c>
    </row>
    <row r="45" spans="1:16" ht="12.75" customHeight="1">
      <c r="A45" s="12"/>
      <c r="B45" s="12"/>
      <c r="C45" s="12" t="s">
        <v>204</v>
      </c>
      <c r="D45" s="12"/>
      <c r="E45" s="12" t="s">
        <v>203</v>
      </c>
      <c r="F45" s="12"/>
      <c r="G45" s="12"/>
      <c r="H45" s="12"/>
      <c r="I45" s="12">
        <f>SUM(I12:I44)</f>
        <v>0</v>
      </c>
      <c r="P45">
        <f>SUM(P12:P44)</f>
        <v>0</v>
      </c>
    </row>
    <row r="47" spans="1:9" ht="12.75" customHeight="1">
      <c r="A47" s="6"/>
      <c r="B47" s="6"/>
      <c r="C47" s="6" t="s">
        <v>248</v>
      </c>
      <c r="D47" s="6"/>
      <c r="E47" s="6" t="s">
        <v>247</v>
      </c>
      <c r="F47" s="6"/>
      <c r="G47" s="8"/>
      <c r="H47" s="6"/>
      <c r="I47" s="8"/>
    </row>
    <row r="48" spans="1:16" ht="12.75">
      <c r="A48" s="5">
        <v>34</v>
      </c>
      <c r="B48" s="5" t="s">
        <v>205</v>
      </c>
      <c r="C48" s="5" t="s">
        <v>249</v>
      </c>
      <c r="D48" s="5" t="s">
        <v>207</v>
      </c>
      <c r="E48" s="5" t="s">
        <v>250</v>
      </c>
      <c r="F48" s="5" t="s">
        <v>251</v>
      </c>
      <c r="G48" s="7">
        <v>0.19</v>
      </c>
      <c r="H48" s="10"/>
      <c r="I48" s="9">
        <f>ROUND((H48*G48),2)</f>
        <v>0</v>
      </c>
      <c r="O48">
        <f>rekapitulace!H8</f>
        <v>21</v>
      </c>
      <c r="P48">
        <f>ROUND(O48/100*I48,2)</f>
        <v>0</v>
      </c>
    </row>
    <row r="49" ht="92.25">
      <c r="E49" s="11" t="s">
        <v>252</v>
      </c>
    </row>
    <row r="50" spans="1:16" ht="12.75">
      <c r="A50" s="5">
        <v>35</v>
      </c>
      <c r="B50" s="5" t="s">
        <v>205</v>
      </c>
      <c r="C50" s="5" t="s">
        <v>253</v>
      </c>
      <c r="D50" s="5" t="s">
        <v>207</v>
      </c>
      <c r="E50" s="5" t="s">
        <v>254</v>
      </c>
      <c r="F50" s="5" t="s">
        <v>251</v>
      </c>
      <c r="G50" s="7">
        <v>0.3</v>
      </c>
      <c r="H50" s="10"/>
      <c r="I50" s="9">
        <f>ROUND((H50*G50),2)</f>
        <v>0</v>
      </c>
      <c r="O50">
        <f>rekapitulace!H8</f>
        <v>21</v>
      </c>
      <c r="P50">
        <f>ROUND(O50/100*I50,2)</f>
        <v>0</v>
      </c>
    </row>
    <row r="51" ht="92.25">
      <c r="E51" s="11" t="s">
        <v>255</v>
      </c>
    </row>
    <row r="52" spans="1:16" ht="12.75">
      <c r="A52" s="5">
        <v>36</v>
      </c>
      <c r="B52" s="5" t="s">
        <v>205</v>
      </c>
      <c r="C52" s="5" t="s">
        <v>256</v>
      </c>
      <c r="D52" s="5" t="s">
        <v>207</v>
      </c>
      <c r="E52" s="5" t="s">
        <v>257</v>
      </c>
      <c r="F52" s="5" t="s">
        <v>65</v>
      </c>
      <c r="G52" s="7">
        <v>7</v>
      </c>
      <c r="H52" s="10"/>
      <c r="I52" s="9">
        <f>ROUND((H52*G52),2)</f>
        <v>0</v>
      </c>
      <c r="O52">
        <f>rekapitulace!H8</f>
        <v>21</v>
      </c>
      <c r="P52">
        <f>ROUND(O52/100*I52,2)</f>
        <v>0</v>
      </c>
    </row>
    <row r="53" ht="92.25">
      <c r="E53" s="11" t="s">
        <v>258</v>
      </c>
    </row>
    <row r="54" spans="1:16" ht="12.75">
      <c r="A54" s="5">
        <v>37</v>
      </c>
      <c r="B54" s="5" t="s">
        <v>205</v>
      </c>
      <c r="C54" s="5" t="s">
        <v>259</v>
      </c>
      <c r="D54" s="5" t="s">
        <v>207</v>
      </c>
      <c r="E54" s="5" t="s">
        <v>260</v>
      </c>
      <c r="F54" s="5" t="s">
        <v>56</v>
      </c>
      <c r="G54" s="7">
        <v>0.7</v>
      </c>
      <c r="H54" s="10"/>
      <c r="I54" s="9">
        <f>ROUND((H54*G54),2)</f>
        <v>0</v>
      </c>
      <c r="O54">
        <f>rekapitulace!H8</f>
        <v>21</v>
      </c>
      <c r="P54">
        <f>ROUND(O54/100*I54,2)</f>
        <v>0</v>
      </c>
    </row>
    <row r="55" ht="26.25">
      <c r="E55" s="11" t="s">
        <v>261</v>
      </c>
    </row>
    <row r="56" ht="26.25">
      <c r="E56" s="11" t="s">
        <v>262</v>
      </c>
    </row>
    <row r="57" spans="1:16" ht="12.75">
      <c r="A57" s="5">
        <v>38</v>
      </c>
      <c r="B57" s="5" t="s">
        <v>205</v>
      </c>
      <c r="C57" s="5" t="s">
        <v>263</v>
      </c>
      <c r="D57" s="5" t="s">
        <v>217</v>
      </c>
      <c r="E57" s="5" t="s">
        <v>264</v>
      </c>
      <c r="F57" s="5" t="s">
        <v>172</v>
      </c>
      <c r="G57" s="7">
        <v>7</v>
      </c>
      <c r="H57" s="10"/>
      <c r="I57" s="9">
        <f>ROUND((H57*G57),2)</f>
        <v>0</v>
      </c>
      <c r="O57">
        <f>rekapitulace!H8</f>
        <v>21</v>
      </c>
      <c r="P57">
        <f>ROUND(O57/100*I57,2)</f>
        <v>0</v>
      </c>
    </row>
    <row r="58" ht="12.75">
      <c r="E58" s="11" t="s">
        <v>264</v>
      </c>
    </row>
    <row r="59" spans="1:16" ht="12.75">
      <c r="A59" s="5">
        <v>39</v>
      </c>
      <c r="B59" s="5" t="s">
        <v>205</v>
      </c>
      <c r="C59" s="5" t="s">
        <v>265</v>
      </c>
      <c r="D59" s="5" t="s">
        <v>207</v>
      </c>
      <c r="E59" s="5" t="s">
        <v>266</v>
      </c>
      <c r="F59" s="5" t="s">
        <v>56</v>
      </c>
      <c r="G59" s="7">
        <v>8.075</v>
      </c>
      <c r="H59" s="10"/>
      <c r="I59" s="9">
        <f>ROUND((H59*G59),2)</f>
        <v>0</v>
      </c>
      <c r="O59">
        <f>rekapitulace!H8</f>
        <v>21</v>
      </c>
      <c r="P59">
        <f>ROUND(O59/100*I59,2)</f>
        <v>0</v>
      </c>
    </row>
    <row r="60" ht="26.25">
      <c r="E60" s="11" t="s">
        <v>267</v>
      </c>
    </row>
    <row r="61" ht="26.25">
      <c r="E61" s="11" t="s">
        <v>268</v>
      </c>
    </row>
    <row r="62" spans="1:16" ht="26.25">
      <c r="A62" s="5">
        <v>40</v>
      </c>
      <c r="B62" s="5" t="s">
        <v>205</v>
      </c>
      <c r="C62" s="5" t="s">
        <v>269</v>
      </c>
      <c r="D62" s="5" t="s">
        <v>207</v>
      </c>
      <c r="E62" s="5" t="s">
        <v>270</v>
      </c>
      <c r="F62" s="5" t="s">
        <v>172</v>
      </c>
      <c r="G62" s="7">
        <v>190</v>
      </c>
      <c r="H62" s="10"/>
      <c r="I62" s="9">
        <f>ROUND((H62*G62),2)</f>
        <v>0</v>
      </c>
      <c r="O62">
        <f>rekapitulace!H8</f>
        <v>21</v>
      </c>
      <c r="P62">
        <f>ROUND(O62/100*I62,2)</f>
        <v>0</v>
      </c>
    </row>
    <row r="63" ht="78.75">
      <c r="E63" s="11" t="s">
        <v>271</v>
      </c>
    </row>
    <row r="64" spans="1:16" ht="26.25">
      <c r="A64" s="5">
        <v>41</v>
      </c>
      <c r="B64" s="5" t="s">
        <v>205</v>
      </c>
      <c r="C64" s="5" t="s">
        <v>272</v>
      </c>
      <c r="D64" s="5" t="s">
        <v>207</v>
      </c>
      <c r="E64" s="5" t="s">
        <v>273</v>
      </c>
      <c r="F64" s="5" t="s">
        <v>172</v>
      </c>
      <c r="G64" s="7">
        <v>65</v>
      </c>
      <c r="H64" s="10"/>
      <c r="I64" s="9">
        <f>ROUND((H64*G64),2)</f>
        <v>0</v>
      </c>
      <c r="O64">
        <f>rekapitulace!H8</f>
        <v>21</v>
      </c>
      <c r="P64">
        <f>ROUND(O64/100*I64,2)</f>
        <v>0</v>
      </c>
    </row>
    <row r="65" ht="66">
      <c r="E65" s="11" t="s">
        <v>274</v>
      </c>
    </row>
    <row r="66" spans="1:16" ht="26.25">
      <c r="A66" s="5">
        <v>42</v>
      </c>
      <c r="B66" s="5" t="s">
        <v>205</v>
      </c>
      <c r="C66" s="5" t="s">
        <v>275</v>
      </c>
      <c r="D66" s="5" t="s">
        <v>207</v>
      </c>
      <c r="E66" s="5" t="s">
        <v>276</v>
      </c>
      <c r="F66" s="5" t="s">
        <v>172</v>
      </c>
      <c r="G66" s="7">
        <v>125</v>
      </c>
      <c r="H66" s="10"/>
      <c r="I66" s="9">
        <f>ROUND((H66*G66),2)</f>
        <v>0</v>
      </c>
      <c r="O66">
        <f>rekapitulace!H8</f>
        <v>21</v>
      </c>
      <c r="P66">
        <f>ROUND(O66/100*I66,2)</f>
        <v>0</v>
      </c>
    </row>
    <row r="67" ht="26.25">
      <c r="E67" s="11" t="s">
        <v>277</v>
      </c>
    </row>
    <row r="68" ht="66">
      <c r="E68" s="11" t="s">
        <v>278</v>
      </c>
    </row>
    <row r="69" spans="1:16" ht="12.75">
      <c r="A69" s="5">
        <v>43</v>
      </c>
      <c r="B69" s="5" t="s">
        <v>205</v>
      </c>
      <c r="C69" s="5" t="s">
        <v>279</v>
      </c>
      <c r="D69" s="5" t="s">
        <v>207</v>
      </c>
      <c r="E69" s="5" t="s">
        <v>280</v>
      </c>
      <c r="F69" s="5" t="s">
        <v>172</v>
      </c>
      <c r="G69" s="7">
        <v>222</v>
      </c>
      <c r="H69" s="10"/>
      <c r="I69" s="9">
        <f>ROUND((H69*G69),2)</f>
        <v>0</v>
      </c>
      <c r="O69">
        <f>rekapitulace!H8</f>
        <v>21</v>
      </c>
      <c r="P69">
        <f>ROUND(O69/100*I69,2)</f>
        <v>0</v>
      </c>
    </row>
    <row r="70" ht="26.25">
      <c r="E70" s="11" t="s">
        <v>281</v>
      </c>
    </row>
    <row r="71" ht="26.25">
      <c r="E71" s="11" t="s">
        <v>282</v>
      </c>
    </row>
    <row r="72" spans="1:16" ht="26.25">
      <c r="A72" s="5">
        <v>44</v>
      </c>
      <c r="B72" s="5" t="s">
        <v>205</v>
      </c>
      <c r="C72" s="5" t="s">
        <v>283</v>
      </c>
      <c r="D72" s="5" t="s">
        <v>217</v>
      </c>
      <c r="E72" s="5" t="s">
        <v>284</v>
      </c>
      <c r="F72" s="5" t="s">
        <v>172</v>
      </c>
      <c r="G72" s="7">
        <v>244.2</v>
      </c>
      <c r="H72" s="10"/>
      <c r="I72" s="9">
        <f>ROUND((H72*G72),2)</f>
        <v>0</v>
      </c>
      <c r="O72">
        <f>rekapitulace!H8</f>
        <v>21</v>
      </c>
      <c r="P72">
        <f>ROUND(O72/100*I72,2)</f>
        <v>0</v>
      </c>
    </row>
    <row r="73" ht="26.25">
      <c r="E73" s="11" t="s">
        <v>285</v>
      </c>
    </row>
    <row r="74" ht="26.25">
      <c r="E74" s="11" t="s">
        <v>284</v>
      </c>
    </row>
    <row r="75" spans="1:16" ht="12.75">
      <c r="A75" s="5">
        <v>45</v>
      </c>
      <c r="B75" s="5" t="s">
        <v>205</v>
      </c>
      <c r="C75" s="5" t="s">
        <v>286</v>
      </c>
      <c r="D75" s="5" t="s">
        <v>207</v>
      </c>
      <c r="E75" s="5" t="s">
        <v>287</v>
      </c>
      <c r="F75" s="5" t="s">
        <v>172</v>
      </c>
      <c r="G75" s="7">
        <v>190</v>
      </c>
      <c r="H75" s="10"/>
      <c r="I75" s="9">
        <f>ROUND((H75*G75),2)</f>
        <v>0</v>
      </c>
      <c r="O75">
        <f>rekapitulace!H8</f>
        <v>21</v>
      </c>
      <c r="P75">
        <f>ROUND(O75/100*I75,2)</f>
        <v>0</v>
      </c>
    </row>
    <row r="76" ht="26.25">
      <c r="E76" s="11" t="s">
        <v>288</v>
      </c>
    </row>
    <row r="77" spans="1:16" ht="12.75">
      <c r="A77" s="5">
        <v>46</v>
      </c>
      <c r="B77" s="5" t="s">
        <v>289</v>
      </c>
      <c r="C77" s="5" t="s">
        <v>290</v>
      </c>
      <c r="D77" s="5" t="s">
        <v>207</v>
      </c>
      <c r="E77" s="5" t="s">
        <v>291</v>
      </c>
      <c r="F77" s="5" t="s">
        <v>45</v>
      </c>
      <c r="G77" s="7">
        <v>17.959</v>
      </c>
      <c r="H77" s="10"/>
      <c r="I77" s="9">
        <f>ROUND((H77*G77),2)</f>
        <v>0</v>
      </c>
      <c r="O77">
        <f>rekapitulace!H8</f>
        <v>21</v>
      </c>
      <c r="P77">
        <f>ROUND(O77/100*I77,2)</f>
        <v>0</v>
      </c>
    </row>
    <row r="78" ht="26.25">
      <c r="E78" s="11" t="s">
        <v>292</v>
      </c>
    </row>
    <row r="79" spans="1:16" ht="12.75">
      <c r="A79" s="5">
        <v>47</v>
      </c>
      <c r="B79" s="5" t="s">
        <v>205</v>
      </c>
      <c r="C79" s="5" t="s">
        <v>293</v>
      </c>
      <c r="D79" s="5" t="s">
        <v>207</v>
      </c>
      <c r="E79" s="5" t="s">
        <v>294</v>
      </c>
      <c r="F79" s="5" t="s">
        <v>45</v>
      </c>
      <c r="G79" s="7">
        <v>17.959</v>
      </c>
      <c r="H79" s="10"/>
      <c r="I79" s="9">
        <f>ROUND((H79*G79),2)</f>
        <v>0</v>
      </c>
      <c r="O79">
        <f>rekapitulace!H8</f>
        <v>21</v>
      </c>
      <c r="P79">
        <f>ROUND(O79/100*I79,2)</f>
        <v>0</v>
      </c>
    </row>
    <row r="80" ht="26.25">
      <c r="E80" s="11" t="s">
        <v>295</v>
      </c>
    </row>
    <row r="81" ht="92.25">
      <c r="E81" s="11" t="s">
        <v>296</v>
      </c>
    </row>
    <row r="82" spans="1:16" ht="12.75">
      <c r="A82" s="5">
        <v>48</v>
      </c>
      <c r="B82" s="5" t="s">
        <v>205</v>
      </c>
      <c r="C82" s="5" t="s">
        <v>297</v>
      </c>
      <c r="D82" s="5" t="s">
        <v>207</v>
      </c>
      <c r="E82" s="5" t="s">
        <v>298</v>
      </c>
      <c r="F82" s="5" t="s">
        <v>45</v>
      </c>
      <c r="G82" s="7">
        <v>431.016</v>
      </c>
      <c r="H82" s="10"/>
      <c r="I82" s="9">
        <f>ROUND((H82*G82),2)</f>
        <v>0</v>
      </c>
      <c r="O82">
        <f>rekapitulace!H8</f>
        <v>21</v>
      </c>
      <c r="P82">
        <f>ROUND(O82/100*I82,2)</f>
        <v>0</v>
      </c>
    </row>
    <row r="83" ht="26.25">
      <c r="E83" s="11" t="s">
        <v>299</v>
      </c>
    </row>
    <row r="84" ht="92.25">
      <c r="E84" s="11" t="s">
        <v>300</v>
      </c>
    </row>
    <row r="85" spans="1:16" ht="12.75" customHeight="1">
      <c r="A85" s="12"/>
      <c r="B85" s="12"/>
      <c r="C85" s="12" t="s">
        <v>248</v>
      </c>
      <c r="D85" s="12"/>
      <c r="E85" s="12" t="s">
        <v>247</v>
      </c>
      <c r="F85" s="12"/>
      <c r="G85" s="12"/>
      <c r="H85" s="12"/>
      <c r="I85" s="12">
        <f>SUM(I48:I84)</f>
        <v>0</v>
      </c>
      <c r="P85">
        <f>SUM(P48:P84)</f>
        <v>0</v>
      </c>
    </row>
    <row r="87" spans="1:9" ht="12.75" customHeight="1">
      <c r="A87" s="6"/>
      <c r="B87" s="6"/>
      <c r="C87" s="6" t="s">
        <v>302</v>
      </c>
      <c r="D87" s="6"/>
      <c r="E87" s="6" t="s">
        <v>301</v>
      </c>
      <c r="F87" s="6"/>
      <c r="G87" s="8"/>
      <c r="H87" s="6"/>
      <c r="I87" s="8"/>
    </row>
    <row r="88" spans="1:16" ht="12.75">
      <c r="A88" s="5">
        <v>1</v>
      </c>
      <c r="B88" s="5" t="s">
        <v>205</v>
      </c>
      <c r="C88" s="5" t="s">
        <v>303</v>
      </c>
      <c r="D88" s="5" t="s">
        <v>207</v>
      </c>
      <c r="E88" s="5" t="s">
        <v>304</v>
      </c>
      <c r="F88" s="5" t="s">
        <v>172</v>
      </c>
      <c r="G88" s="7">
        <v>53</v>
      </c>
      <c r="H88" s="10"/>
      <c r="I88" s="9">
        <f>ROUND((H88*G88),2)</f>
        <v>0</v>
      </c>
      <c r="O88">
        <f>rekapitulace!H8</f>
        <v>21</v>
      </c>
      <c r="P88">
        <f>ROUND(O88/100*I88,2)</f>
        <v>0</v>
      </c>
    </row>
    <row r="89" ht="26.25">
      <c r="E89" s="11" t="s">
        <v>305</v>
      </c>
    </row>
    <row r="90" ht="26.25">
      <c r="E90" s="11" t="s">
        <v>306</v>
      </c>
    </row>
    <row r="91" spans="1:16" ht="12.75">
      <c r="A91" s="5">
        <v>2</v>
      </c>
      <c r="B91" s="5" t="s">
        <v>219</v>
      </c>
      <c r="C91" s="5" t="s">
        <v>307</v>
      </c>
      <c r="D91" s="5" t="s">
        <v>217</v>
      </c>
      <c r="E91" s="5" t="s">
        <v>308</v>
      </c>
      <c r="F91" s="5" t="s">
        <v>172</v>
      </c>
      <c r="G91" s="7">
        <v>58.3</v>
      </c>
      <c r="H91" s="10"/>
      <c r="I91" s="9">
        <f>ROUND((H91*G91),2)</f>
        <v>0</v>
      </c>
      <c r="O91">
        <f>rekapitulace!H8</f>
        <v>21</v>
      </c>
      <c r="P91">
        <f>ROUND(O91/100*I91,2)</f>
        <v>0</v>
      </c>
    </row>
    <row r="92" ht="26.25">
      <c r="E92" s="11" t="s">
        <v>309</v>
      </c>
    </row>
    <row r="93" ht="12.75">
      <c r="E93" s="11" t="s">
        <v>308</v>
      </c>
    </row>
    <row r="94" spans="1:16" ht="12.75">
      <c r="A94" s="5">
        <v>3</v>
      </c>
      <c r="B94" s="5" t="s">
        <v>205</v>
      </c>
      <c r="C94" s="5" t="s">
        <v>310</v>
      </c>
      <c r="D94" s="5" t="s">
        <v>207</v>
      </c>
      <c r="E94" s="5" t="s">
        <v>311</v>
      </c>
      <c r="F94" s="5" t="s">
        <v>172</v>
      </c>
      <c r="G94" s="7">
        <v>222</v>
      </c>
      <c r="H94" s="10"/>
      <c r="I94" s="9">
        <f>ROUND((H94*G94),2)</f>
        <v>0</v>
      </c>
      <c r="O94">
        <f>rekapitulace!H8</f>
        <v>21</v>
      </c>
      <c r="P94">
        <f>ROUND(O94/100*I94,2)</f>
        <v>0</v>
      </c>
    </row>
    <row r="95" ht="26.25">
      <c r="E95" s="11" t="s">
        <v>281</v>
      </c>
    </row>
    <row r="96" ht="26.25">
      <c r="E96" s="11" t="s">
        <v>312</v>
      </c>
    </row>
    <row r="97" spans="1:16" ht="12.75">
      <c r="A97" s="5">
        <v>4</v>
      </c>
      <c r="B97" s="5" t="s">
        <v>205</v>
      </c>
      <c r="C97" s="5" t="s">
        <v>313</v>
      </c>
      <c r="D97" s="5" t="s">
        <v>217</v>
      </c>
      <c r="E97" s="5" t="s">
        <v>314</v>
      </c>
      <c r="F97" s="5" t="s">
        <v>172</v>
      </c>
      <c r="G97" s="7">
        <v>244.2</v>
      </c>
      <c r="H97" s="10"/>
      <c r="I97" s="9">
        <f>ROUND((H97*G97),2)</f>
        <v>0</v>
      </c>
      <c r="O97">
        <f>rekapitulace!H8</f>
        <v>21</v>
      </c>
      <c r="P97">
        <f>ROUND(O97/100*I97,2)</f>
        <v>0</v>
      </c>
    </row>
    <row r="98" ht="26.25">
      <c r="E98" s="11" t="s">
        <v>285</v>
      </c>
    </row>
    <row r="99" ht="12.75">
      <c r="E99" s="11" t="s">
        <v>314</v>
      </c>
    </row>
    <row r="100" spans="1:16" ht="12.75">
      <c r="A100" s="5">
        <v>5</v>
      </c>
      <c r="B100" s="5" t="s">
        <v>205</v>
      </c>
      <c r="C100" s="5" t="s">
        <v>315</v>
      </c>
      <c r="D100" s="5" t="s">
        <v>207</v>
      </c>
      <c r="E100" s="5" t="s">
        <v>316</v>
      </c>
      <c r="F100" s="5" t="s">
        <v>65</v>
      </c>
      <c r="G100" s="7">
        <v>16</v>
      </c>
      <c r="H100" s="10"/>
      <c r="I100" s="9">
        <f>ROUND((H100*G100),2)</f>
        <v>0</v>
      </c>
      <c r="O100">
        <f>rekapitulace!H8</f>
        <v>21</v>
      </c>
      <c r="P100">
        <f>ROUND(O100/100*I100,2)</f>
        <v>0</v>
      </c>
    </row>
    <row r="101" ht="26.25">
      <c r="E101" s="11" t="s">
        <v>317</v>
      </c>
    </row>
    <row r="102" spans="1:16" ht="12.75">
      <c r="A102" s="5">
        <v>6</v>
      </c>
      <c r="B102" s="5" t="s">
        <v>219</v>
      </c>
      <c r="C102" s="5" t="s">
        <v>318</v>
      </c>
      <c r="D102" s="5" t="s">
        <v>217</v>
      </c>
      <c r="E102" s="5" t="s">
        <v>319</v>
      </c>
      <c r="F102" s="5" t="s">
        <v>65</v>
      </c>
      <c r="G102" s="7">
        <v>16</v>
      </c>
      <c r="H102" s="10"/>
      <c r="I102" s="9">
        <f>ROUND((H102*G102),2)</f>
        <v>0</v>
      </c>
      <c r="O102">
        <f>rekapitulace!H8</f>
        <v>21</v>
      </c>
      <c r="P102">
        <f>ROUND(O102/100*I102,2)</f>
        <v>0</v>
      </c>
    </row>
    <row r="103" ht="12.75">
      <c r="E103" s="11" t="s">
        <v>319</v>
      </c>
    </row>
    <row r="104" spans="1:16" ht="12.75">
      <c r="A104" s="5">
        <v>7</v>
      </c>
      <c r="B104" s="5" t="s">
        <v>205</v>
      </c>
      <c r="C104" s="5" t="s">
        <v>320</v>
      </c>
      <c r="D104" s="5" t="s">
        <v>207</v>
      </c>
      <c r="E104" s="5" t="s">
        <v>321</v>
      </c>
      <c r="F104" s="5" t="s">
        <v>65</v>
      </c>
      <c r="G104" s="7">
        <v>1</v>
      </c>
      <c r="H104" s="10"/>
      <c r="I104" s="9">
        <f>ROUND((H104*G104),2)</f>
        <v>0</v>
      </c>
      <c r="O104">
        <f>rekapitulace!H8</f>
        <v>21</v>
      </c>
      <c r="P104">
        <f>ROUND(O104/100*I104,2)</f>
        <v>0</v>
      </c>
    </row>
    <row r="105" ht="26.25">
      <c r="E105" s="11" t="s">
        <v>322</v>
      </c>
    </row>
    <row r="106" spans="1:16" ht="12.75">
      <c r="A106" s="5">
        <v>8</v>
      </c>
      <c r="B106" s="5" t="s">
        <v>219</v>
      </c>
      <c r="C106" s="5" t="s">
        <v>323</v>
      </c>
      <c r="D106" s="5" t="s">
        <v>217</v>
      </c>
      <c r="E106" s="5" t="s">
        <v>324</v>
      </c>
      <c r="F106" s="5" t="s">
        <v>65</v>
      </c>
      <c r="G106" s="7">
        <v>1</v>
      </c>
      <c r="H106" s="10"/>
      <c r="I106" s="9">
        <f>ROUND((H106*G106),2)</f>
        <v>0</v>
      </c>
      <c r="O106">
        <f>rekapitulace!H8</f>
        <v>21</v>
      </c>
      <c r="P106">
        <f>ROUND(O106/100*I106,2)</f>
        <v>0</v>
      </c>
    </row>
    <row r="107" ht="12.75">
      <c r="E107" s="11" t="s">
        <v>324</v>
      </c>
    </row>
    <row r="108" spans="1:16" ht="12.75">
      <c r="A108" s="5">
        <v>9</v>
      </c>
      <c r="B108" s="5" t="s">
        <v>205</v>
      </c>
      <c r="C108" s="5" t="s">
        <v>325</v>
      </c>
      <c r="D108" s="5" t="s">
        <v>207</v>
      </c>
      <c r="E108" s="5" t="s">
        <v>326</v>
      </c>
      <c r="F108" s="5" t="s">
        <v>65</v>
      </c>
      <c r="G108" s="7">
        <v>8</v>
      </c>
      <c r="H108" s="10"/>
      <c r="I108" s="9">
        <f>ROUND((H108*G108),2)</f>
        <v>0</v>
      </c>
      <c r="O108">
        <f>rekapitulace!H8</f>
        <v>21</v>
      </c>
      <c r="P108">
        <f>ROUND(O108/100*I108,2)</f>
        <v>0</v>
      </c>
    </row>
    <row r="109" ht="26.25">
      <c r="E109" s="11" t="s">
        <v>327</v>
      </c>
    </row>
    <row r="110" spans="1:16" ht="12.75">
      <c r="A110" s="5">
        <v>10</v>
      </c>
      <c r="B110" s="5" t="s">
        <v>289</v>
      </c>
      <c r="C110" s="5" t="s">
        <v>328</v>
      </c>
      <c r="D110" s="5" t="s">
        <v>217</v>
      </c>
      <c r="E110" s="5" t="s">
        <v>329</v>
      </c>
      <c r="F110" s="5" t="s">
        <v>330</v>
      </c>
      <c r="G110" s="7">
        <v>2</v>
      </c>
      <c r="H110" s="10"/>
      <c r="I110" s="9">
        <f>ROUND((H110*G110),2)</f>
        <v>0</v>
      </c>
      <c r="O110">
        <f>rekapitulace!H8</f>
        <v>21</v>
      </c>
      <c r="P110">
        <f>ROUND(O110/100*I110,2)</f>
        <v>0</v>
      </c>
    </row>
    <row r="111" ht="39">
      <c r="E111" s="11" t="s">
        <v>331</v>
      </c>
    </row>
    <row r="112" spans="1:16" ht="12.75">
      <c r="A112" s="5">
        <v>11</v>
      </c>
      <c r="B112" s="5" t="s">
        <v>289</v>
      </c>
      <c r="C112" s="5" t="s">
        <v>332</v>
      </c>
      <c r="D112" s="5" t="s">
        <v>217</v>
      </c>
      <c r="E112" s="5" t="s">
        <v>333</v>
      </c>
      <c r="F112" s="5" t="s">
        <v>330</v>
      </c>
      <c r="G112" s="7">
        <v>6</v>
      </c>
      <c r="H112" s="10"/>
      <c r="I112" s="9">
        <f>ROUND((H112*G112),2)</f>
        <v>0</v>
      </c>
      <c r="O112">
        <f>rekapitulace!H8</f>
        <v>21</v>
      </c>
      <c r="P112">
        <f>ROUND(O112/100*I112,2)</f>
        <v>0</v>
      </c>
    </row>
    <row r="113" ht="39">
      <c r="E113" s="11" t="s">
        <v>334</v>
      </c>
    </row>
    <row r="114" spans="1:16" ht="12.75">
      <c r="A114" s="5">
        <v>12</v>
      </c>
      <c r="B114" s="5" t="s">
        <v>205</v>
      </c>
      <c r="C114" s="5" t="s">
        <v>335</v>
      </c>
      <c r="D114" s="5" t="s">
        <v>207</v>
      </c>
      <c r="E114" s="5" t="s">
        <v>336</v>
      </c>
      <c r="F114" s="5" t="s">
        <v>172</v>
      </c>
      <c r="G114" s="7">
        <v>204</v>
      </c>
      <c r="H114" s="10"/>
      <c r="I114" s="9">
        <f>ROUND((H114*G114),2)</f>
        <v>0</v>
      </c>
      <c r="O114">
        <f>rekapitulace!H8</f>
        <v>21</v>
      </c>
      <c r="P114">
        <f>ROUND(O114/100*I114,2)</f>
        <v>0</v>
      </c>
    </row>
    <row r="115" ht="26.25">
      <c r="E115" s="11" t="s">
        <v>337</v>
      </c>
    </row>
    <row r="116" ht="26.25">
      <c r="E116" s="11" t="s">
        <v>338</v>
      </c>
    </row>
    <row r="117" spans="1:16" ht="12.75">
      <c r="A117" s="5">
        <v>13</v>
      </c>
      <c r="B117" s="5" t="s">
        <v>205</v>
      </c>
      <c r="C117" s="5" t="s">
        <v>339</v>
      </c>
      <c r="D117" s="5" t="s">
        <v>217</v>
      </c>
      <c r="E117" s="5" t="s">
        <v>340</v>
      </c>
      <c r="F117" s="5" t="s">
        <v>341</v>
      </c>
      <c r="G117" s="7">
        <v>139.379</v>
      </c>
      <c r="H117" s="10"/>
      <c r="I117" s="9">
        <f>ROUND((H117*G117),2)</f>
        <v>0</v>
      </c>
      <c r="O117">
        <f>rekapitulace!H8</f>
        <v>21</v>
      </c>
      <c r="P117">
        <f>ROUND(O117/100*I117,2)</f>
        <v>0</v>
      </c>
    </row>
    <row r="118" ht="26.25">
      <c r="E118" s="11" t="s">
        <v>342</v>
      </c>
    </row>
    <row r="119" ht="12.75">
      <c r="E119" s="11" t="s">
        <v>343</v>
      </c>
    </row>
    <row r="120" spans="1:16" ht="12.75">
      <c r="A120" s="5">
        <v>14</v>
      </c>
      <c r="B120" s="5" t="s">
        <v>205</v>
      </c>
      <c r="C120" s="5" t="s">
        <v>344</v>
      </c>
      <c r="D120" s="5" t="s">
        <v>207</v>
      </c>
      <c r="E120" s="5" t="s">
        <v>345</v>
      </c>
      <c r="F120" s="5" t="s">
        <v>65</v>
      </c>
      <c r="G120" s="7">
        <v>17</v>
      </c>
      <c r="H120" s="10"/>
      <c r="I120" s="9">
        <f>ROUND((H120*G120),2)</f>
        <v>0</v>
      </c>
      <c r="O120">
        <f>rekapitulace!H8</f>
        <v>21</v>
      </c>
      <c r="P120">
        <f>ROUND(O120/100*I120,2)</f>
        <v>0</v>
      </c>
    </row>
    <row r="121" ht="39">
      <c r="E121" s="11" t="s">
        <v>346</v>
      </c>
    </row>
    <row r="122" spans="1:16" ht="12.75">
      <c r="A122" s="5">
        <v>15</v>
      </c>
      <c r="B122" s="5" t="s">
        <v>205</v>
      </c>
      <c r="C122" s="5" t="s">
        <v>347</v>
      </c>
      <c r="D122" s="5" t="s">
        <v>217</v>
      </c>
      <c r="E122" s="5" t="s">
        <v>348</v>
      </c>
      <c r="F122" s="5" t="s">
        <v>65</v>
      </c>
      <c r="G122" s="7">
        <v>10</v>
      </c>
      <c r="H122" s="10"/>
      <c r="I122" s="9">
        <f>ROUND((H122*G122),2)</f>
        <v>0</v>
      </c>
      <c r="O122">
        <f>rekapitulace!H8</f>
        <v>21</v>
      </c>
      <c r="P122">
        <f>ROUND(O122/100*I122,2)</f>
        <v>0</v>
      </c>
    </row>
    <row r="123" ht="12.75">
      <c r="E123" s="11" t="s">
        <v>348</v>
      </c>
    </row>
    <row r="124" spans="1:16" ht="12.75">
      <c r="A124" s="5">
        <v>16</v>
      </c>
      <c r="B124" s="5" t="s">
        <v>205</v>
      </c>
      <c r="C124" s="5" t="s">
        <v>349</v>
      </c>
      <c r="D124" s="5" t="s">
        <v>217</v>
      </c>
      <c r="E124" s="5" t="s">
        <v>350</v>
      </c>
      <c r="F124" s="5" t="s">
        <v>65</v>
      </c>
      <c r="G124" s="7">
        <v>7</v>
      </c>
      <c r="H124" s="10"/>
      <c r="I124" s="9">
        <f>ROUND((H124*G124),2)</f>
        <v>0</v>
      </c>
      <c r="O124">
        <f>rekapitulace!H8</f>
        <v>21</v>
      </c>
      <c r="P124">
        <f>ROUND(O124/100*I124,2)</f>
        <v>0</v>
      </c>
    </row>
    <row r="125" ht="12.75">
      <c r="E125" s="11" t="s">
        <v>350</v>
      </c>
    </row>
    <row r="126" spans="1:16" ht="12.75">
      <c r="A126" s="5">
        <v>17</v>
      </c>
      <c r="B126" s="5" t="s">
        <v>205</v>
      </c>
      <c r="C126" s="5" t="s">
        <v>351</v>
      </c>
      <c r="D126" s="5" t="s">
        <v>207</v>
      </c>
      <c r="E126" s="5" t="s">
        <v>352</v>
      </c>
      <c r="F126" s="5" t="s">
        <v>65</v>
      </c>
      <c r="G126" s="7">
        <v>1</v>
      </c>
      <c r="H126" s="10"/>
      <c r="I126" s="9">
        <f>ROUND((H126*G126),2)</f>
        <v>0</v>
      </c>
      <c r="O126">
        <f>rekapitulace!H8</f>
        <v>21</v>
      </c>
      <c r="P126">
        <f>ROUND(O126/100*I126,2)</f>
        <v>0</v>
      </c>
    </row>
    <row r="127" ht="52.5">
      <c r="E127" s="11" t="s">
        <v>353</v>
      </c>
    </row>
    <row r="128" spans="1:16" ht="12.75" customHeight="1">
      <c r="A128" s="12"/>
      <c r="B128" s="12"/>
      <c r="C128" s="12" t="s">
        <v>302</v>
      </c>
      <c r="D128" s="12"/>
      <c r="E128" s="12" t="s">
        <v>301</v>
      </c>
      <c r="F128" s="12"/>
      <c r="G128" s="12"/>
      <c r="H128" s="12"/>
      <c r="I128" s="12">
        <f>SUM(I88:I127)</f>
        <v>0</v>
      </c>
      <c r="P128">
        <f>SUM(P88:P127)</f>
        <v>0</v>
      </c>
    </row>
    <row r="130" spans="1:9" ht="12.75" customHeight="1">
      <c r="A130" s="6"/>
      <c r="B130" s="6"/>
      <c r="C130" s="6" t="s">
        <v>355</v>
      </c>
      <c r="D130" s="6"/>
      <c r="E130" s="6" t="s">
        <v>354</v>
      </c>
      <c r="F130" s="6"/>
      <c r="G130" s="8"/>
      <c r="H130" s="6"/>
      <c r="I130" s="8"/>
    </row>
    <row r="131" spans="1:16" ht="12.75">
      <c r="A131" s="5">
        <v>49</v>
      </c>
      <c r="B131" s="5" t="s">
        <v>205</v>
      </c>
      <c r="C131" s="5" t="s">
        <v>356</v>
      </c>
      <c r="D131" s="5" t="s">
        <v>207</v>
      </c>
      <c r="E131" s="5" t="s">
        <v>357</v>
      </c>
      <c r="F131" s="5" t="s">
        <v>358</v>
      </c>
      <c r="G131" s="7">
        <v>15</v>
      </c>
      <c r="H131" s="10"/>
      <c r="I131" s="9">
        <f>ROUND((H131*G131),2)</f>
        <v>0</v>
      </c>
      <c r="O131">
        <f>rekapitulace!H8</f>
        <v>21</v>
      </c>
      <c r="P131">
        <f>ROUND(O131/100*I131,2)</f>
        <v>0</v>
      </c>
    </row>
    <row r="132" ht="12.75">
      <c r="E132" s="11" t="s">
        <v>359</v>
      </c>
    </row>
    <row r="133" spans="1:16" ht="12.75">
      <c r="A133" s="5">
        <v>50</v>
      </c>
      <c r="B133" s="5" t="s">
        <v>205</v>
      </c>
      <c r="C133" s="5" t="s">
        <v>360</v>
      </c>
      <c r="D133" s="5" t="s">
        <v>207</v>
      </c>
      <c r="E133" s="5" t="s">
        <v>361</v>
      </c>
      <c r="F133" s="5" t="s">
        <v>358</v>
      </c>
      <c r="G133" s="7">
        <v>5</v>
      </c>
      <c r="H133" s="10"/>
      <c r="I133" s="9">
        <f>ROUND((H133*G133),2)</f>
        <v>0</v>
      </c>
      <c r="O133">
        <f>rekapitulace!H8</f>
        <v>21</v>
      </c>
      <c r="P133">
        <f>ROUND(O133/100*I133,2)</f>
        <v>0</v>
      </c>
    </row>
    <row r="134" ht="12.75">
      <c r="E134" s="11" t="s">
        <v>362</v>
      </c>
    </row>
    <row r="135" spans="1:16" ht="12.75">
      <c r="A135" s="5">
        <v>51</v>
      </c>
      <c r="B135" s="5" t="s">
        <v>205</v>
      </c>
      <c r="C135" s="5" t="s">
        <v>363</v>
      </c>
      <c r="D135" s="5" t="s">
        <v>207</v>
      </c>
      <c r="E135" s="5" t="s">
        <v>364</v>
      </c>
      <c r="F135" s="5" t="s">
        <v>358</v>
      </c>
      <c r="G135" s="7">
        <v>10</v>
      </c>
      <c r="H135" s="10"/>
      <c r="I135" s="9">
        <f>ROUND((H135*G135),2)</f>
        <v>0</v>
      </c>
      <c r="O135">
        <f>rekapitulace!H8</f>
        <v>21</v>
      </c>
      <c r="P135">
        <f>ROUND(O135/100*I135,2)</f>
        <v>0</v>
      </c>
    </row>
    <row r="136" ht="12.75">
      <c r="E136" s="11" t="s">
        <v>365</v>
      </c>
    </row>
    <row r="137" spans="1:16" ht="12.75">
      <c r="A137" s="5">
        <v>52</v>
      </c>
      <c r="B137" s="5" t="s">
        <v>205</v>
      </c>
      <c r="C137" s="5" t="s">
        <v>366</v>
      </c>
      <c r="D137" s="5" t="s">
        <v>207</v>
      </c>
      <c r="E137" s="5" t="s">
        <v>367</v>
      </c>
      <c r="F137" s="5" t="s">
        <v>358</v>
      </c>
      <c r="G137" s="7">
        <v>7</v>
      </c>
      <c r="H137" s="10"/>
      <c r="I137" s="9">
        <f>ROUND((H137*G137),2)</f>
        <v>0</v>
      </c>
      <c r="O137">
        <f>rekapitulace!H8</f>
        <v>21</v>
      </c>
      <c r="P137">
        <f>ROUND(O137/100*I137,2)</f>
        <v>0</v>
      </c>
    </row>
    <row r="138" ht="12.75">
      <c r="E138" s="11" t="s">
        <v>368</v>
      </c>
    </row>
    <row r="139" spans="1:16" ht="12.75" customHeight="1">
      <c r="A139" s="12"/>
      <c r="B139" s="12"/>
      <c r="C139" s="12" t="s">
        <v>355</v>
      </c>
      <c r="D139" s="12"/>
      <c r="E139" s="12" t="s">
        <v>354</v>
      </c>
      <c r="F139" s="12"/>
      <c r="G139" s="12"/>
      <c r="H139" s="12"/>
      <c r="I139" s="12">
        <f>SUM(I131:I138)</f>
        <v>0</v>
      </c>
      <c r="P139">
        <f>SUM(P131:P138)</f>
        <v>0</v>
      </c>
    </row>
    <row r="141" spans="1:9" ht="12.75" customHeight="1">
      <c r="A141" s="6"/>
      <c r="B141" s="6"/>
      <c r="C141" s="6" t="s">
        <v>370</v>
      </c>
      <c r="D141" s="6"/>
      <c r="E141" s="6" t="s">
        <v>369</v>
      </c>
      <c r="F141" s="6"/>
      <c r="G141" s="8"/>
      <c r="H141" s="6"/>
      <c r="I141" s="8"/>
    </row>
    <row r="142" spans="1:16" ht="12.75">
      <c r="A142" s="5">
        <v>53</v>
      </c>
      <c r="B142" s="5" t="s">
        <v>205</v>
      </c>
      <c r="C142" s="5" t="s">
        <v>371</v>
      </c>
      <c r="D142" s="5" t="s">
        <v>207</v>
      </c>
      <c r="E142" s="5" t="s">
        <v>372</v>
      </c>
      <c r="F142" s="5" t="s">
        <v>330</v>
      </c>
      <c r="G142" s="7">
        <v>1</v>
      </c>
      <c r="H142" s="10"/>
      <c r="I142" s="9">
        <f>ROUND((H142*G142),2)</f>
        <v>0</v>
      </c>
      <c r="O142">
        <f>rekapitulace!H8</f>
        <v>21</v>
      </c>
      <c r="P142">
        <f>ROUND(O142/100*I142,2)</f>
        <v>0</v>
      </c>
    </row>
    <row r="143" ht="12.75">
      <c r="E143" s="11" t="s">
        <v>372</v>
      </c>
    </row>
    <row r="144" spans="1:16" ht="12.75">
      <c r="A144" s="5">
        <v>54</v>
      </c>
      <c r="B144" s="5" t="s">
        <v>205</v>
      </c>
      <c r="C144" s="5" t="s">
        <v>373</v>
      </c>
      <c r="D144" s="5" t="s">
        <v>207</v>
      </c>
      <c r="E144" s="5" t="s">
        <v>374</v>
      </c>
      <c r="F144" s="5" t="s">
        <v>330</v>
      </c>
      <c r="G144" s="7">
        <v>1</v>
      </c>
      <c r="H144" s="10"/>
      <c r="I144" s="9">
        <f>ROUND((H144*G144),2)</f>
        <v>0</v>
      </c>
      <c r="O144">
        <f>rekapitulace!H8</f>
        <v>21</v>
      </c>
      <c r="P144">
        <f>ROUND(O144/100*I144,2)</f>
        <v>0</v>
      </c>
    </row>
    <row r="145" ht="12.75">
      <c r="E145" s="11" t="s">
        <v>374</v>
      </c>
    </row>
    <row r="146" spans="1:16" ht="12.75">
      <c r="A146" s="5">
        <v>55</v>
      </c>
      <c r="B146" s="5" t="s">
        <v>205</v>
      </c>
      <c r="C146" s="5" t="s">
        <v>375</v>
      </c>
      <c r="D146" s="5" t="s">
        <v>207</v>
      </c>
      <c r="E146" s="5" t="s">
        <v>376</v>
      </c>
      <c r="F146" s="5" t="s">
        <v>330</v>
      </c>
      <c r="G146" s="7">
        <v>1</v>
      </c>
      <c r="H146" s="10"/>
      <c r="I146" s="9">
        <f>ROUND((H146*G146),2)</f>
        <v>0</v>
      </c>
      <c r="O146">
        <f>rekapitulace!H8</f>
        <v>21</v>
      </c>
      <c r="P146">
        <f>ROUND(O146/100*I146,2)</f>
        <v>0</v>
      </c>
    </row>
    <row r="147" ht="12.75">
      <c r="E147" s="11" t="s">
        <v>376</v>
      </c>
    </row>
    <row r="148" spans="1:16" ht="12.75" customHeight="1">
      <c r="A148" s="12"/>
      <c r="B148" s="12"/>
      <c r="C148" s="12" t="s">
        <v>370</v>
      </c>
      <c r="D148" s="12"/>
      <c r="E148" s="12" t="s">
        <v>369</v>
      </c>
      <c r="F148" s="12"/>
      <c r="G148" s="12"/>
      <c r="H148" s="12"/>
      <c r="I148" s="12">
        <f>SUM(I142:I147)</f>
        <v>0</v>
      </c>
      <c r="P148">
        <f>SUM(P142:P147)</f>
        <v>0</v>
      </c>
    </row>
    <row r="150" spans="1:9" ht="12.75" customHeight="1">
      <c r="A150" s="6"/>
      <c r="B150" s="6"/>
      <c r="C150" s="6" t="s">
        <v>378</v>
      </c>
      <c r="D150" s="6"/>
      <c r="E150" s="6" t="s">
        <v>377</v>
      </c>
      <c r="F150" s="6"/>
      <c r="G150" s="8"/>
      <c r="H150" s="6"/>
      <c r="I150" s="8"/>
    </row>
    <row r="151" spans="1:16" ht="12.75">
      <c r="A151" s="5">
        <v>56</v>
      </c>
      <c r="B151" s="5" t="s">
        <v>205</v>
      </c>
      <c r="C151" s="5" t="s">
        <v>379</v>
      </c>
      <c r="D151" s="5" t="s">
        <v>207</v>
      </c>
      <c r="E151" s="5" t="s">
        <v>380</v>
      </c>
      <c r="F151" s="5" t="s">
        <v>330</v>
      </c>
      <c r="G151" s="7">
        <v>1</v>
      </c>
      <c r="H151" s="10"/>
      <c r="I151" s="9">
        <f>ROUND((H151*G151),2)</f>
        <v>0</v>
      </c>
      <c r="O151">
        <f>rekapitulace!H8</f>
        <v>21</v>
      </c>
      <c r="P151">
        <f>ROUND(O151/100*I151,2)</f>
        <v>0</v>
      </c>
    </row>
    <row r="152" ht="12.75">
      <c r="E152" s="11" t="s">
        <v>380</v>
      </c>
    </row>
    <row r="153" spans="1:16" ht="12.75">
      <c r="A153" s="5">
        <v>57</v>
      </c>
      <c r="B153" s="5" t="s">
        <v>205</v>
      </c>
      <c r="C153" s="5" t="s">
        <v>381</v>
      </c>
      <c r="D153" s="5" t="s">
        <v>207</v>
      </c>
      <c r="E153" s="5" t="s">
        <v>382</v>
      </c>
      <c r="F153" s="5" t="s">
        <v>330</v>
      </c>
      <c r="G153" s="7">
        <v>1</v>
      </c>
      <c r="H153" s="10"/>
      <c r="I153" s="9">
        <f>ROUND((H153*G153),2)</f>
        <v>0</v>
      </c>
      <c r="O153">
        <f>rekapitulace!H8</f>
        <v>21</v>
      </c>
      <c r="P153">
        <f>ROUND(O153/100*I153,2)</f>
        <v>0</v>
      </c>
    </row>
    <row r="154" ht="12.75">
      <c r="E154" s="11" t="s">
        <v>382</v>
      </c>
    </row>
    <row r="155" spans="1:16" ht="12.75">
      <c r="A155" s="5">
        <v>58</v>
      </c>
      <c r="B155" s="5" t="s">
        <v>205</v>
      </c>
      <c r="C155" s="5" t="s">
        <v>383</v>
      </c>
      <c r="D155" s="5" t="s">
        <v>207</v>
      </c>
      <c r="E155" s="5" t="s">
        <v>384</v>
      </c>
      <c r="F155" s="5" t="s">
        <v>330</v>
      </c>
      <c r="G155" s="7">
        <v>1</v>
      </c>
      <c r="H155" s="10"/>
      <c r="I155" s="9">
        <f>ROUND((H155*G155),2)</f>
        <v>0</v>
      </c>
      <c r="O155">
        <f>rekapitulace!H8</f>
        <v>21</v>
      </c>
      <c r="P155">
        <f>ROUND(O155/100*I155,2)</f>
        <v>0</v>
      </c>
    </row>
    <row r="156" ht="12.75">
      <c r="E156" s="11" t="s">
        <v>384</v>
      </c>
    </row>
    <row r="157" spans="1:16" ht="12.75" customHeight="1">
      <c r="A157" s="12"/>
      <c r="B157" s="12"/>
      <c r="C157" s="12" t="s">
        <v>378</v>
      </c>
      <c r="D157" s="12"/>
      <c r="E157" s="12" t="s">
        <v>377</v>
      </c>
      <c r="F157" s="12"/>
      <c r="G157" s="12"/>
      <c r="H157" s="12"/>
      <c r="I157" s="12">
        <f>SUM(I151:I156)</f>
        <v>0</v>
      </c>
      <c r="P157">
        <f>SUM(P151:P156)</f>
        <v>0</v>
      </c>
    </row>
    <row r="159" spans="1:16" ht="12.75" customHeight="1">
      <c r="A159" s="12"/>
      <c r="B159" s="12"/>
      <c r="C159" s="12"/>
      <c r="D159" s="12"/>
      <c r="E159" s="12" t="s">
        <v>200</v>
      </c>
      <c r="F159" s="12"/>
      <c r="G159" s="12"/>
      <c r="H159" s="12"/>
      <c r="I159" s="12">
        <f>+I45+I85+I128+I139+I148+I157</f>
        <v>0</v>
      </c>
      <c r="P159">
        <f>+P45+P85+P128+P139+P148+P157</f>
        <v>0</v>
      </c>
    </row>
  </sheetData>
  <sheetProtection formatColumns="0"/>
  <mergeCells count="9">
    <mergeCell ref="G8:G9"/>
    <mergeCell ref="H8:I8"/>
    <mergeCell ref="A2:I2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0" fitToWidth="1" horizontalDpi="300" verticalDpi="3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zoomScalePageLayoutView="0" workbookViewId="0" topLeftCell="A1">
      <pane ySplit="10" topLeftCell="A11" activePane="bottomLeft" state="frozen"/>
      <selection pane="topLeft" activeCell="B36" sqref="B36:B38"/>
      <selection pane="bottomLeft" activeCell="B36" sqref="B36:B38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4" t="s">
        <v>11</v>
      </c>
    </row>
    <row r="2" spans="1:9" ht="12.75" customHeight="1">
      <c r="A2" s="15" t="s">
        <v>413</v>
      </c>
      <c r="B2" s="15"/>
      <c r="C2" s="15"/>
      <c r="D2" s="15"/>
      <c r="E2" s="15"/>
      <c r="F2" s="15"/>
      <c r="G2" s="15"/>
      <c r="H2" s="15"/>
      <c r="I2" s="15"/>
    </row>
    <row r="4" spans="1:5" ht="12.75" customHeight="1">
      <c r="A4" t="s">
        <v>12</v>
      </c>
      <c r="C4" s="4" t="s">
        <v>15</v>
      </c>
      <c r="D4" s="4"/>
      <c r="E4" s="4" t="s">
        <v>16</v>
      </c>
    </row>
    <row r="5" spans="1:5" ht="12.75" customHeight="1">
      <c r="A5" t="s">
        <v>13</v>
      </c>
      <c r="C5" s="4" t="s">
        <v>385</v>
      </c>
      <c r="D5" s="4"/>
      <c r="E5" s="4" t="s">
        <v>386</v>
      </c>
    </row>
    <row r="6" spans="1:5" ht="12.75" customHeight="1">
      <c r="A6" t="s">
        <v>14</v>
      </c>
      <c r="C6" s="4" t="s">
        <v>385</v>
      </c>
      <c r="D6" s="4"/>
      <c r="E6" s="4" t="s">
        <v>386</v>
      </c>
    </row>
    <row r="7" spans="3:5" ht="12.75" customHeight="1">
      <c r="C7" s="4"/>
      <c r="D7" s="4"/>
      <c r="E7" s="4"/>
    </row>
    <row r="8" spans="1:16" ht="12.75" customHeight="1">
      <c r="A8" s="16" t="s">
        <v>19</v>
      </c>
      <c r="B8" s="16" t="s">
        <v>21</v>
      </c>
      <c r="C8" s="16" t="s">
        <v>22</v>
      </c>
      <c r="D8" s="16" t="s">
        <v>23</v>
      </c>
      <c r="E8" s="16" t="s">
        <v>24</v>
      </c>
      <c r="F8" s="16" t="s">
        <v>25</v>
      </c>
      <c r="G8" s="16" t="s">
        <v>26</v>
      </c>
      <c r="H8" s="16" t="s">
        <v>27</v>
      </c>
      <c r="I8" s="16"/>
      <c r="O8" t="s">
        <v>30</v>
      </c>
      <c r="P8" t="s">
        <v>9</v>
      </c>
    </row>
    <row r="9" spans="1:15" ht="13.5">
      <c r="A9" s="16"/>
      <c r="B9" s="16"/>
      <c r="C9" s="16"/>
      <c r="D9" s="16"/>
      <c r="E9" s="16"/>
      <c r="F9" s="16"/>
      <c r="G9" s="16"/>
      <c r="H9" s="3" t="s">
        <v>28</v>
      </c>
      <c r="I9" s="3" t="s">
        <v>29</v>
      </c>
      <c r="O9" t="s">
        <v>9</v>
      </c>
    </row>
    <row r="10" spans="1:9" ht="13.5">
      <c r="A10" s="3" t="s">
        <v>20</v>
      </c>
      <c r="B10" s="3" t="s">
        <v>31</v>
      </c>
      <c r="C10" s="3" t="s">
        <v>32</v>
      </c>
      <c r="D10" s="3" t="s">
        <v>33</v>
      </c>
      <c r="E10" s="3" t="s">
        <v>34</v>
      </c>
      <c r="F10" s="3" t="s">
        <v>35</v>
      </c>
      <c r="G10" s="3" t="s">
        <v>36</v>
      </c>
      <c r="H10" s="3" t="s">
        <v>37</v>
      </c>
      <c r="I10" s="3" t="s">
        <v>38</v>
      </c>
    </row>
    <row r="11" spans="1:9" ht="12.75" customHeight="1">
      <c r="A11" s="6"/>
      <c r="B11" s="6"/>
      <c r="C11" s="6" t="s">
        <v>40</v>
      </c>
      <c r="D11" s="6"/>
      <c r="E11" s="6" t="s">
        <v>39</v>
      </c>
      <c r="F11" s="6"/>
      <c r="G11" s="8"/>
      <c r="H11" s="6"/>
      <c r="I11" s="8"/>
    </row>
    <row r="12" spans="1:16" ht="52.5">
      <c r="A12" s="5">
        <v>1</v>
      </c>
      <c r="B12" s="5" t="s">
        <v>41</v>
      </c>
      <c r="C12" s="5" t="s">
        <v>387</v>
      </c>
      <c r="D12" s="5" t="s">
        <v>43</v>
      </c>
      <c r="E12" s="5" t="s">
        <v>388</v>
      </c>
      <c r="F12" s="5" t="s">
        <v>389</v>
      </c>
      <c r="G12" s="7">
        <v>1</v>
      </c>
      <c r="H12" s="10"/>
      <c r="I12" s="9">
        <f>ROUND((H12*G12),2)</f>
        <v>0</v>
      </c>
      <c r="O12">
        <f>rekapitulace!H8</f>
        <v>21</v>
      </c>
      <c r="P12">
        <f>ROUND(O12/100*I12,2)</f>
        <v>0</v>
      </c>
    </row>
    <row r="13" ht="12.75">
      <c r="E13" s="11" t="s">
        <v>390</v>
      </c>
    </row>
    <row r="14" spans="1:16" ht="39">
      <c r="A14" s="5">
        <v>2</v>
      </c>
      <c r="B14" s="5" t="s">
        <v>41</v>
      </c>
      <c r="C14" s="5" t="s">
        <v>391</v>
      </c>
      <c r="D14" s="5" t="s">
        <v>43</v>
      </c>
      <c r="E14" s="5" t="s">
        <v>392</v>
      </c>
      <c r="F14" s="5" t="s">
        <v>389</v>
      </c>
      <c r="G14" s="7">
        <v>1</v>
      </c>
      <c r="H14" s="10"/>
      <c r="I14" s="9">
        <f>ROUND((H14*G14),2)</f>
        <v>0</v>
      </c>
      <c r="O14">
        <f>rekapitulace!H8</f>
        <v>21</v>
      </c>
      <c r="P14">
        <f>ROUND(O14/100*I14,2)</f>
        <v>0</v>
      </c>
    </row>
    <row r="15" ht="12.75">
      <c r="E15" s="11" t="s">
        <v>390</v>
      </c>
    </row>
    <row r="16" spans="1:16" ht="26.25">
      <c r="A16" s="5">
        <v>3</v>
      </c>
      <c r="B16" s="5" t="s">
        <v>41</v>
      </c>
      <c r="C16" s="5" t="s">
        <v>393</v>
      </c>
      <c r="D16" s="5" t="s">
        <v>43</v>
      </c>
      <c r="E16" s="5" t="s">
        <v>394</v>
      </c>
      <c r="F16" s="5" t="s">
        <v>389</v>
      </c>
      <c r="G16" s="7">
        <v>1</v>
      </c>
      <c r="H16" s="10"/>
      <c r="I16" s="9">
        <f>ROUND((H16*G16),2)</f>
        <v>0</v>
      </c>
      <c r="O16">
        <f>rekapitulace!H8</f>
        <v>21</v>
      </c>
      <c r="P16">
        <f>ROUND(O16/100*I16,2)</f>
        <v>0</v>
      </c>
    </row>
    <row r="17" ht="12.75">
      <c r="E17" s="11" t="s">
        <v>390</v>
      </c>
    </row>
    <row r="18" spans="1:16" ht="39">
      <c r="A18" s="5">
        <v>4</v>
      </c>
      <c r="B18" s="5" t="s">
        <v>41</v>
      </c>
      <c r="C18" s="5" t="s">
        <v>395</v>
      </c>
      <c r="D18" s="5" t="s">
        <v>43</v>
      </c>
      <c r="E18" s="5" t="s">
        <v>396</v>
      </c>
      <c r="F18" s="5" t="s">
        <v>389</v>
      </c>
      <c r="G18" s="7">
        <v>1</v>
      </c>
      <c r="H18" s="10"/>
      <c r="I18" s="9">
        <f>ROUND((H18*G18),2)</f>
        <v>0</v>
      </c>
      <c r="O18">
        <f>rekapitulace!H8</f>
        <v>21</v>
      </c>
      <c r="P18">
        <f>ROUND(O18/100*I18,2)</f>
        <v>0</v>
      </c>
    </row>
    <row r="19" ht="12.75">
      <c r="E19" s="11" t="s">
        <v>397</v>
      </c>
    </row>
    <row r="20" spans="1:16" ht="26.25">
      <c r="A20" s="5">
        <v>5</v>
      </c>
      <c r="B20" s="5" t="s">
        <v>41</v>
      </c>
      <c r="C20" s="5" t="s">
        <v>398</v>
      </c>
      <c r="D20" s="5" t="s">
        <v>43</v>
      </c>
      <c r="E20" s="5" t="s">
        <v>399</v>
      </c>
      <c r="F20" s="5" t="s">
        <v>65</v>
      </c>
      <c r="G20" s="7">
        <v>1</v>
      </c>
      <c r="H20" s="10"/>
      <c r="I20" s="9">
        <f>ROUND((H20*G20),2)</f>
        <v>0</v>
      </c>
      <c r="O20">
        <f>rekapitulace!H8</f>
        <v>21</v>
      </c>
      <c r="P20">
        <f>ROUND(O20/100*I20,2)</f>
        <v>0</v>
      </c>
    </row>
    <row r="21" ht="12.75">
      <c r="E21" s="11" t="s">
        <v>397</v>
      </c>
    </row>
    <row r="22" spans="1:16" ht="26.25">
      <c r="A22" s="5">
        <v>6</v>
      </c>
      <c r="B22" s="5" t="s">
        <v>41</v>
      </c>
      <c r="C22" s="5" t="s">
        <v>400</v>
      </c>
      <c r="D22" s="5" t="s">
        <v>43</v>
      </c>
      <c r="E22" s="5" t="s">
        <v>401</v>
      </c>
      <c r="F22" s="5" t="s">
        <v>389</v>
      </c>
      <c r="G22" s="7">
        <v>1</v>
      </c>
      <c r="H22" s="10"/>
      <c r="I22" s="9">
        <f>ROUND((H22*G22),2)</f>
        <v>0</v>
      </c>
      <c r="O22">
        <f>rekapitulace!H8</f>
        <v>21</v>
      </c>
      <c r="P22">
        <f>ROUND(O22/100*I22,2)</f>
        <v>0</v>
      </c>
    </row>
    <row r="23" ht="12.75">
      <c r="E23" s="11" t="s">
        <v>397</v>
      </c>
    </row>
    <row r="24" spans="1:16" ht="26.25">
      <c r="A24" s="5">
        <v>7</v>
      </c>
      <c r="B24" s="5" t="s">
        <v>41</v>
      </c>
      <c r="C24" s="5" t="s">
        <v>402</v>
      </c>
      <c r="D24" s="5" t="s">
        <v>43</v>
      </c>
      <c r="E24" s="5" t="s">
        <v>403</v>
      </c>
      <c r="F24" s="5" t="s">
        <v>389</v>
      </c>
      <c r="G24" s="7">
        <v>1</v>
      </c>
      <c r="H24" s="10"/>
      <c r="I24" s="9">
        <f>ROUND((H24*G24),2)</f>
        <v>0</v>
      </c>
      <c r="O24">
        <f>rekapitulace!H8</f>
        <v>21</v>
      </c>
      <c r="P24">
        <f>ROUND(O24/100*I24,2)</f>
        <v>0</v>
      </c>
    </row>
    <row r="25" ht="12.75">
      <c r="E25" s="11" t="s">
        <v>397</v>
      </c>
    </row>
    <row r="26" spans="1:16" ht="52.5">
      <c r="A26" s="5">
        <v>8</v>
      </c>
      <c r="B26" s="5" t="s">
        <v>41</v>
      </c>
      <c r="C26" s="5" t="s">
        <v>404</v>
      </c>
      <c r="D26" s="5" t="s">
        <v>43</v>
      </c>
      <c r="E26" s="5" t="s">
        <v>405</v>
      </c>
      <c r="F26" s="5" t="s">
        <v>389</v>
      </c>
      <c r="G26" s="7">
        <v>1</v>
      </c>
      <c r="H26" s="10"/>
      <c r="I26" s="9">
        <f>ROUND((H26*G26),2)</f>
        <v>0</v>
      </c>
      <c r="O26">
        <f>rekapitulace!H8</f>
        <v>21</v>
      </c>
      <c r="P26">
        <f>ROUND(O26/100*I26,2)</f>
        <v>0</v>
      </c>
    </row>
    <row r="27" ht="12.75">
      <c r="E27" s="11" t="s">
        <v>397</v>
      </c>
    </row>
    <row r="28" spans="1:16" ht="92.25">
      <c r="A28" s="5">
        <v>9</v>
      </c>
      <c r="B28" s="5" t="s">
        <v>41</v>
      </c>
      <c r="C28" s="5" t="s">
        <v>406</v>
      </c>
      <c r="D28" s="5" t="s">
        <v>43</v>
      </c>
      <c r="E28" s="5" t="s">
        <v>407</v>
      </c>
      <c r="F28" s="5" t="s">
        <v>389</v>
      </c>
      <c r="G28" s="7">
        <v>1</v>
      </c>
      <c r="H28" s="10"/>
      <c r="I28" s="9">
        <f>ROUND((H28*G28),2)</f>
        <v>0</v>
      </c>
      <c r="O28">
        <f>rekapitulace!H8</f>
        <v>21</v>
      </c>
      <c r="P28">
        <f>ROUND(O28/100*I28,2)</f>
        <v>0</v>
      </c>
    </row>
    <row r="29" ht="12.75">
      <c r="E29" s="11" t="s">
        <v>397</v>
      </c>
    </row>
    <row r="30" spans="1:16" ht="12.75">
      <c r="A30" s="5">
        <v>10</v>
      </c>
      <c r="B30" s="5" t="s">
        <v>41</v>
      </c>
      <c r="C30" s="5" t="s">
        <v>408</v>
      </c>
      <c r="D30" s="5" t="s">
        <v>43</v>
      </c>
      <c r="E30" s="5" t="s">
        <v>409</v>
      </c>
      <c r="F30" s="5" t="s">
        <v>389</v>
      </c>
      <c r="G30" s="7">
        <v>1</v>
      </c>
      <c r="H30" s="10"/>
      <c r="I30" s="9">
        <f>ROUND((H30*G30),2)</f>
        <v>0</v>
      </c>
      <c r="O30">
        <f>rekapitulace!H8</f>
        <v>21</v>
      </c>
      <c r="P30">
        <f>ROUND(O30/100*I30,2)</f>
        <v>0</v>
      </c>
    </row>
    <row r="31" ht="26.25">
      <c r="E31" s="11" t="s">
        <v>410</v>
      </c>
    </row>
    <row r="32" spans="1:16" ht="12.75" customHeight="1">
      <c r="A32" s="12"/>
      <c r="B32" s="12"/>
      <c r="C32" s="12" t="s">
        <v>40</v>
      </c>
      <c r="D32" s="12"/>
      <c r="E32" s="12" t="s">
        <v>39</v>
      </c>
      <c r="F32" s="12"/>
      <c r="G32" s="12"/>
      <c r="H32" s="12"/>
      <c r="I32" s="12">
        <f>SUM(I12:I31)</f>
        <v>0</v>
      </c>
      <c r="P32">
        <f>SUM(P12:P31)</f>
        <v>0</v>
      </c>
    </row>
    <row r="34" spans="1:16" ht="12.75" customHeight="1">
      <c r="A34" s="12"/>
      <c r="B34" s="12"/>
      <c r="C34" s="12"/>
      <c r="D34" s="12"/>
      <c r="E34" s="12" t="s">
        <v>200</v>
      </c>
      <c r="F34" s="12"/>
      <c r="G34" s="12"/>
      <c r="H34" s="12"/>
      <c r="I34" s="12">
        <f>+I32</f>
        <v>0</v>
      </c>
      <c r="P34">
        <f>+P32</f>
        <v>0</v>
      </c>
    </row>
  </sheetData>
  <sheetProtection formatColumns="0"/>
  <mergeCells count="9">
    <mergeCell ref="G8:G9"/>
    <mergeCell ref="H8:I8"/>
    <mergeCell ref="A2:I2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0" fitToWidth="1"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il.amer</dc:creator>
  <cp:keywords/>
  <dc:description/>
  <cp:lastModifiedBy>RS</cp:lastModifiedBy>
  <dcterms:created xsi:type="dcterms:W3CDTF">2021-04-19T19:12:15Z</dcterms:created>
  <dcterms:modified xsi:type="dcterms:W3CDTF">2021-04-19T22:04:07Z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