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4"/>
  </bookViews>
  <sheets>
    <sheet name="KRYCÍ LIST ROZPOČTU " sheetId="1" r:id="rId1"/>
    <sheet name="SO 01 ELEKTROINTALACE REKAPITUL" sheetId="2" r:id="rId2"/>
    <sheet name="SO 01 ELEKTROINTALACE" sheetId="3" r:id="rId3"/>
    <sheet name="SO 02 CYKLOSTEZKA REKAPITUL" sheetId="4" r:id="rId4"/>
    <sheet name="S0 02 CYKLOSTEZKA " sheetId="5" r:id="rId5"/>
  </sheets>
  <definedNames>
    <definedName name="_xlnm.Print_Titles" localSheetId="4">'S0 02 CYKLOSTEZKA '!$1:$12</definedName>
    <definedName name="_xlnm.Print_Area" localSheetId="2">'SO 01 ELEKTROINTALACE'!$A$1:$AG$37,'SO 01 ELEKTROINTALACE'!$A$39:$AG$95,'SO 01 ELEKTROINTALACE'!$A$98:$AG$133</definedName>
  </definedNames>
  <calcPr fullCalcOnLoad="1"/>
</workbook>
</file>

<file path=xl/sharedStrings.xml><?xml version="1.0" encoding="utf-8"?>
<sst xmlns="http://schemas.openxmlformats.org/spreadsheetml/2006/main" count="1124" uniqueCount="665">
  <si>
    <t>ROZPOČET S VÝKAZEM VÝMĚR</t>
  </si>
  <si>
    <t>Stavba:   VYBUDOVÁNÍ CYKLISTICKÉ STEZKY  CHOMUTOV-JIRKOV - KÚ JIRKOV</t>
  </si>
  <si>
    <t xml:space="preserve">Objekt:   </t>
  </si>
  <si>
    <t>Objednatel:   DESIGN PROJEKT -  Ing. Břetislav Sedláček</t>
  </si>
  <si>
    <t xml:space="preserve">Zhotovitel:   </t>
  </si>
  <si>
    <t>Zpracoval:   Ing. Lucie Sedláčková</t>
  </si>
  <si>
    <t>Místo:   CHOMUTOV-JIRKOV</t>
  </si>
  <si>
    <t>Datum:   24. 4. 2019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</si>
  <si>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</si>
  <si>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</si>
  <si>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</si>
  <si>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</si>
  <si>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</si>
  <si>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</si>
  <si>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</si>
  <si>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</si>
  <si>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</si>
  <si>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</si>
  <si>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</si>
  <si>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</si>
  <si>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</si>
  <si>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</si>
  <si>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</si>
  <si>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</si>
  <si>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</si>
  <si>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</si>
  <si>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</si>
  <si>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001</t>
  </si>
  <si>
    <t>111201101</t>
  </si>
  <si>
    <t xml:space="preserve">Odstranění křovin a stromů s odstraněním kořenů průměru kmene do 100 mm do sklonu terénu 1 : 5, při celkové ploše do 1 000 m2   </t>
  </si>
  <si>
    <t>m2</t>
  </si>
  <si>
    <t xml:space="preserve">včetně likvidace   </t>
  </si>
  <si>
    <t xml:space="preserve">52" plocha u domu   </t>
  </si>
  <si>
    <t>221</t>
  </si>
  <si>
    <t>113106123</t>
  </si>
  <si>
    <t xml:space="preserve">Rozebrání dlažeb a dílců komunikací pro pěší, vozovek a ploch s přemístěním hmot na skládku na vzdálenost do 3 m nebo s naložením na dopravní prostředek komunikací pro pěší s ložem z kameniva nebo živice a s výplní spár ze zámkové dlažby   </t>
  </si>
  <si>
    <t xml:space="preserve">9,8+4 "úseky v stávající cyklostezce"   </t>
  </si>
  <si>
    <t>113107183</t>
  </si>
  <si>
    <t xml:space="preserve">Odstranění podkladů nebo krytů s přemístěním hmot na skládku na vzdálenost do 20 m nebo s naložením na dopravní prostředek v ploše jednotlivě přes 50 m2 do 200 m2 živičných, o tl. vrstvy přes 100 do 150 mm   </t>
  </si>
  <si>
    <t xml:space="preserve">   </t>
  </si>
  <si>
    <t xml:space="preserve">4,46+1,72+2,66+2,66+2,14+2,14 "odstraní krytu z asfaltu u vybourávaných obrubníků"   </t>
  </si>
  <si>
    <t>002</t>
  </si>
  <si>
    <t>113152112</t>
  </si>
  <si>
    <t xml:space="preserve">Odstranění podkladů zpevněných ploch s přemístěním na skládku na vzdálenost do 20 m nebo s naložením na dopravní prostředek z kameniva drceného   </t>
  </si>
  <si>
    <t>m3</t>
  </si>
  <si>
    <t xml:space="preserve">(96,13+212)*0,3 "předpoklad - podklad pod asfaltem"   </t>
  </si>
  <si>
    <t>113154254</t>
  </si>
  <si>
    <t xml:space="preserve">Frézování živičného podkladu nebo krytu s naložením na dopravní prostředek plochy přes 500 do 1 000 m2 s překážkami v trase pruhu šířky do 1 m, tloušťky vrstvy 100 mm   </t>
  </si>
  <si>
    <t xml:space="preserve">96,13+212   </t>
  </si>
  <si>
    <t>113202111</t>
  </si>
  <si>
    <t xml:space="preserve">Vytrhání obrub s vybouráním lože, s přemístěním hmot na skládku na vzdálenost do 3 m nebo s naložením na dopravní prostředek z krajníků nebo obrubníků stojatých   </t>
  </si>
  <si>
    <t>m</t>
  </si>
  <si>
    <t xml:space="preserve">3,34+1,81+2,21+1,17+1+9,56+33+4+2,33+10   </t>
  </si>
  <si>
    <t>115001105</t>
  </si>
  <si>
    <t xml:space="preserve">Převedení vody potrubím průměru DN přes 300 do 600   </t>
  </si>
  <si>
    <t xml:space="preserve">bude využito při budování nové šachty   </t>
  </si>
  <si>
    <t xml:space="preserve">6   </t>
  </si>
  <si>
    <t>120001101</t>
  </si>
  <si>
    <t xml:space="preserve">Příplatek k cenám vykopávek za ztížení vykopávky v blízkosti podzemního vedení nebo výbušnin v horninách jakékoliv třídy   </t>
  </si>
  <si>
    <t xml:space="preserve">50 "odhad"   </t>
  </si>
  <si>
    <t>121101102</t>
  </si>
  <si>
    <t xml:space="preserve">Sejmutí ornice nebo lesní půdy s vodorovným přemístěním na hromady v místě upotřebení nebo na dočasné či trvalé skládky se složením, na vzdálenost do 100 m   </t>
  </si>
  <si>
    <t xml:space="preserve">200*0,1   </t>
  </si>
  <si>
    <t>121112111</t>
  </si>
  <si>
    <t xml:space="preserve">Sejmutí ornice ručně s vodorovným přemístěním do 50 m na dočasné či trvalé skládky nebo na hromady v místě upotřebení tloušťky vrstvy do 150 mm   </t>
  </si>
  <si>
    <t xml:space="preserve">Dle dodatku k TZ   </t>
  </si>
  <si>
    <t xml:space="preserve">50*3,5*0,15   </t>
  </si>
  <si>
    <t>122201102</t>
  </si>
  <si>
    <t xml:space="preserve">Odkopávky a prokopávky nezapažené s přehozením výkopku na vzdálenost do 3 m nebo s naložením na dopravní prostředek v hornině tř. 3 přes 100 do 1 000 m3   </t>
  </si>
  <si>
    <t xml:space="preserve">83*2,5*0,1   </t>
  </si>
  <si>
    <t>122201109</t>
  </si>
  <si>
    <t xml:space="preserve">Odkopávky a prokopávky nezapažené s přehozením výkopku na vzdálenost do 3 m nebo s naložením na dopravní prostředek v hornině tř. 3 Příplatek k cenám za lepivost horniny tř. 3   </t>
  </si>
  <si>
    <t xml:space="preserve">20,75   </t>
  </si>
  <si>
    <t>131201101</t>
  </si>
  <si>
    <t xml:space="preserve">Hloubení nezapažených jam a zářezů s urovnáním dna do předepsaného profilu a spádu v hornině tř. 3 do 100 m3   </t>
  </si>
  <si>
    <t xml:space="preserve">1*4*5   </t>
  </si>
  <si>
    <t>131201109</t>
  </si>
  <si>
    <t xml:space="preserve">Hloubení nezapažených jam a zářezů s urovnáním dna do předepsaného profilu a spádu Příplatek k cenám za lepivost horniny tř. 3   </t>
  </si>
  <si>
    <t xml:space="preserve">20   </t>
  </si>
  <si>
    <t>132201101</t>
  </si>
  <si>
    <t xml:space="preserve">Hloubení zapažených i nezapažených rýh šířky do 600 mm s urovnáním dna do předepsaného profilu a spádu v hornině tř. 3 do 100 m3   </t>
  </si>
  <si>
    <t xml:space="preserve">4,5*0,5*1"uložení trubky od NUV4"   </t>
  </si>
  <si>
    <t xml:space="preserve">4,5*0,5*1"uložení trubky od NUV3"   </t>
  </si>
  <si>
    <t xml:space="preserve">4,5*0,5*1"uložení trubky od NUV2"   </t>
  </si>
  <si>
    <t xml:space="preserve">Součet   </t>
  </si>
  <si>
    <t>162301101</t>
  </si>
  <si>
    <t xml:space="preserve">Vodorovné přemístění výkopku nebo sypaniny po suchu na obvyklém dopravním prostředku, bez naložení výkopku, avšak se složením bez rozhrnutí z horniny tř. 1 až 4 na vzdálenost přes 50 do 500 m   </t>
  </si>
  <si>
    <t xml:space="preserve">20+26,25"sejmutá ornice"   </t>
  </si>
  <si>
    <t xml:space="preserve">20,75 "přesun výkopku pro zřízení násypu"   </t>
  </si>
  <si>
    <t>162701105</t>
  </si>
  <si>
    <t xml:space="preserve">Vodorovné přemístění výkopku nebo sypaniny po suchu na obvyklém dopravním prostředku, bez naložení výkopku, avšak se složením bez rozhrnutí z horniny tř. 1 až 4 na vzdálenost přes 9 000 do 10 000 m   </t>
  </si>
  <si>
    <t xml:space="preserve">20,75+20,0+6,75"odkop"   </t>
  </si>
  <si>
    <t xml:space="preserve">60*0,1 "čištění příkopu"   </t>
  </si>
  <si>
    <t xml:space="preserve">-20,75 "uložení do násypu"   </t>
  </si>
  <si>
    <t>167101102</t>
  </si>
  <si>
    <t xml:space="preserve">Nakládání, skládání a překládání neulehlého výkopku nebo sypaniny nakládání, množství přes 100 m3, z hornin tř. 1 až 4   </t>
  </si>
  <si>
    <t xml:space="preserve">20,75 "zemina do násypu"   </t>
  </si>
  <si>
    <t xml:space="preserve">26,25+20 "ornice"   </t>
  </si>
  <si>
    <t>171101102</t>
  </si>
  <si>
    <t xml:space="preserve">Uložení sypaniny do násypů s rozprostřením sypaniny ve vrstvách a s hrubým urovnáním zhutněných s uzavřením povrchu násypu z hornin soudržných s předepsanou mírou zhutnění v procentech výsledků zkoušek Proctor-Standard (dále jen PS) na 96 % PS   </t>
  </si>
  <si>
    <t xml:space="preserve">26,25   </t>
  </si>
  <si>
    <t>171201211</t>
  </si>
  <si>
    <t xml:space="preserve">Uložení sypaniny poplatek za uložení sypaniny na skládce (skládkovné)   </t>
  </si>
  <si>
    <t>t</t>
  </si>
  <si>
    <t xml:space="preserve">32,75*1,9   </t>
  </si>
  <si>
    <t>175111101</t>
  </si>
  <si>
    <t xml:space="preserve">Obsypání potrubí a kabelů ručně sypaninou z vhodných hornin tř. 1 až 4 nebo materiálem připraveným podél výkopu ve vzdálenosti do 3 m od jeho kraje, pro jakoukoliv hloubku výkopu a míru zhutnění bez prohození sypaniny   </t>
  </si>
  <si>
    <t xml:space="preserve">15   </t>
  </si>
  <si>
    <t>693</t>
  </si>
  <si>
    <t>693113110</t>
  </si>
  <si>
    <t xml:space="preserve">pás varovný plný PE  šíře 33 cm s potiskem   </t>
  </si>
  <si>
    <t xml:space="preserve">37,5 "odhad"   </t>
  </si>
  <si>
    <t>583</t>
  </si>
  <si>
    <t>583312000</t>
  </si>
  <si>
    <t xml:space="preserve">štěrkopísek netříděný zásypový materiál   </t>
  </si>
  <si>
    <t>181301111</t>
  </si>
  <si>
    <t xml:space="preserve">Rozprostření a urovnání ornice v rovině nebo ve svahu sklonu do 1:5 při souvislé ploše přes 500 m2, tl. vrstvy do 100 mm   </t>
  </si>
  <si>
    <t xml:space="preserve">200   </t>
  </si>
  <si>
    <t>231</t>
  </si>
  <si>
    <t>181411121</t>
  </si>
  <si>
    <t xml:space="preserve">Založení trávníku na půdě předem připravené plochy do 1000 m2 výsevem včetně utažení lučního v rovině nebo na svahu do 1:5   </t>
  </si>
  <si>
    <t>005</t>
  </si>
  <si>
    <t>005724800</t>
  </si>
  <si>
    <t xml:space="preserve">osivo směs jetelotravní   </t>
  </si>
  <si>
    <t>kg</t>
  </si>
  <si>
    <t xml:space="preserve">200 * 0,015   </t>
  </si>
  <si>
    <t>181951102</t>
  </si>
  <si>
    <t xml:space="preserve">Úprava pláně vyrovnáním výškových rozdílů v hornině tř. 1 až 4 se zhutněním   </t>
  </si>
  <si>
    <t xml:space="preserve">(2+4+2+6,5+4,09+4+50,5+192+80+285)*1,1   </t>
  </si>
  <si>
    <t>182201101</t>
  </si>
  <si>
    <t xml:space="preserve">Svahování trvalých svahů do projektovaných profilů s potřebným přemístěním výkopku při svahování násypů v jakékoliv hornině   </t>
  </si>
  <si>
    <t xml:space="preserve">60*1,5 "u odvodňovacího rygolu"   </t>
  </si>
  <si>
    <t xml:space="preserve">Zakládání   </t>
  </si>
  <si>
    <t>011</t>
  </si>
  <si>
    <t>271532211</t>
  </si>
  <si>
    <t xml:space="preserve">Podsyp pod základové konstrukce se zhutněním a urovnáním povrchu z kameniva hrubého, frakce 0 - 32 mm   </t>
  </si>
  <si>
    <t xml:space="preserve">1*1*0,15*3 "podsyp pod nové UV"   </t>
  </si>
  <si>
    <t xml:space="preserve">2*1*0,15 "podsyp pod ŽB šachtu"   </t>
  </si>
  <si>
    <t xml:space="preserve">Svislé a kompletní konstrukce   </t>
  </si>
  <si>
    <t>271</t>
  </si>
  <si>
    <t>358325114</t>
  </si>
  <si>
    <t xml:space="preserve">Bourání šachty, stoky kompletní nebo vybourání otvorů průřezové plochy do 4 m2 ve stokách ze zdiva z železobetonu   </t>
  </si>
  <si>
    <t xml:space="preserve">2 "bourání stávajících UV"   </t>
  </si>
  <si>
    <t xml:space="preserve">1 "bourání stavající šachty deštové kanalizace"   </t>
  </si>
  <si>
    <t>211</t>
  </si>
  <si>
    <t>388995215R</t>
  </si>
  <si>
    <t xml:space="preserve">Dělená chránička kabelů D 110   </t>
  </si>
  <si>
    <t xml:space="preserve">6*5  "dodávka a montáž dělené chráničky na kabely v trase"   </t>
  </si>
  <si>
    <t xml:space="preserve">Komunikace pozemní   </t>
  </si>
  <si>
    <t>564851111</t>
  </si>
  <si>
    <t xml:space="preserve">Podklad ze štěrkodrti ŠD s rozprostřením a zhutněním, po zhutnění tl. 150 mm   </t>
  </si>
  <si>
    <t xml:space="preserve">silnice   </t>
  </si>
  <si>
    <t xml:space="preserve">(2+2+50,7+31,82)*2*1,1   </t>
  </si>
  <si>
    <t xml:space="preserve">cyklostezka   </t>
  </si>
  <si>
    <t xml:space="preserve">(4,6+10,5+180,3+170,42)*2*1,1   </t>
  </si>
  <si>
    <t xml:space="preserve">dlažba pri nevidomé   </t>
  </si>
  <si>
    <t xml:space="preserve">(4+4+2+2)*2*1,1   </t>
  </si>
  <si>
    <t xml:space="preserve">dlažba cyklostezka   </t>
  </si>
  <si>
    <t xml:space="preserve">0   </t>
  </si>
  <si>
    <t>565135111</t>
  </si>
  <si>
    <t xml:space="preserve">Asfaltový beton vrstva podkladní ACP 16 (obalované kamenivo střednězrnné - OKS) s rozprostřením a zhutněním v pruhu šířky do 3 m, po zhutnění tl. 50 mm   </t>
  </si>
  <si>
    <t xml:space="preserve">2+2+50,7+32   </t>
  </si>
  <si>
    <t xml:space="preserve">4,6+10,5+180,3+170,42   </t>
  </si>
  <si>
    <t>573231107</t>
  </si>
  <si>
    <t xml:space="preserve">Postřik spojovací PS bez posypu kamenivem ze silniční emulze, v množství 0,40 kg/m2   </t>
  </si>
  <si>
    <t xml:space="preserve">452,52   </t>
  </si>
  <si>
    <t>577133111</t>
  </si>
  <si>
    <t xml:space="preserve">Asfaltový beton vrstva obrusná ACO 8 (ABJ) s rozprostřením a se zhutněním z nemodifikovaného asfaltu v pruhu šířky do 3 m, po zhutnění tl. 40 mm   </t>
  </si>
  <si>
    <t>577134111</t>
  </si>
  <si>
    <t xml:space="preserve">Asfaltový beton vrstva obrusná ACO 11 (ABS) s rozprostřením a se zhutněním z nemodifikovaného asfaltu v pruhu šířky do 3 m tř. I, po zhutnění tl. 40 mm   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</si>
  <si>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</si>
  <si>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   </t>
  </si>
  <si>
    <t xml:space="preserve">4+4+2+2   </t>
  </si>
  <si>
    <t>592</t>
  </si>
  <si>
    <t>592453090R</t>
  </si>
  <si>
    <t xml:space="preserve">dlažba skladebná betonová základní pro nevidomé 20 x 10 x 6 cm červená   </t>
  </si>
  <si>
    <t xml:space="preserve">(4+4+2+2)*1,1   </t>
  </si>
  <si>
    <t xml:space="preserve">Trubní vedení   </t>
  </si>
  <si>
    <t>811391111</t>
  </si>
  <si>
    <t xml:space="preserve">Montáž potrubí z trub železobetonových s polodrážkou v otevřeném výkopu ve sklonu do 20 % DN 400 včetně napojení na novou šachtu   </t>
  </si>
  <si>
    <t>592225400</t>
  </si>
  <si>
    <t xml:space="preserve">trouba hrdlová přímá železobet. s integrovaným těsněním  40 x 100 x 7,5 cm   </t>
  </si>
  <si>
    <t>kus</t>
  </si>
  <si>
    <t>871355231</t>
  </si>
  <si>
    <t xml:space="preserve">Kanalizační potrubí z tvrdého PVC v otevřeném výkopu ve sklonu do 20 %, hladkého plnostěnného jednovrstvého, tuhost třídy SN 10 DN 200   </t>
  </si>
  <si>
    <t xml:space="preserve">10   </t>
  </si>
  <si>
    <t>286</t>
  </si>
  <si>
    <t>286174070R</t>
  </si>
  <si>
    <t xml:space="preserve">Sedlová odbočna na stávající potrubí DN 400   </t>
  </si>
  <si>
    <t>877310320R</t>
  </si>
  <si>
    <t xml:space="preserve">Navrtávka na stávající potrubí DN 400 pro zaústění NUV   </t>
  </si>
  <si>
    <t>891355111</t>
  </si>
  <si>
    <t xml:space="preserve">Montáž vodovodních armatur na potrubí koncových klapek (žabích) hrdlových DN 200   </t>
  </si>
  <si>
    <t>422</t>
  </si>
  <si>
    <t>422840180R</t>
  </si>
  <si>
    <t xml:space="preserve">klapka zpětná koncová KG DN200   </t>
  </si>
  <si>
    <t>894302171</t>
  </si>
  <si>
    <t xml:space="preserve">Ostatní konstrukce na trubním vedení ze železového betonu stěny šachet tloušťky přes 200 mm ze železového betonu bez zvýšených nároků na prostředí tř. C 30/37   </t>
  </si>
  <si>
    <t xml:space="preserve">(1,5*0,9*2,15)-(1,2*0,6*2) "ŽB šachta na dešťové kanlizaci"   </t>
  </si>
  <si>
    <t>894502201</t>
  </si>
  <si>
    <t xml:space="preserve">Bednění konstrukcí na trubním vedení stěn šachet pravoúhlých nebo čtyř a vícehranných oboustranné   </t>
  </si>
  <si>
    <t xml:space="preserve">(1,5+1,5+0,9+0,9)*2,15*2 "bednění ŽB šachty"   </t>
  </si>
  <si>
    <t>894608211</t>
  </si>
  <si>
    <t xml:space="preserve">Výztuž šachet ze svařovaných sítí typu Kari   </t>
  </si>
  <si>
    <t xml:space="preserve">26,64*3/1000 "výztuž ŽB šachty"   </t>
  </si>
  <si>
    <t>895941111</t>
  </si>
  <si>
    <t xml:space="preserve">Zřízení vpusti kanalizační uliční z betonových dílců typ UV-50 normální, včetně napojení na stávající kanalizaci včetně napojení   </t>
  </si>
  <si>
    <t>592238520</t>
  </si>
  <si>
    <t xml:space="preserve">dno betonové pro uliční vpusť s kalovou prohlubní 45x30x5 cm   </t>
  </si>
  <si>
    <t>592238540</t>
  </si>
  <si>
    <t xml:space="preserve">skruž betonová pro uliční vpusť s výtokovým otvorem PVC, 45x35x5 cm   </t>
  </si>
  <si>
    <t>592238570</t>
  </si>
  <si>
    <t xml:space="preserve">skruž betonová pro uliční vpusť horní 45 x 29,5 x 5 cm   </t>
  </si>
  <si>
    <t>592238640</t>
  </si>
  <si>
    <t xml:space="preserve">prstenec betonový pro uliční vpusť vyrovnávací 39 x 6 x 13 cm   </t>
  </si>
  <si>
    <t>592238780</t>
  </si>
  <si>
    <t xml:space="preserve">mříž vtoková pro uliční vpusti 500/500 mm   </t>
  </si>
  <si>
    <t>592238760</t>
  </si>
  <si>
    <t xml:space="preserve">rám zabetonovaný pro uliční vpusti 500/500 mm   </t>
  </si>
  <si>
    <t>592238750</t>
  </si>
  <si>
    <t xml:space="preserve">koš nízký pro uliční vpusti, žárově zinkovaný plech,pro rám 500/500   </t>
  </si>
  <si>
    <t>899203112</t>
  </si>
  <si>
    <t xml:space="preserve">Osazení mříží litinových včetně rámů a košů na bahno pro třídu zatížení B125, C250   </t>
  </si>
  <si>
    <t xml:space="preserve">1 "mříž na ŽB šachtu"   </t>
  </si>
  <si>
    <t>286619380</t>
  </si>
  <si>
    <t xml:space="preserve">Ocelová mříž na ŽB šachtu   </t>
  </si>
  <si>
    <t xml:space="preserve">1 "mříž na ŽB šachtu na dešťové kanalizaci viz výkres vzorové řezy"   </t>
  </si>
  <si>
    <t>899331111</t>
  </si>
  <si>
    <t xml:space="preserve">Výšková úprava uličního vstupu nebo vpusti do 200 mm zvýšením poklopu   </t>
  </si>
  <si>
    <t>899431111</t>
  </si>
  <si>
    <t xml:space="preserve">Výšková úprava uličního vstupu nebo vpusti do 200 mm zvýšením krycího hrnce, šoupěte nebo hydrantu bez úpravy armatur   </t>
  </si>
  <si>
    <t>9</t>
  </si>
  <si>
    <t xml:space="preserve">Ostatní konstrukce a práce, bourání   </t>
  </si>
  <si>
    <t>911111111</t>
  </si>
  <si>
    <t xml:space="preserve">Montáž zábradlí ocelového zabetonovaného   </t>
  </si>
  <si>
    <t xml:space="preserve">69,82+73   </t>
  </si>
  <si>
    <t xml:space="preserve">V ceně jsou započteny i náklady na:   </t>
  </si>
  <si>
    <t xml:space="preserve">a) vykopání jamek pro sloupky s odhozením výkopku na hromadu nebo naložením na dopravní   </t>
  </si>
  <si>
    <t xml:space="preserve">prostředek i náklady na betonový základ;   </t>
  </si>
  <si>
    <t xml:space="preserve">b) u ceny 911 11-1111 betonový základ;   </t>
  </si>
  <si>
    <t>749</t>
  </si>
  <si>
    <t>749106010R</t>
  </si>
  <si>
    <t xml:space="preserve">Venkovní zábradlí, povrchová úprava žárovým zinkováním a dvojitým nátěrem na pozink. konstrukci viz výkresová čast ZÁBRADLÍ   </t>
  </si>
  <si>
    <t xml:space="preserve">142,820   </t>
  </si>
  <si>
    <t>912211113</t>
  </si>
  <si>
    <t xml:space="preserve">Montáž směrového sloupku plastového včetně uložení   </t>
  </si>
  <si>
    <t xml:space="preserve">Z11H   </t>
  </si>
  <si>
    <t xml:space="preserve">4   </t>
  </si>
  <si>
    <t>404</t>
  </si>
  <si>
    <t>404451583</t>
  </si>
  <si>
    <t xml:space="preserve">sloupek silniční plastový Z11H Baliseta   </t>
  </si>
  <si>
    <t>914111111</t>
  </si>
  <si>
    <t xml:space="preserve">Montáž svislé dopravní značky základní velikosti do 1 m2 objímkami na sloupky nebo konzoly   </t>
  </si>
  <si>
    <t xml:space="preserve">3"C9a"   </t>
  </si>
  <si>
    <t xml:space="preserve">1"C9b"   </t>
  </si>
  <si>
    <t xml:space="preserve">2"E8d"   </t>
  </si>
  <si>
    <t xml:space="preserve">2"C10a"   </t>
  </si>
  <si>
    <t xml:space="preserve">2"IP6"   </t>
  </si>
  <si>
    <t xml:space="preserve">2"IP7"   </t>
  </si>
  <si>
    <t xml:space="preserve">1"C4c"   </t>
  </si>
  <si>
    <t xml:space="preserve">1"Z4c"   </t>
  </si>
  <si>
    <t xml:space="preserve">7"montáž posunutých značek bez dodávky"   </t>
  </si>
  <si>
    <t>404442130</t>
  </si>
  <si>
    <t xml:space="preserve">značka dopravní svislá reflexní zákazová C AL- 3M 700 mm   </t>
  </si>
  <si>
    <t xml:space="preserve">5"C9a"   </t>
  </si>
  <si>
    <t xml:space="preserve">0"C9b"   </t>
  </si>
  <si>
    <t xml:space="preserve">1"C10a"   </t>
  </si>
  <si>
    <t>404443340</t>
  </si>
  <si>
    <t xml:space="preserve">značka dopravní svislá reflexní AL- 3M 500 x 150 mm   </t>
  </si>
  <si>
    <t>404442320</t>
  </si>
  <si>
    <t xml:space="preserve">značka dopravní svislá reflexní AL- 3M 500 x 500 mm   </t>
  </si>
  <si>
    <t>404443400</t>
  </si>
  <si>
    <t xml:space="preserve">značka dopravní svislá reflexní AL- 3M 1000 x 250 mm   </t>
  </si>
  <si>
    <t xml:space="preserve">1"Z4C"   </t>
  </si>
  <si>
    <t>914511112</t>
  </si>
  <si>
    <t xml:space="preserve">Montáž sloupku dopravních značek délky do 3,5 m do hliníkové patky   </t>
  </si>
  <si>
    <t xml:space="preserve">3 "značky posunuty - bez dodávky sloupku"   </t>
  </si>
  <si>
    <t xml:space="preserve">8   </t>
  </si>
  <si>
    <t>404452300</t>
  </si>
  <si>
    <t xml:space="preserve">sloupek Zn 70 - 350   </t>
  </si>
  <si>
    <t>404452400</t>
  </si>
  <si>
    <t xml:space="preserve">patka hliníková pro sloupek D 60 mm   </t>
  </si>
  <si>
    <t>404452530</t>
  </si>
  <si>
    <t xml:space="preserve">víčko plastové na sloupek 60   </t>
  </si>
  <si>
    <t>915211112</t>
  </si>
  <si>
    <t xml:space="preserve">Vodorovné dopravní značení stříkaným plastem dělící čára šířky 125 mm souvislá bílá retroreflexní   </t>
  </si>
  <si>
    <t xml:space="preserve">7,6+16,6   </t>
  </si>
  <si>
    <t>915221112</t>
  </si>
  <si>
    <t xml:space="preserve">Vodorovné dopravní značení stříkaným plastem vodící čára bílá šířky 250 mm souvislá retroreflexní   </t>
  </si>
  <si>
    <t xml:space="preserve">12,4+33,7+23,9+40,22+120+120+25,1+51,8   </t>
  </si>
  <si>
    <t>915231112</t>
  </si>
  <si>
    <t xml:space="preserve">Vodorovné dopravní značení stříkaným plastem přechody pro chodce, šipky, symboly nápisy bílé retroreflexní   </t>
  </si>
  <si>
    <t xml:space="preserve">8,6+12+6+7,98   </t>
  </si>
  <si>
    <t>915231112R</t>
  </si>
  <si>
    <t>KUS</t>
  </si>
  <si>
    <t xml:space="preserve">2 "A19"   </t>
  </si>
  <si>
    <t xml:space="preserve">1"STOP"   </t>
  </si>
  <si>
    <t xml:space="preserve">0"symbol pro chodce a cyklisty"   </t>
  </si>
  <si>
    <t>916131213</t>
  </si>
  <si>
    <t xml:space="preserve">Osazení silničního obrubníku betonového se zřízením lože, s vyplněním a zatřením spár cementovou maltou stojatého s boční opěrou z betonu prostého tř. C 12/15, do lože z betonu prostého téže značky   </t>
  </si>
  <si>
    <t xml:space="preserve">3,36+4+83,36+76,81   </t>
  </si>
  <si>
    <t>592174650</t>
  </si>
  <si>
    <t xml:space="preserve">obrubník betonový silniční vibrolisovaný 100x15x25 cm   </t>
  </si>
  <si>
    <t xml:space="preserve">167,53*1,1   </t>
  </si>
  <si>
    <t>592174690</t>
  </si>
  <si>
    <t xml:space="preserve">obrubník betonový silniční přechodový L + P vibrolisovaný 100x15x15-25 cm   </t>
  </si>
  <si>
    <t>916231213</t>
  </si>
  <si>
    <t xml:space="preserve">Osazení chodníkového obrubníku betonového se zřízením lože, s vyplněním a zatřením spár cementovou maltou stojatého s boční opěrou z betonu prostého tř. C 12/15, do lože z betonu prostého téže značky   </t>
  </si>
  <si>
    <t xml:space="preserve">79,24+71   </t>
  </si>
  <si>
    <t>592174160</t>
  </si>
  <si>
    <t xml:space="preserve">obrubník betonový chodníkový 100x10x25 cm   </t>
  </si>
  <si>
    <t>919735112</t>
  </si>
  <si>
    <t xml:space="preserve">Řezání stávajícího živičného krytu nebo podkladu hloubky přes 50 do 100 mm   </t>
  </si>
  <si>
    <t xml:space="preserve">6+4,34+6+70+5+150+5+5+5+5+18,21+150-258,21   </t>
  </si>
  <si>
    <t>938902112R</t>
  </si>
  <si>
    <t xml:space="preserve">Profilace a čištění příkopů komunikací ručně s odstraněním travnatého porostu nebo nánosu, s úpravou dna a svahů do předepsaného profilu a s naložením na dopravní prostředek nebo s přemístěním na hromady na vzdálenost do 20 m nezpevněných nebo zpevněných objemu nánosu do 0,15 m3/m   </t>
  </si>
  <si>
    <t xml:space="preserve">262,000-212,00   </t>
  </si>
  <si>
    <t>966006132</t>
  </si>
  <si>
    <t xml:space="preserve">Odstranění dopravních nebo orientačních značek se sloupkem s uložením hmot na vzdálenost do 20 m nebo s naložením na dopravní prostředek, se zásypem jam a jeho zhutněním s betonovou patkou   </t>
  </si>
  <si>
    <t xml:space="preserve">1"odstranění DZ"   </t>
  </si>
  <si>
    <t xml:space="preserve">3"přesun DZ"   </t>
  </si>
  <si>
    <t>997</t>
  </si>
  <si>
    <t xml:space="preserve">Přesun sutě   </t>
  </si>
  <si>
    <t>997002611</t>
  </si>
  <si>
    <t xml:space="preserve">Nakládání suti a vybouraných hmot na dopravní prostředek pro vodorovné přemístění   </t>
  </si>
  <si>
    <t xml:space="preserve">13,8*0,1*2,2 "dlažba"   </t>
  </si>
  <si>
    <t xml:space="preserve">15,78*0,15*2,4 "živice"   </t>
  </si>
  <si>
    <t xml:space="preserve">92,439*1,9*0,3 " 30% odhad kamenivo"   </t>
  </si>
  <si>
    <t xml:space="preserve">68,42*0,2*2,2 "obruby"   </t>
  </si>
  <si>
    <t xml:space="preserve">6 "šachty"   </t>
  </si>
  <si>
    <t>013</t>
  </si>
  <si>
    <t>997013801</t>
  </si>
  <si>
    <t xml:space="preserve">Poplatek za uložení stavebního odpadu na skládce (skládkovné) betonového   </t>
  </si>
  <si>
    <t xml:space="preserve">6 "šachta"   </t>
  </si>
  <si>
    <t>997221561</t>
  </si>
  <si>
    <t xml:space="preserve">Vodorovná doprava suti bez naložení, ale se složením a s hrubým urovnáním z kusových materiálů, na vzdálenost do 1 km   </t>
  </si>
  <si>
    <t xml:space="preserve">(15,78+308,130)*0,15*2,4 "živice"   </t>
  </si>
  <si>
    <t xml:space="preserve">92,438*1,9 "kamenivo"   </t>
  </si>
  <si>
    <t xml:space="preserve">6 "vybourané šachty"   </t>
  </si>
  <si>
    <t>997221569</t>
  </si>
  <si>
    <t xml:space="preserve">Vodorovná doprava suti bez naložení, ale se složením a s hrubým urovnáním Příplatek k ceně za každý další i započatý 1 km přes 1 km   </t>
  </si>
  <si>
    <t xml:space="preserve">331,381*9   </t>
  </si>
  <si>
    <t>997221845</t>
  </si>
  <si>
    <t xml:space="preserve">Poplatek za uložení odpadu z asfaltových povrchů na skládce (skládkovné)   </t>
  </si>
  <si>
    <t xml:space="preserve">308,130*0,15*2,4"živice z frézování"   </t>
  </si>
  <si>
    <t>997221855</t>
  </si>
  <si>
    <t xml:space="preserve">Poplatek za uložení stavebního odpadu na skládce (skládkovné)  kamenivo z podkladů   </t>
  </si>
  <si>
    <t xml:space="preserve">92,438*1,9   </t>
  </si>
  <si>
    <t>998</t>
  </si>
  <si>
    <t xml:space="preserve">Přesun hmot   </t>
  </si>
  <si>
    <t>998225111</t>
  </si>
  <si>
    <t xml:space="preserve">Přesun hmot pro komunikace s krytem z kameniva, monolitickým betonovým nebo živičným dopravní vzdálenost do 200 m jakékoliv délky objektu   </t>
  </si>
  <si>
    <t>M</t>
  </si>
  <si>
    <t xml:space="preserve">Práce a dodávky M   </t>
  </si>
  <si>
    <t>21-M</t>
  </si>
  <si>
    <t xml:space="preserve">Elektromontáže   </t>
  </si>
  <si>
    <t>VRN</t>
  </si>
  <si>
    <t xml:space="preserve">Vedlejší rozpočtové náklady   </t>
  </si>
  <si>
    <t>VRN1</t>
  </si>
  <si>
    <t xml:space="preserve">Průzkumné, geodetické a projektové práce   </t>
  </si>
  <si>
    <t>000</t>
  </si>
  <si>
    <t>012303000</t>
  </si>
  <si>
    <t xml:space="preserve">Geodetické vytýčení stavby, následné zaměření skutečného provedení díla a geometrický plán   </t>
  </si>
  <si>
    <t>kpl</t>
  </si>
  <si>
    <t>VRN3</t>
  </si>
  <si>
    <t xml:space="preserve">Zařízení staveniště   </t>
  </si>
  <si>
    <t>030001000</t>
  </si>
  <si>
    <t xml:space="preserve">Zařízení staveniště (oplocení ZS, staveništní buňka, mobilní WC, staveništní rozvaděč s vlastním elektroměrem (odběr  bude měřený a účtovaný zhotoviteli),  napojení na el. a vodu do 150 m)   </t>
  </si>
  <si>
    <t>031002000</t>
  </si>
  <si>
    <t xml:space="preserve">Vytýčení inženýrských sítí   </t>
  </si>
  <si>
    <t>034303000</t>
  </si>
  <si>
    <t xml:space="preserve">Dopravně inženýrské opatření  (projektová dokumentace dočasného značení, dopravní opatření)   </t>
  </si>
  <si>
    <t>034503000</t>
  </si>
  <si>
    <t xml:space="preserve">Zařízení staveniště zabezpečení staveniště informační tabule - Cedule investora   </t>
  </si>
  <si>
    <t>VRN4</t>
  </si>
  <si>
    <t xml:space="preserve">Inženýrská činnost   </t>
  </si>
  <si>
    <t>041403000</t>
  </si>
  <si>
    <t xml:space="preserve">BOZP  - prostředky kolektivní ochrany, dočasné zábradlí, provazové sítě, jištění lany, informační cedule   </t>
  </si>
  <si>
    <t xml:space="preserve">1   </t>
  </si>
  <si>
    <t>043002000</t>
  </si>
  <si>
    <t xml:space="preserve">Statická zatěžovací zkouška   </t>
  </si>
  <si>
    <t xml:space="preserve">3   </t>
  </si>
  <si>
    <t xml:space="preserve">Celkem   </t>
  </si>
  <si>
    <r>
      <rPr>
        <b/>
        <sz val="16"/>
        <color indexed="10"/>
        <rFont val="Arial"/>
        <family val="0"/>
      </rPr>
      <t>Ján Choma</t>
    </r>
  </si>
  <si>
    <t>Příkrá 900, 438 01 Žatec, tel. 603 207937, e-mail: jan.choma@tiscali.cz</t>
  </si>
  <si>
    <t/>
  </si>
  <si>
    <t xml:space="preserve"> </t>
  </si>
  <si>
    <t xml:space="preserve">Zpracováno programem firmy SELPO Broumy, tel. +420 603 525768 </t>
  </si>
  <si>
    <t>Nabídka číslo:</t>
  </si>
  <si>
    <t>N-2019/0010</t>
  </si>
  <si>
    <t>Název:</t>
  </si>
  <si>
    <t>VYBUDOVÁNÍ CYKLISTICKÉ STEZKY CHOMUTOV-JIRKOV, k.ú. CHOMUTOV I, JIRKOV</t>
  </si>
  <si>
    <t>SO 01 - Elektroinstalace cyklostezky - katastr Jirkov</t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</si>
  <si>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</si>
  <si>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</si>
  <si>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</si>
  <si>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</si>
  <si>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</si>
  <si>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</si>
  <si>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</si>
  <si>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</si>
  <si>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</si>
  <si>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</si>
  <si>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4,80% z C21M a navázaného materiálu</t>
  </si>
  <si>
    <t>3.</t>
  </si>
  <si>
    <t>C46M - Zemní práce  -  MONTÁŽ</t>
  </si>
  <si>
    <t>4.</t>
  </si>
  <si>
    <t xml:space="preserve">   Podíl přidružených výkonů 1,60% z C46M</t>
  </si>
  <si>
    <t>5.</t>
  </si>
  <si>
    <t>Výchozí revize elektro  -  MONTÁŽ</t>
  </si>
  <si>
    <t>6.</t>
  </si>
  <si>
    <t>MATERIÁL</t>
  </si>
  <si>
    <t>7.</t>
  </si>
  <si>
    <t xml:space="preserve">   Podružný materiál 5,00%</t>
  </si>
  <si>
    <t>CELKEM URN</t>
  </si>
  <si>
    <t>B.</t>
  </si>
  <si>
    <t>VEDLEJŠÍ ROZPOČTOVÉ NÁKLADY</t>
  </si>
  <si>
    <t>8.</t>
  </si>
  <si>
    <t>Inženýrská činnost 5,00%</t>
  </si>
  <si>
    <t>CELKEM VRN</t>
  </si>
  <si>
    <t>Σ</t>
  </si>
  <si>
    <t>REKAPITULACE CELKEM</t>
  </si>
  <si>
    <t>DPH</t>
  </si>
  <si>
    <t>Celkem s DPH</t>
  </si>
  <si>
    <t>Sazba 21,00%</t>
  </si>
  <si>
    <t>80 240,66 Kč</t>
  </si>
  <si>
    <t>462 339,04 Kč</t>
  </si>
  <si>
    <t>Celkem:</t>
  </si>
  <si>
    <t>Děkujeme za Vaši zakázku. Těšíme se na další spolupráci.</t>
  </si>
  <si>
    <t>vypracoval:</t>
  </si>
  <si>
    <t>neznámý pracovník</t>
  </si>
  <si>
    <t>e-mail:</t>
  </si>
  <si>
    <t>jan.choma@tiscali.cz</t>
  </si>
  <si>
    <t>dne:</t>
  </si>
  <si>
    <t>19.4.2019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</si>
  <si>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</si>
  <si>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</si>
  <si>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</si>
  <si>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</si>
  <si>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</si>
  <si>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</si>
  <si>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</si>
  <si>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DPH [%]</t>
  </si>
  <si>
    <t>210100001</t>
  </si>
  <si>
    <t>ukončení vodiče v rozvaděči vč. zapojení a koncovky do 2.5mm2</t>
  </si>
  <si>
    <t>24,00</t>
  </si>
  <si>
    <t>ks</t>
  </si>
  <si>
    <t>21,00</t>
  </si>
  <si>
    <t>210100003</t>
  </si>
  <si>
    <t>ukončení vodiče v rozvaděči vč. zapojení a koncovky do 16mm2</t>
  </si>
  <si>
    <t>72,00</t>
  </si>
  <si>
    <t>210202011</t>
  </si>
  <si>
    <t>444 23 15 - 150W SHC na výložník</t>
  </si>
  <si>
    <t>2,00</t>
  </si>
  <si>
    <t>6,00</t>
  </si>
  <si>
    <t>210204011</t>
  </si>
  <si>
    <t>stožár ocelový do délky 12m</t>
  </si>
  <si>
    <t>210204103</t>
  </si>
  <si>
    <t>výložník ocelový 1-ramenný do hmotnosti 35kg</t>
  </si>
  <si>
    <t>210204201</t>
  </si>
  <si>
    <t>elektrovýzbroj stožáru pro 1 okruh</t>
  </si>
  <si>
    <t>8,00</t>
  </si>
  <si>
    <t>210220021</t>
  </si>
  <si>
    <t>uzemění v zemi FeZn do 120 mm2 vč. svorek, propojení a izolace spojů</t>
  </si>
  <si>
    <t>230,00</t>
  </si>
  <si>
    <t>210220301</t>
  </si>
  <si>
    <t>svorky hromosvodové do 2 šroubu (SS, SR 03)</t>
  </si>
  <si>
    <t>28,00</t>
  </si>
  <si>
    <t>20,00</t>
  </si>
  <si>
    <t>210810005</t>
  </si>
  <si>
    <t>CYKY-CYKYm 3Cx1.5mm2 (CYKY 3J1.5) 750V (VU)</t>
  </si>
  <si>
    <t>62,00</t>
  </si>
  <si>
    <t>210810013</t>
  </si>
  <si>
    <t>CYKY-CYKYm 4Bx10mm2 (CYKY 4J10) 750V (VU)</t>
  </si>
  <si>
    <t>260,00</t>
  </si>
  <si>
    <t>216010053</t>
  </si>
  <si>
    <t>trubka instalační KOPOFLEX průměr 63mm</t>
  </si>
  <si>
    <t>228,00</t>
  </si>
  <si>
    <t>Celkem za ceník:</t>
  </si>
  <si>
    <t>Cena:</t>
  </si>
  <si>
    <t>Kč</t>
  </si>
  <si>
    <t>C46M - Zemní práce</t>
  </si>
  <si>
    <t>141721101R00</t>
  </si>
  <si>
    <t>Řízené protlačení a vtažení PE d 110 mm, hor.1 - 4</t>
  </si>
  <si>
    <t>7,00</t>
  </si>
  <si>
    <t>460030036</t>
  </si>
  <si>
    <t>Rozebrání dlažeb ručně z dlaždic betonových nebo keramických do písku spáry zalité</t>
  </si>
  <si>
    <t>5,00</t>
  </si>
  <si>
    <t>460050003</t>
  </si>
  <si>
    <t>Hloubení nezapažených jam pro stožáry jednoduché délky do 8 m na rovině ručně v hornině tř. 3</t>
  </si>
  <si>
    <t>460070753</t>
  </si>
  <si>
    <t>Hloubení nezapažených jam pro ostatní konstrukce ručně v hornině tř. 3</t>
  </si>
  <si>
    <t>460080014</t>
  </si>
  <si>
    <t>Základové konstrukce z monolitického betonu C 16/20 bez bednění</t>
  </si>
  <si>
    <t>1,60</t>
  </si>
  <si>
    <t>460110001</t>
  </si>
  <si>
    <t>Čerpání vody na dopravní výšku do 10 m průměrný přítok do 400 litrů/min.</t>
  </si>
  <si>
    <t>4,00</t>
  </si>
  <si>
    <t>hod</t>
  </si>
  <si>
    <t>460120013</t>
  </si>
  <si>
    <t>Zásyp jam ručně v hornině tř. 3</t>
  </si>
  <si>
    <t>460120016</t>
  </si>
  <si>
    <t>Naložení výkopku ručně z hornin tř. 1-4</t>
  </si>
  <si>
    <t>12,00</t>
  </si>
  <si>
    <t>460200163</t>
  </si>
  <si>
    <t>Hloubení kabelových nezapažených rýh ručně š. 35 cm, hl. 80 cm, v hornině tř. 3</t>
  </si>
  <si>
    <t>195,00</t>
  </si>
  <si>
    <t>460300006</t>
  </si>
  <si>
    <t>Hutnění zeminy vrstvy 20cm</t>
  </si>
  <si>
    <t>54,60</t>
  </si>
  <si>
    <t>460421001</t>
  </si>
  <si>
    <t>Lože kabelů z písku nebo štěrkopísku tl. 5 cm nad kabel, bez zakrytí, š. lože do 65 cm</t>
  </si>
  <si>
    <t>460490012</t>
  </si>
  <si>
    <t>Fólie výstražná z PVC šířky 33cm</t>
  </si>
  <si>
    <t>460560163</t>
  </si>
  <si>
    <t>Zásyp rýh ručně šířky 35 cm, hloubky 80 cm, z horniny tř. 3</t>
  </si>
  <si>
    <t>460600023</t>
  </si>
  <si>
    <t>Vodorovné přemístění horniny jakékoliv třídy do 1000 m</t>
  </si>
  <si>
    <t>460600031</t>
  </si>
  <si>
    <t>Příplatek k vodorovnému přemístění horniny za každý další 1 km</t>
  </si>
  <si>
    <t>460620013</t>
  </si>
  <si>
    <t>Provizorní úprava terénu se zhutněním, v hornině tř. 3</t>
  </si>
  <si>
    <t>68,35</t>
  </si>
  <si>
    <t>596211111</t>
  </si>
  <si>
    <t>Kladení dlažby, tl. dlaždic 60mm, skup. A, lože kameninové</t>
  </si>
  <si>
    <t>979054441</t>
  </si>
  <si>
    <t>Očištění vybouraných dlaždic, desek nebo tvarovek</t>
  </si>
  <si>
    <t>Výchozí revize elektro</t>
  </si>
  <si>
    <t>320410002</t>
  </si>
  <si>
    <t>Celk.prohl.el.zaříz.a vyhot.rev.zp.do 250.tis.mont.</t>
  </si>
  <si>
    <t>1,00</t>
  </si>
  <si>
    <t>objem</t>
  </si>
  <si>
    <t>320410010</t>
  </si>
  <si>
    <t>Izolační zkouška silových kabelů nn do 4x25mm2</t>
  </si>
  <si>
    <t>10,00</t>
  </si>
  <si>
    <t>kabel</t>
  </si>
  <si>
    <t>320410017</t>
  </si>
  <si>
    <t>Měření odporu nulových smyček 3-fáz.vedení 3x380V</t>
  </si>
  <si>
    <t>okruh</t>
  </si>
  <si>
    <t>320410018</t>
  </si>
  <si>
    <t>Měření zemního odporu pro 1 zemnič</t>
  </si>
  <si>
    <t>zemnič</t>
  </si>
  <si>
    <t>Materiály</t>
  </si>
  <si>
    <t>beton C 16/20</t>
  </si>
  <si>
    <t>stožárové pouzdro SP 315/1000</t>
  </si>
  <si>
    <t>svorka připojovací SP</t>
  </si>
  <si>
    <t>KS</t>
  </si>
  <si>
    <t>01051</t>
  </si>
  <si>
    <t>A1 - Příkon celého svítidla: 20 W, Teplota chromatičnosti: 2700 K (S-U), Světelný zdroj: Samsung LH351B, Počet a typ LED modulu: 2 x ST-16, Optika: Kompozitní reflektorová,CRI (Ra): (min) 82 %, Operační teplota: - 40°C / 80°C, Napájecí napětí: 210 - 240 VAC, Nárazový proud 40 A, Celková světlená efektivita svítidla: 90,7 % (S-U), 87,5 % (S-P), Kmitočet 45-60 Hz, Krytí IP65, Kód IK IK10, Odolnost EMC ANO, Přepěťová ochrana ANO, Tepelná pojistka ANO, Životnost 75000 hodin*, Barva Přírodní hliník, Parková optika / optika pro třídy M, Světelný tok (lm) 2744, Účinnost (lm/W) 137</t>
  </si>
  <si>
    <t>A4 - Příkon celého svítidla: 50 W, Teplota chromatičnosti: 4000 K (S-U), Světelný zdroj: Samsung LH351B, Počet a typ LED modulu: 2 x ST-16, Optika: Kompozitní reflektorová,CRI (Ra): (min) 82 %, Operační teplota: - 40°C / 80°C, Napájecí napětí: 210 - 240 VAC, Nárazový proud 40 A, Celková světlená efektivita svítidla: 90,7 % (S-U), 87,5 % (S-P), Kmitočet 45-60 Hz, Krytí IP65, Kód IK IK10, Odolnost EMC ANO, Přepěťová ochrana ANO, Tepelná pojistka ANO, Životnost 75000 hodin*, Barva Přírodní hliník, Přechodová optika, Světelný tok (lm) 7021, Účinnost (lm/W) 140</t>
  </si>
  <si>
    <t>01069</t>
  </si>
  <si>
    <t>Osvětlovací stožár bezpaticový – třístupňový 133/89/60, výška dříku 6m, součet výšky dříku a vetknutí 6,8m, Použit - osvětlení sadů, parků, pěších zón a vedlejších komunikací, Povrchová úprava - žárové zinkování podle normy DIN EN ISO 1461, Provedení - spodní část dříku nad zemí je opatřena otvorem s dvířky pro montáž svorkovnice a elektro příslušenství, ve spodní části dříku pro vetknutí je zhotoven 2x otvor pro průchod kabelů, Varianta stožáru – vetknutý</t>
  </si>
  <si>
    <t>Osvětlovací stožár bezpaticový k přechodům pro chodce 114/89/76, ,celková délka 6800, nad zemí 6000, vetknuti 800, žárové zinkování</t>
  </si>
  <si>
    <t>01094</t>
  </si>
  <si>
    <t>Výložník k osvětlovacím stožárům 1ramenný, výška výložníku 0,2m, vyložení 0,5m, Povrchová úprava - žárové zinkování podle normy DIN EN ISO 1461, Provedení - jedná se o jednoduchý lomený výložník, který se nasazuje na vrchní stupeň dříku a fixuje pomocí 3 šroubů M10</t>
  </si>
  <si>
    <t>Výložník k osvětlovacím stožárům pro přechody 1ramenný, výška výložníku 0,35m, vyložení 2,5m, Povrchová úprava - žárové zinkování podle normy DIN EN ISO 1461, Provedení - jedná se o jednoduchý lomený výložník, který se nasazuje na vrchní stupeň dříku a fixuje pomocí 3 šroubů M10</t>
  </si>
  <si>
    <t>01154</t>
  </si>
  <si>
    <t>01402</t>
  </si>
  <si>
    <t>drát FeZn průměr 10mm</t>
  </si>
  <si>
    <t>01473</t>
  </si>
  <si>
    <t>svorka spojovací SS</t>
  </si>
  <si>
    <t>02944</t>
  </si>
  <si>
    <t>CYKY 4Bx10mm2 (CYKY 4J10)</t>
  </si>
  <si>
    <t>33914</t>
  </si>
  <si>
    <t>CYKY 3Cx1.5mm2 (CYKY 3J1.5)</t>
  </si>
  <si>
    <t>90001</t>
  </si>
  <si>
    <t>kopaný písek</t>
  </si>
  <si>
    <t>90006</t>
  </si>
  <si>
    <t>Krycí folie červena š. 0,3m</t>
  </si>
  <si>
    <t>Celkem za materiály:</t>
  </si>
  <si>
    <t>Prořez 10,00%</t>
  </si>
  <si>
    <t>KRYCÍ LIST ROZPOČTU</t>
  </si>
  <si>
    <t>Název stavby</t>
  </si>
  <si>
    <t>VYBUDOVÁNÍ CYKLISTICKÉ STEZKY  CHOMUTOV-JIRKOV - KÚ JIRKOV</t>
  </si>
  <si>
    <t>JKSO</t>
  </si>
  <si>
    <t>Název objektu</t>
  </si>
  <si>
    <t>EČO</t>
  </si>
  <si>
    <t>Místo</t>
  </si>
  <si>
    <t>CHOMUTOV-JIRKOV</t>
  </si>
  <si>
    <t>IČ</t>
  </si>
  <si>
    <t>DIČ</t>
  </si>
  <si>
    <t>Objednatel</t>
  </si>
  <si>
    <t xml:space="preserve">DESIGN PROJEKT -  Ing. Břetislav Sedláček   </t>
  </si>
  <si>
    <t>Projektant</t>
  </si>
  <si>
    <t xml:space="preserve">Daniel Nociar   </t>
  </si>
  <si>
    <t>Zhotovitel</t>
  </si>
  <si>
    <t>Zpracoval</t>
  </si>
  <si>
    <t>Ing. Lucie Sedláčková</t>
  </si>
  <si>
    <t>Rozpočet číslo</t>
  </si>
  <si>
    <t>Dne</t>
  </si>
  <si>
    <t>CZ-CPV</t>
  </si>
  <si>
    <t>24.04.2019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</si>
  <si>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</si>
  <si>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</si>
  <si>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</si>
  <si>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</si>
  <si>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</si>
  <si>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</si>
  <si>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</si>
  <si>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</si>
  <si>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</si>
  <si>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</si>
  <si>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</si>
  <si>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</si>
  <si>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</si>
  <si>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</si>
  <si>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</si>
  <si>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</si>
  <si>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</si>
  <si>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</si>
  <si>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</si>
  <si>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Montáž</t>
  </si>
  <si>
    <t>Bez pevné podl.</t>
  </si>
  <si>
    <t>14</t>
  </si>
  <si>
    <t xml:space="preserve">Projektové práce   </t>
  </si>
  <si>
    <t>PSV</t>
  </si>
  <si>
    <t>10</t>
  </si>
  <si>
    <t>Kulturní památka</t>
  </si>
  <si>
    <t>15</t>
  </si>
  <si>
    <t xml:space="preserve">Územní vlivy   </t>
  </si>
  <si>
    <t>11</t>
  </si>
  <si>
    <t>16</t>
  </si>
  <si>
    <t xml:space="preserve">Provozní vlivy   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</si>
  <si>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</si>
  <si>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</si>
  <si>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</si>
  <si>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</si>
  <si>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</si>
  <si>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</si>
  <si>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</si>
  <si>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</si>
  <si>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</si>
  <si>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</si>
  <si>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</si>
  <si>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</si>
  <si>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</si>
  <si>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</si>
  <si>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</si>
  <si>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</si>
  <si>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</si>
  <si>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</si>
  <si>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</si>
  <si>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</si>
  <si>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</si>
  <si>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</si>
  <si>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</si>
  <si>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</si>
  <si>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</si>
  <si>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</si>
  <si>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</si>
  <si>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</si>
  <si>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</si>
  <si>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</si>
  <si>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REKAPITULACE: </t>
  </si>
  <si>
    <t>SO01</t>
  </si>
  <si>
    <t>SO02</t>
  </si>
  <si>
    <t xml:space="preserve">ELEKTROINSTALCE CYKLOSTEZKA </t>
  </si>
  <si>
    <t xml:space="preserve">CYKLOSTEZKA </t>
  </si>
  <si>
    <t>CELKEM BEZ DPH</t>
  </si>
  <si>
    <t>DPH 21 %</t>
  </si>
  <si>
    <t>CELKEM S DPH</t>
  </si>
  <si>
    <t>Montáž celkem:</t>
  </si>
  <si>
    <t>Montáž celkem</t>
  </si>
  <si>
    <t xml:space="preserve">Montáž celkem: </t>
  </si>
  <si>
    <t>Základ DPH 21,00% =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</si>
</sst>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[$-10405]#,##0.00;\-#,##0.00"/>
    <numFmt numFmtId="168" formatCode="###0;\-###0"/>
    <numFmt numFmtId="169" formatCode="0.00%;\-0.00%"/>
    <numFmt numFmtId="170" formatCode="###0.0;\-###0.0"/>
    <numFmt numFmtId="171" formatCode="#,##0.00\ &quot;Kč&quot;"/>
    <numFmt numFmtId="172" formatCode="#,##0.00_ ;\-#,##0.00\ "/>
  </numFmts>
  <fonts count="81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name val="Calibri"/>
      <family val="0"/>
    </font>
    <font>
      <b/>
      <sz val="16"/>
      <color indexed="10"/>
      <name val="Arial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12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b/>
      <sz val="9.75"/>
      <color indexed="8"/>
      <name val="Arial"/>
      <family val="0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.25"/>
      <color rgb="FF000000"/>
      <name val="Arial"/>
      <family val="0"/>
    </font>
    <font>
      <sz val="8.25"/>
      <color rgb="FF000000"/>
      <name val="Arial"/>
      <family val="0"/>
    </font>
    <font>
      <sz val="11"/>
      <color rgb="FF000000"/>
      <name val="Arial"/>
      <family val="2"/>
    </font>
    <font>
      <b/>
      <sz val="16"/>
      <color rgb="FFFF0000"/>
      <name val="Arial"/>
      <family val="0"/>
    </font>
    <font>
      <b/>
      <sz val="9.75"/>
      <color rgb="FF000000"/>
      <name val="Arial"/>
      <family val="0"/>
    </font>
    <font>
      <sz val="10"/>
      <color rgb="FF000000"/>
      <name val="Arial"/>
      <family val="0"/>
    </font>
    <font>
      <b/>
      <sz val="12"/>
      <color rgb="FF0000FF"/>
      <name val="Arial"/>
      <family val="0"/>
    </font>
    <font>
      <b/>
      <sz val="12"/>
      <color rgb="FF000000"/>
      <name val="Arial"/>
      <family val="0"/>
    </font>
    <font>
      <sz val="12"/>
      <color rgb="FF000000"/>
      <name val="Arial"/>
      <family val="0"/>
    </font>
    <font>
      <i/>
      <sz val="12"/>
      <color rgb="FF000000"/>
      <name val="Arial"/>
      <family val="0"/>
    </font>
    <font>
      <sz val="8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/>
      <right/>
      <top style="medium">
        <color indexed="8"/>
      </top>
      <bottom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9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4" fillId="0" borderId="0" xfId="0" applyNumberFormat="1" applyFont="1" applyAlignment="1" applyProtection="1">
      <alignment horizontal="right" vertical="top"/>
      <protection/>
    </xf>
    <xf numFmtId="166" fontId="5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66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9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12" fillId="0" borderId="11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5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0" fontId="14" fillId="0" borderId="0" xfId="0" applyFont="1" applyFill="1" applyBorder="1" applyAlignment="1" applyProtection="1">
      <alignment/>
      <protection/>
    </xf>
    <xf numFmtId="0" fontId="14" fillId="0" borderId="12" xfId="46" applyNumberFormat="1" applyFont="1" applyFill="1" applyBorder="1" applyAlignment="1">
      <alignment vertical="top" wrapText="1"/>
      <protection/>
    </xf>
    <xf numFmtId="0" fontId="14" fillId="34" borderId="13" xfId="46" applyNumberFormat="1" applyFont="1" applyFill="1" applyBorder="1" applyAlignment="1">
      <alignment vertical="top" wrapText="1"/>
      <protection/>
    </xf>
    <xf numFmtId="0" fontId="14" fillId="34" borderId="12" xfId="46" applyNumberFormat="1" applyFont="1" applyFill="1" applyBorder="1" applyAlignment="1">
      <alignment vertical="top" wrapText="1"/>
      <protection/>
    </xf>
    <xf numFmtId="0" fontId="14" fillId="34" borderId="14" xfId="46" applyNumberFormat="1" applyFont="1" applyFill="1" applyBorder="1" applyAlignment="1">
      <alignment vertical="top" wrapText="1"/>
      <protection/>
    </xf>
    <xf numFmtId="0" fontId="14" fillId="34" borderId="15" xfId="46" applyNumberFormat="1" applyFont="1" applyFill="1" applyBorder="1" applyAlignment="1">
      <alignment vertical="top" wrapText="1"/>
      <protection/>
    </xf>
    <xf numFmtId="0" fontId="14" fillId="34" borderId="0" xfId="46" applyNumberFormat="1" applyFont="1" applyFill="1" applyBorder="1" applyAlignment="1">
      <alignment vertical="top" wrapText="1"/>
      <protection/>
    </xf>
    <xf numFmtId="0" fontId="14" fillId="34" borderId="16" xfId="46" applyNumberFormat="1" applyFont="1" applyFill="1" applyBorder="1" applyAlignment="1">
      <alignment vertical="top" wrapText="1"/>
      <protection/>
    </xf>
    <xf numFmtId="0" fontId="14" fillId="34" borderId="17" xfId="46" applyNumberFormat="1" applyFont="1" applyFill="1" applyBorder="1" applyAlignment="1">
      <alignment vertical="top" wrapText="1"/>
      <protection/>
    </xf>
    <xf numFmtId="0" fontId="14" fillId="34" borderId="18" xfId="46" applyNumberFormat="1" applyFont="1" applyFill="1" applyBorder="1" applyAlignment="1">
      <alignment vertical="top" wrapText="1"/>
      <protection/>
    </xf>
    <xf numFmtId="0" fontId="14" fillId="34" borderId="19" xfId="46" applyNumberFormat="1" applyFont="1" applyFill="1" applyBorder="1" applyAlignment="1">
      <alignment vertical="top" wrapText="1"/>
      <protection/>
    </xf>
    <xf numFmtId="0" fontId="14" fillId="0" borderId="18" xfId="46" applyNumberFormat="1" applyFont="1" applyFill="1" applyBorder="1" applyAlignment="1">
      <alignment vertical="top" wrapText="1"/>
      <protection/>
    </xf>
    <xf numFmtId="0" fontId="70" fillId="0" borderId="20" xfId="46" applyNumberFormat="1" applyFont="1" applyFill="1" applyBorder="1" applyAlignment="1">
      <alignment vertical="top" wrapText="1" readingOrder="1"/>
      <protection/>
    </xf>
    <xf numFmtId="0" fontId="70" fillId="0" borderId="20" xfId="46" applyNumberFormat="1" applyFont="1" applyFill="1" applyBorder="1" applyAlignment="1">
      <alignment horizontal="right" vertical="top" wrapText="1" readingOrder="1"/>
      <protection/>
    </xf>
    <xf numFmtId="0" fontId="71" fillId="0" borderId="0" xfId="46" applyNumberFormat="1" applyFont="1" applyFill="1" applyBorder="1" applyAlignment="1">
      <alignment horizontal="right" vertical="top" wrapText="1" readingOrder="1"/>
      <protection/>
    </xf>
    <xf numFmtId="0" fontId="70" fillId="0" borderId="20" xfId="46" applyNumberFormat="1" applyFont="1" applyFill="1" applyBorder="1" applyAlignment="1">
      <alignment vertical="center" wrapText="1" readingOrder="1"/>
      <protection/>
    </xf>
    <xf numFmtId="0" fontId="70" fillId="0" borderId="20" xfId="46" applyNumberFormat="1" applyFont="1" applyFill="1" applyBorder="1" applyAlignment="1">
      <alignment horizontal="right" vertical="center" wrapText="1" readingOrder="1"/>
      <protection/>
    </xf>
    <xf numFmtId="0" fontId="16" fillId="0" borderId="21" xfId="0" applyFont="1" applyBorder="1" applyAlignment="1" applyProtection="1">
      <alignment horizontal="left"/>
      <protection/>
    </xf>
    <xf numFmtId="0" fontId="16" fillId="0" borderId="22" xfId="0" applyFont="1" applyBorder="1" applyAlignment="1" applyProtection="1">
      <alignment horizontal="left"/>
      <protection/>
    </xf>
    <xf numFmtId="0" fontId="16" fillId="0" borderId="23" xfId="0" applyFont="1" applyBorder="1" applyAlignment="1" applyProtection="1">
      <alignment horizontal="left"/>
      <protection/>
    </xf>
    <xf numFmtId="0" fontId="16" fillId="0" borderId="24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6" fillId="0" borderId="25" xfId="0" applyFont="1" applyBorder="1" applyAlignment="1" applyProtection="1">
      <alignment horizontal="left"/>
      <protection/>
    </xf>
    <xf numFmtId="0" fontId="16" fillId="0" borderId="26" xfId="0" applyFont="1" applyBorder="1" applyAlignment="1" applyProtection="1">
      <alignment horizontal="left"/>
      <protection/>
    </xf>
    <xf numFmtId="0" fontId="16" fillId="0" borderId="27" xfId="0" applyFont="1" applyBorder="1" applyAlignment="1" applyProtection="1">
      <alignment horizontal="left"/>
      <protection/>
    </xf>
    <xf numFmtId="0" fontId="16" fillId="0" borderId="28" xfId="0" applyFont="1" applyBorder="1" applyAlignment="1" applyProtection="1">
      <alignment horizontal="left"/>
      <protection/>
    </xf>
    <xf numFmtId="0" fontId="18" fillId="0" borderId="29" xfId="0" applyFont="1" applyBorder="1" applyAlignment="1" applyProtection="1">
      <alignment horizontal="left" vertical="center"/>
      <protection/>
    </xf>
    <xf numFmtId="0" fontId="18" fillId="0" borderId="22" xfId="0" applyFont="1" applyBorder="1" applyAlignment="1" applyProtection="1">
      <alignment horizontal="left" vertical="center"/>
      <protection/>
    </xf>
    <xf numFmtId="0" fontId="18" fillId="0" borderId="30" xfId="0" applyFont="1" applyBorder="1" applyAlignment="1" applyProtection="1">
      <alignment horizontal="left" vertical="center"/>
      <protection/>
    </xf>
    <xf numFmtId="0" fontId="18" fillId="0" borderId="31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18" fillId="0" borderId="33" xfId="0" applyFont="1" applyBorder="1" applyAlignment="1" applyProtection="1">
      <alignment horizontal="left" vertical="center"/>
      <protection/>
    </xf>
    <xf numFmtId="0" fontId="18" fillId="0" borderId="34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18" fillId="0" borderId="36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8" fillId="0" borderId="38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18" fillId="0" borderId="31" xfId="0" applyFont="1" applyBorder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18" fillId="0" borderId="34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19" fillId="0" borderId="3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0" fontId="18" fillId="0" borderId="39" xfId="0" applyFont="1" applyBorder="1" applyAlignment="1" applyProtection="1">
      <alignment horizontal="left" vertical="center"/>
      <protection/>
    </xf>
    <xf numFmtId="0" fontId="18" fillId="0" borderId="27" xfId="0" applyFont="1" applyBorder="1" applyAlignment="1" applyProtection="1">
      <alignment horizontal="left" vertical="center"/>
      <protection/>
    </xf>
    <xf numFmtId="0" fontId="18" fillId="0" borderId="40" xfId="0" applyFont="1" applyBorder="1" applyAlignment="1" applyProtection="1">
      <alignment horizontal="left" vertical="center"/>
      <protection/>
    </xf>
    <xf numFmtId="0" fontId="18" fillId="0" borderId="41" xfId="0" applyFont="1" applyBorder="1" applyAlignment="1" applyProtection="1">
      <alignment horizontal="left" vertical="center"/>
      <protection/>
    </xf>
    <xf numFmtId="0" fontId="18" fillId="0" borderId="42" xfId="0" applyFont="1" applyBorder="1" applyAlignment="1" applyProtection="1">
      <alignment horizontal="left" vertical="center"/>
      <protection/>
    </xf>
    <xf numFmtId="0" fontId="20" fillId="0" borderId="42" xfId="0" applyFont="1" applyBorder="1" applyAlignment="1" applyProtection="1">
      <alignment horizontal="left" vertical="center"/>
      <protection/>
    </xf>
    <xf numFmtId="0" fontId="18" fillId="0" borderId="43" xfId="0" applyFont="1" applyBorder="1" applyAlignment="1" applyProtection="1">
      <alignment horizontal="left" vertical="center"/>
      <protection/>
    </xf>
    <xf numFmtId="0" fontId="18" fillId="0" borderId="44" xfId="0" applyFont="1" applyBorder="1" applyAlignment="1" applyProtection="1">
      <alignment horizontal="left" vertical="center"/>
      <protection/>
    </xf>
    <xf numFmtId="0" fontId="18" fillId="0" borderId="45" xfId="0" applyFont="1" applyBorder="1" applyAlignment="1" applyProtection="1">
      <alignment horizontal="left" vertical="center"/>
      <protection/>
    </xf>
    <xf numFmtId="0" fontId="18" fillId="0" borderId="46" xfId="0" applyFont="1" applyBorder="1" applyAlignment="1" applyProtection="1">
      <alignment horizontal="left" vertical="center"/>
      <protection/>
    </xf>
    <xf numFmtId="0" fontId="18" fillId="0" borderId="47" xfId="0" applyFont="1" applyBorder="1" applyAlignment="1" applyProtection="1">
      <alignment horizontal="left" vertical="center"/>
      <protection/>
    </xf>
    <xf numFmtId="0" fontId="18" fillId="0" borderId="48" xfId="0" applyFont="1" applyBorder="1" applyAlignment="1" applyProtection="1">
      <alignment horizontal="left" vertical="center"/>
      <protection/>
    </xf>
    <xf numFmtId="168" fontId="16" fillId="0" borderId="49" xfId="0" applyNumberFormat="1" applyFont="1" applyBorder="1" applyAlignment="1" applyProtection="1">
      <alignment horizontal="right" vertical="center"/>
      <protection/>
    </xf>
    <xf numFmtId="168" fontId="16" fillId="0" borderId="50" xfId="0" applyNumberFormat="1" applyFont="1" applyBorder="1" applyAlignment="1" applyProtection="1">
      <alignment horizontal="right" vertical="center"/>
      <protection/>
    </xf>
    <xf numFmtId="164" fontId="21" fillId="0" borderId="51" xfId="0" applyNumberFormat="1" applyFont="1" applyBorder="1" applyAlignment="1" applyProtection="1">
      <alignment horizontal="right" vertical="center"/>
      <protection/>
    </xf>
    <xf numFmtId="166" fontId="21" fillId="0" borderId="52" xfId="0" applyNumberFormat="1" applyFont="1" applyBorder="1" applyAlignment="1" applyProtection="1">
      <alignment horizontal="right" vertical="center"/>
      <protection/>
    </xf>
    <xf numFmtId="168" fontId="16" fillId="0" borderId="51" xfId="0" applyNumberFormat="1" applyFont="1" applyBorder="1" applyAlignment="1" applyProtection="1">
      <alignment horizontal="right" vertical="center"/>
      <protection/>
    </xf>
    <xf numFmtId="168" fontId="16" fillId="0" borderId="52" xfId="0" applyNumberFormat="1" applyFont="1" applyBorder="1" applyAlignment="1" applyProtection="1">
      <alignment horizontal="right" vertical="center"/>
      <protection/>
    </xf>
    <xf numFmtId="168" fontId="21" fillId="0" borderId="50" xfId="0" applyNumberFormat="1" applyFont="1" applyBorder="1" applyAlignment="1" applyProtection="1">
      <alignment horizontal="right" vertical="center"/>
      <protection/>
    </xf>
    <xf numFmtId="164" fontId="21" fillId="0" borderId="27" xfId="0" applyNumberFormat="1" applyFont="1" applyBorder="1" applyAlignment="1" applyProtection="1">
      <alignment horizontal="right" vertical="center"/>
      <protection/>
    </xf>
    <xf numFmtId="166" fontId="21" fillId="0" borderId="50" xfId="0" applyNumberFormat="1" applyFont="1" applyBorder="1" applyAlignment="1" applyProtection="1">
      <alignment horizontal="right" vertical="center"/>
      <protection/>
    </xf>
    <xf numFmtId="168" fontId="16" fillId="0" borderId="53" xfId="0" applyNumberFormat="1" applyFont="1" applyBorder="1" applyAlignment="1" applyProtection="1">
      <alignment horizontal="right" vertical="center"/>
      <protection/>
    </xf>
    <xf numFmtId="0" fontId="20" fillId="0" borderId="42" xfId="0" applyFont="1" applyBorder="1" applyAlignment="1" applyProtection="1">
      <alignment horizontal="left" vertical="center" wrapText="1"/>
      <protection/>
    </xf>
    <xf numFmtId="0" fontId="22" fillId="0" borderId="44" xfId="0" applyFont="1" applyBorder="1" applyAlignment="1" applyProtection="1">
      <alignment horizontal="left" vertical="center"/>
      <protection/>
    </xf>
    <xf numFmtId="0" fontId="22" fillId="0" borderId="46" xfId="0" applyFont="1" applyBorder="1" applyAlignment="1" applyProtection="1">
      <alignment horizontal="left" vertical="center"/>
      <protection/>
    </xf>
    <xf numFmtId="0" fontId="20" fillId="0" borderId="47" xfId="0" applyFont="1" applyBorder="1" applyAlignment="1" applyProtection="1">
      <alignment horizontal="left" vertical="center"/>
      <protection/>
    </xf>
    <xf numFmtId="0" fontId="20" fillId="0" borderId="45" xfId="0" applyFont="1" applyBorder="1" applyAlignment="1" applyProtection="1">
      <alignment horizontal="left" vertical="center"/>
      <protection/>
    </xf>
    <xf numFmtId="0" fontId="20" fillId="0" borderId="48" xfId="0" applyFont="1" applyBorder="1" applyAlignment="1" applyProtection="1">
      <alignment horizontal="left" vertical="center"/>
      <protection/>
    </xf>
    <xf numFmtId="0" fontId="20" fillId="0" borderId="46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8" fillId="0" borderId="54" xfId="0" applyFont="1" applyBorder="1" applyAlignment="1" applyProtection="1">
      <alignment horizontal="center" vertical="center"/>
      <protection/>
    </xf>
    <xf numFmtId="0" fontId="23" fillId="0" borderId="55" xfId="0" applyFont="1" applyBorder="1" applyAlignment="1" applyProtection="1">
      <alignment horizontal="left" vertical="center"/>
      <protection/>
    </xf>
    <xf numFmtId="0" fontId="18" fillId="0" borderId="56" xfId="0" applyFont="1" applyBorder="1" applyAlignment="1" applyProtection="1">
      <alignment horizontal="left" vertical="center"/>
      <protection/>
    </xf>
    <xf numFmtId="0" fontId="18" fillId="0" borderId="57" xfId="0" applyFont="1" applyBorder="1" applyAlignment="1" applyProtection="1">
      <alignment horizontal="left" vertical="center"/>
      <protection/>
    </xf>
    <xf numFmtId="166" fontId="21" fillId="0" borderId="58" xfId="0" applyNumberFormat="1" applyFont="1" applyBorder="1" applyAlignment="1" applyProtection="1">
      <alignment horizontal="right" vertical="center"/>
      <protection/>
    </xf>
    <xf numFmtId="0" fontId="18" fillId="0" borderId="59" xfId="0" applyFont="1" applyBorder="1" applyAlignment="1" applyProtection="1">
      <alignment horizontal="left" vertical="center"/>
      <protection/>
    </xf>
    <xf numFmtId="0" fontId="18" fillId="0" borderId="58" xfId="0" applyFont="1" applyBorder="1" applyAlignment="1" applyProtection="1">
      <alignment horizontal="left" vertical="center"/>
      <protection/>
    </xf>
    <xf numFmtId="0" fontId="18" fillId="0" borderId="60" xfId="0" applyFont="1" applyBorder="1" applyAlignment="1" applyProtection="1">
      <alignment horizontal="left" vertical="center"/>
      <protection/>
    </xf>
    <xf numFmtId="166" fontId="16" fillId="0" borderId="58" xfId="0" applyNumberFormat="1" applyFont="1" applyBorder="1" applyAlignment="1" applyProtection="1">
      <alignment horizontal="right" vertical="center"/>
      <protection/>
    </xf>
    <xf numFmtId="168" fontId="16" fillId="0" borderId="61" xfId="0" applyNumberFormat="1" applyFont="1" applyBorder="1" applyAlignment="1" applyProtection="1">
      <alignment horizontal="right" vertical="center"/>
      <protection/>
    </xf>
    <xf numFmtId="0" fontId="4" fillId="0" borderId="58" xfId="0" applyFont="1" applyBorder="1" applyAlignment="1" applyProtection="1">
      <alignment horizontal="left" vertical="center"/>
      <protection/>
    </xf>
    <xf numFmtId="0" fontId="18" fillId="0" borderId="61" xfId="0" applyFont="1" applyBorder="1" applyAlignment="1" applyProtection="1">
      <alignment horizontal="left" vertical="center"/>
      <protection/>
    </xf>
    <xf numFmtId="169" fontId="4" fillId="0" borderId="57" xfId="0" applyNumberFormat="1" applyFont="1" applyBorder="1" applyAlignment="1" applyProtection="1">
      <alignment horizontal="right" vertical="center"/>
      <protection/>
    </xf>
    <xf numFmtId="0" fontId="18" fillId="0" borderId="62" xfId="0" applyFont="1" applyBorder="1" applyAlignment="1" applyProtection="1">
      <alignment horizontal="left" vertical="center"/>
      <protection/>
    </xf>
    <xf numFmtId="0" fontId="18" fillId="0" borderId="63" xfId="0" applyFont="1" applyBorder="1" applyAlignment="1" applyProtection="1">
      <alignment horizontal="left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164" fontId="16" fillId="0" borderId="58" xfId="0" applyNumberFormat="1" applyFont="1" applyBorder="1" applyAlignment="1" applyProtection="1">
      <alignment horizontal="right" vertical="center"/>
      <protection/>
    </xf>
    <xf numFmtId="0" fontId="23" fillId="0" borderId="58" xfId="0" applyFont="1" applyBorder="1" applyAlignment="1" applyProtection="1">
      <alignment horizontal="left" vertical="center"/>
      <protection/>
    </xf>
    <xf numFmtId="166" fontId="21" fillId="0" borderId="41" xfId="0" applyNumberFormat="1" applyFont="1" applyBorder="1" applyAlignment="1" applyProtection="1">
      <alignment horizontal="right" vertical="center"/>
      <protection/>
    </xf>
    <xf numFmtId="164" fontId="16" fillId="0" borderId="41" xfId="0" applyNumberFormat="1" applyFont="1" applyBorder="1" applyAlignment="1" applyProtection="1">
      <alignment horizontal="right" vertical="center"/>
      <protection/>
    </xf>
    <xf numFmtId="168" fontId="16" fillId="0" borderId="43" xfId="0" applyNumberFormat="1" applyFont="1" applyBorder="1" applyAlignment="1" applyProtection="1">
      <alignment horizontal="right" vertical="center"/>
      <protection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52" xfId="0" applyFont="1" applyBorder="1" applyAlignment="1" applyProtection="1">
      <alignment horizontal="left" vertical="center"/>
      <protection/>
    </xf>
    <xf numFmtId="0" fontId="18" fillId="0" borderId="50" xfId="0" applyFont="1" applyBorder="1" applyAlignment="1" applyProtection="1">
      <alignment horizontal="left" vertical="center"/>
      <protection/>
    </xf>
    <xf numFmtId="0" fontId="18" fillId="0" borderId="51" xfId="0" applyFont="1" applyBorder="1" applyAlignment="1" applyProtection="1">
      <alignment horizontal="left" vertical="center"/>
      <protection/>
    </xf>
    <xf numFmtId="166" fontId="21" fillId="0" borderId="66" xfId="0" applyNumberFormat="1" applyFont="1" applyBorder="1" applyAlignment="1" applyProtection="1">
      <alignment horizontal="right" vertical="center"/>
      <protection/>
    </xf>
    <xf numFmtId="0" fontId="18" fillId="0" borderId="28" xfId="0" applyFont="1" applyBorder="1" applyAlignment="1" applyProtection="1">
      <alignment horizontal="left" vertical="center"/>
      <protection/>
    </xf>
    <xf numFmtId="166" fontId="21" fillId="0" borderId="42" xfId="0" applyNumberFormat="1" applyFont="1" applyBorder="1" applyAlignment="1" applyProtection="1">
      <alignment horizontal="right" vertical="center"/>
      <protection/>
    </xf>
    <xf numFmtId="168" fontId="21" fillId="0" borderId="27" xfId="0" applyNumberFormat="1" applyFont="1" applyBorder="1" applyAlignment="1" applyProtection="1">
      <alignment horizontal="right" vertical="center"/>
      <protection/>
    </xf>
    <xf numFmtId="0" fontId="18" fillId="0" borderId="67" xfId="0" applyFont="1" applyBorder="1" applyAlignment="1" applyProtection="1">
      <alignment horizontal="left" vertical="top"/>
      <protection/>
    </xf>
    <xf numFmtId="0" fontId="23" fillId="0" borderId="63" xfId="0" applyFont="1" applyBorder="1" applyAlignment="1" applyProtection="1">
      <alignment horizontal="left" vertical="center"/>
      <protection/>
    </xf>
    <xf numFmtId="0" fontId="20" fillId="0" borderId="68" xfId="0" applyFont="1" applyBorder="1" applyAlignment="1" applyProtection="1">
      <alignment horizontal="left" vertical="center"/>
      <protection/>
    </xf>
    <xf numFmtId="0" fontId="18" fillId="0" borderId="68" xfId="0" applyFont="1" applyBorder="1" applyAlignment="1" applyProtection="1">
      <alignment horizontal="left" vertical="top"/>
      <protection/>
    </xf>
    <xf numFmtId="0" fontId="24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166" fontId="24" fillId="0" borderId="45" xfId="0" applyNumberFormat="1" applyFont="1" applyBorder="1" applyAlignment="1" applyProtection="1">
      <alignment horizontal="right" vertical="center"/>
      <protection/>
    </xf>
    <xf numFmtId="0" fontId="18" fillId="0" borderId="48" xfId="0" applyFont="1" applyBorder="1" applyAlignment="1" applyProtection="1">
      <alignment horizontal="left" vertical="top"/>
      <protection/>
    </xf>
    <xf numFmtId="0" fontId="18" fillId="0" borderId="24" xfId="0" applyFont="1" applyBorder="1" applyAlignment="1" applyProtection="1">
      <alignment horizontal="left" vertical="top"/>
      <protection/>
    </xf>
    <xf numFmtId="0" fontId="3" fillId="0" borderId="6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right" vertical="center"/>
      <protection/>
    </xf>
    <xf numFmtId="0" fontId="18" fillId="0" borderId="25" xfId="0" applyFont="1" applyBorder="1" applyAlignment="1" applyProtection="1">
      <alignment horizontal="left" vertical="top"/>
      <protection/>
    </xf>
    <xf numFmtId="0" fontId="0" fillId="0" borderId="31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4" fillId="0" borderId="55" xfId="0" applyFont="1" applyBorder="1" applyAlignment="1">
      <alignment horizontal="left" vertical="center"/>
    </xf>
    <xf numFmtId="2" fontId="4" fillId="0" borderId="69" xfId="0" applyNumberFormat="1" applyFont="1" applyBorder="1" applyAlignment="1">
      <alignment horizontal="center" vertical="center"/>
    </xf>
    <xf numFmtId="170" fontId="4" fillId="0" borderId="69" xfId="0" applyNumberFormat="1" applyFont="1" applyBorder="1" applyAlignment="1">
      <alignment horizontal="right" vertical="center"/>
    </xf>
    <xf numFmtId="166" fontId="4" fillId="0" borderId="69" xfId="0" applyNumberFormat="1" applyFont="1" applyBorder="1" applyAlignment="1">
      <alignment horizontal="right" vertical="center"/>
    </xf>
    <xf numFmtId="0" fontId="0" fillId="0" borderId="70" xfId="0" applyFont="1" applyBorder="1" applyAlignment="1">
      <alignment horizontal="left" vertical="top"/>
    </xf>
    <xf numFmtId="0" fontId="4" fillId="0" borderId="62" xfId="0" applyFont="1" applyBorder="1" applyAlignment="1">
      <alignment horizontal="left" vertical="center"/>
    </xf>
    <xf numFmtId="2" fontId="4" fillId="0" borderId="68" xfId="0" applyNumberFormat="1" applyFont="1" applyBorder="1" applyAlignment="1">
      <alignment horizontal="center" vertical="center"/>
    </xf>
    <xf numFmtId="170" fontId="4" fillId="0" borderId="68" xfId="0" applyNumberFormat="1" applyFont="1" applyBorder="1" applyAlignment="1">
      <alignment horizontal="right" vertical="center"/>
    </xf>
    <xf numFmtId="166" fontId="4" fillId="0" borderId="68" xfId="0" applyNumberFormat="1" applyFont="1" applyBorder="1" applyAlignment="1">
      <alignment horizontal="right" vertical="center"/>
    </xf>
    <xf numFmtId="0" fontId="0" fillId="0" borderId="71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24" fillId="0" borderId="50" xfId="0" applyFont="1" applyBorder="1" applyAlignment="1">
      <alignment horizontal="left" vertical="center"/>
    </xf>
    <xf numFmtId="2" fontId="4" fillId="0" borderId="50" xfId="0" applyNumberFormat="1" applyFont="1" applyBorder="1" applyAlignment="1">
      <alignment horizontal="right" vertical="center"/>
    </xf>
    <xf numFmtId="170" fontId="4" fillId="0" borderId="50" xfId="0" applyNumberFormat="1" applyFont="1" applyBorder="1" applyAlignment="1">
      <alignment horizontal="right" vertical="center"/>
    </xf>
    <xf numFmtId="2" fontId="4" fillId="0" borderId="50" xfId="0" applyNumberFormat="1" applyFont="1" applyBorder="1" applyAlignment="1">
      <alignment horizontal="left" vertical="center"/>
    </xf>
    <xf numFmtId="166" fontId="24" fillId="0" borderId="50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 horizontal="left" vertical="top"/>
    </xf>
    <xf numFmtId="0" fontId="22" fillId="0" borderId="44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top"/>
    </xf>
    <xf numFmtId="0" fontId="20" fillId="0" borderId="47" xfId="0" applyFont="1" applyBorder="1" applyAlignment="1">
      <alignment horizontal="left" vertical="center"/>
    </xf>
    <xf numFmtId="170" fontId="18" fillId="0" borderId="45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horizontal="left" vertical="top"/>
    </xf>
    <xf numFmtId="0" fontId="18" fillId="0" borderId="24" xfId="0" applyFont="1" applyBorder="1" applyAlignment="1">
      <alignment horizontal="left" vertical="top"/>
    </xf>
    <xf numFmtId="0" fontId="18" fillId="0" borderId="62" xfId="0" applyFont="1" applyBorder="1" applyAlignment="1">
      <alignment horizontal="left"/>
    </xf>
    <xf numFmtId="0" fontId="18" fillId="0" borderId="68" xfId="0" applyFont="1" applyBorder="1" applyAlignment="1">
      <alignment horizontal="left" vertical="top"/>
    </xf>
    <xf numFmtId="166" fontId="16" fillId="0" borderId="62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0" fillId="0" borderId="72" xfId="0" applyFont="1" applyBorder="1" applyAlignment="1">
      <alignment horizontal="left" vertical="top"/>
    </xf>
    <xf numFmtId="0" fontId="18" fillId="0" borderId="73" xfId="0" applyFont="1" applyBorder="1" applyAlignment="1">
      <alignment horizontal="left" vertical="top"/>
    </xf>
    <xf numFmtId="0" fontId="18" fillId="0" borderId="66" xfId="0" applyFont="1" applyBorder="1" applyAlignment="1">
      <alignment horizontal="left"/>
    </xf>
    <xf numFmtId="0" fontId="18" fillId="0" borderId="27" xfId="0" applyFont="1" applyBorder="1" applyAlignment="1">
      <alignment horizontal="left" vertical="top"/>
    </xf>
    <xf numFmtId="166" fontId="16" fillId="0" borderId="66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left" vertical="top"/>
    </xf>
    <xf numFmtId="0" fontId="18" fillId="0" borderId="0" xfId="0" applyFont="1" applyAlignment="1">
      <alignment vertical="top"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Alignment="1">
      <alignment vertical="top"/>
    </xf>
    <xf numFmtId="0" fontId="18" fillId="0" borderId="74" xfId="0" applyFont="1" applyBorder="1" applyAlignment="1">
      <alignment vertical="top"/>
    </xf>
    <xf numFmtId="171" fontId="18" fillId="0" borderId="74" xfId="0" applyNumberFormat="1" applyFont="1" applyBorder="1" applyAlignment="1">
      <alignment vertical="top"/>
    </xf>
    <xf numFmtId="0" fontId="23" fillId="0" borderId="0" xfId="0" applyFont="1" applyAlignment="1">
      <alignment vertical="top"/>
    </xf>
    <xf numFmtId="166" fontId="12" fillId="0" borderId="0" xfId="0" applyNumberFormat="1" applyFont="1" applyBorder="1" applyAlignment="1">
      <alignment horizontal="right"/>
    </xf>
    <xf numFmtId="166" fontId="12" fillId="0" borderId="41" xfId="0" applyNumberFormat="1" applyFont="1" applyBorder="1" applyAlignment="1">
      <alignment horizontal="right"/>
    </xf>
    <xf numFmtId="166" fontId="12" fillId="0" borderId="74" xfId="0" applyNumberFormat="1" applyFont="1" applyBorder="1" applyAlignment="1">
      <alignment horizontal="right"/>
    </xf>
    <xf numFmtId="164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165" fontId="7" fillId="0" borderId="0" xfId="0" applyNumberFormat="1" applyFont="1" applyAlignment="1" applyProtection="1">
      <alignment horizontal="right"/>
      <protection/>
    </xf>
    <xf numFmtId="164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165" fontId="8" fillId="0" borderId="0" xfId="0" applyNumberFormat="1" applyFont="1" applyAlignment="1" applyProtection="1">
      <alignment horizontal="right"/>
      <protection/>
    </xf>
    <xf numFmtId="164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 wrapText="1"/>
      <protection/>
    </xf>
    <xf numFmtId="165" fontId="4" fillId="0" borderId="11" xfId="0" applyNumberFormat="1" applyFont="1" applyBorder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5" fontId="9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left" wrapText="1"/>
      <protection/>
    </xf>
    <xf numFmtId="165" fontId="10" fillId="0" borderId="0" xfId="0" applyNumberFormat="1" applyFont="1" applyAlignment="1" applyProtection="1">
      <alignment horizontal="right"/>
      <protection/>
    </xf>
    <xf numFmtId="164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 horizontal="left" wrapText="1"/>
      <protection/>
    </xf>
    <xf numFmtId="165" fontId="11" fillId="0" borderId="0" xfId="0" applyNumberFormat="1" applyFont="1" applyAlignment="1" applyProtection="1">
      <alignment horizontal="right"/>
      <protection/>
    </xf>
    <xf numFmtId="164" fontId="12" fillId="0" borderId="11" xfId="0" applyNumberFormat="1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 horizontal="left" wrapText="1"/>
      <protection/>
    </xf>
    <xf numFmtId="165" fontId="12" fillId="0" borderId="11" xfId="0" applyNumberFormat="1" applyFont="1" applyBorder="1" applyAlignment="1" applyProtection="1">
      <alignment horizontal="right"/>
      <protection/>
    </xf>
    <xf numFmtId="0" fontId="72" fillId="0" borderId="0" xfId="46" applyNumberFormat="1" applyFont="1" applyFill="1" applyBorder="1" applyAlignment="1">
      <alignment vertical="top" wrapText="1" readingOrder="1"/>
      <protection/>
    </xf>
    <xf numFmtId="0" fontId="72" fillId="0" borderId="0" xfId="46" applyNumberFormat="1" applyFont="1" applyFill="1" applyBorder="1" applyAlignment="1">
      <alignment horizontal="right" vertical="top" wrapText="1" readingOrder="1"/>
      <protection/>
    </xf>
    <xf numFmtId="171" fontId="23" fillId="0" borderId="74" xfId="0" applyNumberFormat="1" applyFont="1" applyBorder="1" applyAlignment="1">
      <alignment horizontal="right" vertical="top"/>
    </xf>
    <xf numFmtId="171" fontId="18" fillId="0" borderId="74" xfId="0" applyNumberFormat="1" applyFont="1" applyBorder="1" applyAlignment="1">
      <alignment horizontal="right" vertical="top"/>
    </xf>
    <xf numFmtId="0" fontId="18" fillId="0" borderId="74" xfId="0" applyFont="1" applyBorder="1" applyAlignment="1">
      <alignment horizontal="center" vertical="top"/>
    </xf>
    <xf numFmtId="0" fontId="70" fillId="0" borderId="0" xfId="46" applyNumberFormat="1" applyFont="1" applyFill="1" applyBorder="1" applyAlignment="1">
      <alignment horizontal="right" vertical="top" wrapText="1" readingOrder="1"/>
      <protection/>
    </xf>
    <xf numFmtId="0" fontId="14" fillId="0" borderId="0" xfId="0" applyFont="1" applyFill="1" applyBorder="1" applyAlignment="1" applyProtection="1">
      <alignment/>
      <protection/>
    </xf>
    <xf numFmtId="0" fontId="70" fillId="0" borderId="0" xfId="46" applyNumberFormat="1" applyFont="1" applyFill="1" applyBorder="1" applyAlignment="1">
      <alignment vertical="top" wrapText="1" readingOrder="1"/>
      <protection/>
    </xf>
    <xf numFmtId="0" fontId="73" fillId="0" borderId="0" xfId="46" applyNumberFormat="1" applyFont="1" applyFill="1" applyBorder="1" applyAlignment="1">
      <alignment horizontal="center" vertical="top" wrapText="1" readingOrder="1"/>
      <protection/>
    </xf>
    <xf numFmtId="0" fontId="74" fillId="0" borderId="0" xfId="46" applyNumberFormat="1" applyFont="1" applyFill="1" applyBorder="1" applyAlignment="1">
      <alignment horizontal="right" vertical="top" wrapText="1" readingOrder="1"/>
      <protection/>
    </xf>
    <xf numFmtId="0" fontId="71" fillId="0" borderId="0" xfId="46" applyNumberFormat="1" applyFont="1" applyFill="1" applyBorder="1" applyAlignment="1">
      <alignment horizontal="left" vertical="top" wrapText="1" readingOrder="1"/>
      <protection/>
    </xf>
    <xf numFmtId="0" fontId="75" fillId="0" borderId="18" xfId="46" applyNumberFormat="1" applyFont="1" applyFill="1" applyBorder="1" applyAlignment="1">
      <alignment vertical="top" wrapText="1" readingOrder="1"/>
      <protection/>
    </xf>
    <xf numFmtId="0" fontId="14" fillId="0" borderId="18" xfId="46" applyNumberFormat="1" applyFont="1" applyFill="1" applyBorder="1" applyAlignment="1">
      <alignment vertical="top" wrapText="1"/>
      <protection/>
    </xf>
    <xf numFmtId="0" fontId="74" fillId="0" borderId="18" xfId="46" applyNumberFormat="1" applyFont="1" applyFill="1" applyBorder="1" applyAlignment="1">
      <alignment horizontal="right" vertical="top" wrapText="1" readingOrder="1"/>
      <protection/>
    </xf>
    <xf numFmtId="0" fontId="71" fillId="0" borderId="0" xfId="46" applyNumberFormat="1" applyFont="1" applyFill="1" applyBorder="1" applyAlignment="1">
      <alignment horizontal="right" vertical="top" wrapText="1" readingOrder="1"/>
      <protection/>
    </xf>
    <xf numFmtId="0" fontId="71" fillId="0" borderId="0" xfId="46" applyNumberFormat="1" applyFont="1" applyFill="1" applyBorder="1" applyAlignment="1">
      <alignment vertical="top" wrapText="1" readingOrder="1"/>
      <protection/>
    </xf>
    <xf numFmtId="0" fontId="70" fillId="0" borderId="75" xfId="46" applyNumberFormat="1" applyFont="1" applyFill="1" applyBorder="1" applyAlignment="1">
      <alignment horizontal="left" vertical="center" wrapText="1" readingOrder="1"/>
      <protection/>
    </xf>
    <xf numFmtId="0" fontId="14" fillId="0" borderId="75" xfId="46" applyNumberFormat="1" applyFont="1" applyFill="1" applyBorder="1" applyAlignment="1">
      <alignment vertical="top" wrapText="1"/>
      <protection/>
    </xf>
    <xf numFmtId="0" fontId="70" fillId="0" borderId="75" xfId="46" applyNumberFormat="1" applyFont="1" applyFill="1" applyBorder="1" applyAlignment="1">
      <alignment vertical="center" wrapText="1" readingOrder="1"/>
      <protection/>
    </xf>
    <xf numFmtId="2" fontId="70" fillId="0" borderId="75" xfId="46" applyNumberFormat="1" applyFont="1" applyFill="1" applyBorder="1" applyAlignment="1">
      <alignment horizontal="right" vertical="center" wrapText="1" readingOrder="1"/>
      <protection/>
    </xf>
    <xf numFmtId="2" fontId="14" fillId="0" borderId="75" xfId="46" applyNumberFormat="1" applyFont="1" applyFill="1" applyBorder="1" applyAlignment="1">
      <alignment vertical="top" wrapText="1"/>
      <protection/>
    </xf>
    <xf numFmtId="0" fontId="70" fillId="0" borderId="75" xfId="46" applyNumberFormat="1" applyFont="1" applyFill="1" applyBorder="1" applyAlignment="1">
      <alignment horizontal="right" vertical="center" wrapText="1" readingOrder="1"/>
      <protection/>
    </xf>
    <xf numFmtId="0" fontId="70" fillId="0" borderId="0" xfId="46" applyNumberFormat="1" applyFont="1" applyFill="1" applyBorder="1" applyAlignment="1">
      <alignment horizontal="left" vertical="top" wrapText="1" readingOrder="1"/>
      <protection/>
    </xf>
    <xf numFmtId="0" fontId="76" fillId="0" borderId="0" xfId="46" applyNumberFormat="1" applyFont="1" applyFill="1" applyBorder="1" applyAlignment="1">
      <alignment horizontal="center" vertical="top" wrapText="1" readingOrder="1"/>
      <protection/>
    </xf>
    <xf numFmtId="0" fontId="70" fillId="0" borderId="75" xfId="46" applyNumberFormat="1" applyFont="1" applyFill="1" applyBorder="1" applyAlignment="1">
      <alignment horizontal="right" vertical="top" wrapText="1" readingOrder="1"/>
      <protection/>
    </xf>
    <xf numFmtId="0" fontId="70" fillId="0" borderId="75" xfId="46" applyNumberFormat="1" applyFont="1" applyFill="1" applyBorder="1" applyAlignment="1">
      <alignment vertical="top" wrapText="1" readingOrder="1"/>
      <protection/>
    </xf>
    <xf numFmtId="0" fontId="77" fillId="34" borderId="0" xfId="46" applyNumberFormat="1" applyFont="1" applyFill="1" applyBorder="1" applyAlignment="1">
      <alignment horizontal="right" vertical="top" wrapText="1" readingOrder="1"/>
      <protection/>
    </xf>
    <xf numFmtId="0" fontId="14" fillId="34" borderId="0" xfId="46" applyNumberFormat="1" applyFont="1" applyFill="1" applyBorder="1" applyAlignment="1">
      <alignment vertical="top" wrapText="1"/>
      <protection/>
    </xf>
    <xf numFmtId="0" fontId="78" fillId="34" borderId="0" xfId="46" applyNumberFormat="1" applyFont="1" applyFill="1" applyBorder="1" applyAlignment="1">
      <alignment vertical="top" wrapText="1" readingOrder="1"/>
      <protection/>
    </xf>
    <xf numFmtId="0" fontId="79" fillId="0" borderId="0" xfId="46" applyNumberFormat="1" applyFont="1" applyFill="1" applyBorder="1" applyAlignment="1">
      <alignment horizontal="center" vertical="top" wrapText="1" readingOrder="1"/>
      <protection/>
    </xf>
    <xf numFmtId="0" fontId="80" fillId="0" borderId="0" xfId="46" applyNumberFormat="1" applyFont="1" applyFill="1" applyBorder="1" applyAlignment="1">
      <alignment horizontal="right" vertical="top" wrapText="1" readingOrder="1"/>
      <protection/>
    </xf>
    <xf numFmtId="0" fontId="70" fillId="0" borderId="20" xfId="46" applyNumberFormat="1" applyFont="1" applyFill="1" applyBorder="1" applyAlignment="1">
      <alignment horizontal="right" vertical="center" wrapText="1" readingOrder="1"/>
      <protection/>
    </xf>
    <xf numFmtId="0" fontId="14" fillId="0" borderId="20" xfId="46" applyNumberFormat="1" applyFont="1" applyFill="1" applyBorder="1" applyAlignment="1">
      <alignment vertical="top" wrapText="1"/>
      <protection/>
    </xf>
    <xf numFmtId="0" fontId="72" fillId="0" borderId="0" xfId="46" applyNumberFormat="1" applyFont="1" applyFill="1" applyBorder="1" applyAlignment="1">
      <alignment vertical="top" wrapText="1" readingOrder="1"/>
      <protection/>
    </xf>
    <xf numFmtId="0" fontId="14" fillId="0" borderId="0" xfId="0" applyFont="1" applyFill="1" applyBorder="1" applyAlignment="1" applyProtection="1">
      <alignment/>
      <protection/>
    </xf>
    <xf numFmtId="167" fontId="71" fillId="0" borderId="76" xfId="46" applyNumberFormat="1" applyFont="1" applyFill="1" applyBorder="1" applyAlignment="1">
      <alignment horizontal="right" vertical="top" wrapText="1" readingOrder="1"/>
      <protection/>
    </xf>
    <xf numFmtId="167" fontId="72" fillId="0" borderId="0" xfId="46" applyNumberFormat="1" applyFont="1" applyFill="1" applyBorder="1" applyAlignment="1">
      <alignment horizontal="right" vertical="top" wrapText="1" readingOrder="1"/>
      <protection/>
    </xf>
    <xf numFmtId="0" fontId="72" fillId="0" borderId="0" xfId="46" applyNumberFormat="1" applyFont="1" applyFill="1" applyBorder="1" applyAlignment="1">
      <alignment horizontal="right" vertical="top" wrapText="1" readingOrder="1"/>
      <protection/>
    </xf>
    <xf numFmtId="0" fontId="70" fillId="0" borderId="20" xfId="46" applyNumberFormat="1" applyFont="1" applyFill="1" applyBorder="1" applyAlignment="1">
      <alignment horizontal="right" vertical="center" wrapText="1" readingOrder="1"/>
      <protection/>
    </xf>
    <xf numFmtId="0" fontId="70" fillId="0" borderId="20" xfId="46" applyNumberFormat="1" applyFont="1" applyFill="1" applyBorder="1" applyAlignment="1">
      <alignment vertical="center" wrapText="1" readingOrder="1"/>
      <protection/>
    </xf>
    <xf numFmtId="0" fontId="70" fillId="0" borderId="20" xfId="46" applyNumberFormat="1" applyFont="1" applyFill="1" applyBorder="1" applyAlignment="1">
      <alignment horizontal="right" vertical="top" wrapText="1" readingOrder="1"/>
      <protection/>
    </xf>
    <xf numFmtId="0" fontId="70" fillId="0" borderId="20" xfId="46" applyNumberFormat="1" applyFont="1" applyFill="1" applyBorder="1" applyAlignment="1">
      <alignment vertical="top" wrapText="1" readingOrder="1"/>
      <protection/>
    </xf>
    <xf numFmtId="0" fontId="79" fillId="0" borderId="0" xfId="46" applyNumberFormat="1" applyFont="1" applyFill="1" applyBorder="1" applyAlignment="1">
      <alignment horizontal="left" vertical="top" wrapText="1" readingOrder="1"/>
      <protection/>
    </xf>
    <xf numFmtId="0" fontId="14" fillId="0" borderId="12" xfId="46" applyNumberFormat="1" applyFont="1" applyFill="1" applyBorder="1" applyAlignment="1">
      <alignment vertical="top" wrapText="1"/>
      <protection/>
    </xf>
    <xf numFmtId="0" fontId="79" fillId="0" borderId="0" xfId="46" applyNumberFormat="1" applyFont="1" applyFill="1" applyBorder="1" applyAlignment="1">
      <alignment horizontal="right" vertical="top" wrapText="1" readingOrder="1"/>
      <protection/>
    </xf>
    <xf numFmtId="166" fontId="4" fillId="0" borderId="68" xfId="0" applyNumberFormat="1" applyFont="1" applyBorder="1" applyAlignment="1">
      <alignment horizontal="right" vertical="center"/>
    </xf>
    <xf numFmtId="0" fontId="18" fillId="0" borderId="35" xfId="0" applyFont="1" applyBorder="1" applyAlignment="1" applyProtection="1">
      <alignment horizontal="left" vertical="center" wrapText="1"/>
      <protection/>
    </xf>
    <xf numFmtId="0" fontId="18" fillId="0" borderId="72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4" fillId="0" borderId="69" xfId="0" applyNumberFormat="1" applyFont="1" applyBorder="1" applyAlignment="1">
      <alignment horizontal="right" vertical="center"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77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3" fillId="0" borderId="77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4" xfId="0" applyFont="1" applyBorder="1" applyAlignment="1" applyProtection="1">
      <alignment horizontal="left" vertical="center" wrapText="1"/>
      <protection/>
    </xf>
    <xf numFmtId="0" fontId="3" fillId="0" borderId="35" xfId="0" applyFont="1" applyBorder="1" applyAlignment="1" applyProtection="1">
      <alignment horizontal="left" vertical="center" wrapText="1"/>
      <protection/>
    </xf>
    <xf numFmtId="0" fontId="3" fillId="0" borderId="72" xfId="0" applyFont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7"/>
  <sheetViews>
    <sheetView view="pageBreakPreview" zoomScale="60" zoomScalePageLayoutView="0" workbookViewId="0" topLeftCell="A1">
      <selection activeCell="J34" sqref="J34"/>
    </sheetView>
  </sheetViews>
  <sheetFormatPr defaultColWidth="9.33203125" defaultRowHeight="10.5"/>
  <cols>
    <col min="4" max="4" width="74.83203125" style="0" customWidth="1"/>
    <col min="5" max="5" width="17.33203125" style="0" customWidth="1"/>
  </cols>
  <sheetData>
    <row r="6" spans="1:11" ht="11.25" customHeight="1">
      <c r="A6" s="62" t="s">
        <v>572</v>
      </c>
      <c r="B6" s="62"/>
      <c r="C6" s="62"/>
      <c r="D6" s="189" t="s">
        <v>573</v>
      </c>
      <c r="E6" s="189"/>
      <c r="F6" s="189"/>
      <c r="G6" s="189"/>
      <c r="H6" s="189"/>
      <c r="I6" s="189"/>
      <c r="J6" s="189"/>
      <c r="K6" s="189"/>
    </row>
    <row r="7" spans="1:11" ht="11.25">
      <c r="A7" s="62" t="s">
        <v>575</v>
      </c>
      <c r="B7" s="62"/>
      <c r="C7" s="62"/>
      <c r="D7" s="189"/>
      <c r="E7" s="189"/>
      <c r="F7" s="189"/>
      <c r="G7" s="189"/>
      <c r="H7" s="189"/>
      <c r="I7" s="189"/>
      <c r="J7" s="189"/>
      <c r="K7" s="189"/>
    </row>
    <row r="8" spans="1:11" ht="11.25">
      <c r="A8" s="62"/>
      <c r="B8" s="62"/>
      <c r="C8" s="62"/>
      <c r="D8" s="189" t="s">
        <v>39</v>
      </c>
      <c r="E8" s="189"/>
      <c r="F8" s="189"/>
      <c r="G8" s="189"/>
      <c r="H8" s="189"/>
      <c r="I8" s="189"/>
      <c r="J8" s="189"/>
      <c r="K8" s="189"/>
    </row>
    <row r="9" spans="1:11" ht="11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1.25">
      <c r="A10" s="62" t="s">
        <v>581</v>
      </c>
      <c r="B10" s="62"/>
      <c r="C10" s="62"/>
      <c r="D10" s="190" t="s">
        <v>582</v>
      </c>
      <c r="E10" s="190"/>
      <c r="F10" s="190"/>
      <c r="G10" s="190"/>
      <c r="H10" s="190"/>
      <c r="I10" s="190"/>
      <c r="J10" s="190"/>
      <c r="K10" s="190"/>
    </row>
    <row r="11" spans="1:11" ht="11.25">
      <c r="A11" s="62" t="s">
        <v>583</v>
      </c>
      <c r="B11" s="62"/>
      <c r="C11" s="62"/>
      <c r="D11" s="190" t="s">
        <v>584</v>
      </c>
      <c r="E11" s="190"/>
      <c r="F11" s="190"/>
      <c r="G11" s="190"/>
      <c r="H11" s="190"/>
      <c r="I11" s="190"/>
      <c r="J11" s="190"/>
      <c r="K11" s="190"/>
    </row>
    <row r="12" spans="1:11" ht="11.25">
      <c r="A12" s="62" t="s">
        <v>585</v>
      </c>
      <c r="B12" s="62"/>
      <c r="C12" s="62"/>
      <c r="D12" s="190" t="s">
        <v>39</v>
      </c>
      <c r="E12" s="190"/>
      <c r="F12" s="190"/>
      <c r="G12" s="190"/>
      <c r="H12" s="190"/>
      <c r="I12" s="190"/>
      <c r="J12" s="190"/>
      <c r="K12" s="190"/>
    </row>
    <row r="13" spans="1:11" ht="11.25">
      <c r="A13" s="62" t="s">
        <v>586</v>
      </c>
      <c r="B13" s="62"/>
      <c r="C13" s="62"/>
      <c r="D13" s="191" t="s">
        <v>587</v>
      </c>
      <c r="E13" s="192"/>
      <c r="F13" s="192"/>
      <c r="G13" s="192"/>
      <c r="H13" s="192"/>
      <c r="I13" s="192"/>
      <c r="J13" s="192"/>
      <c r="K13" s="192"/>
    </row>
    <row r="20" spans="1:6" ht="12" customHeight="1">
      <c r="A20" s="196" t="s">
        <v>653</v>
      </c>
      <c r="B20" s="193"/>
      <c r="C20" s="193"/>
      <c r="D20" s="193"/>
      <c r="E20" s="193"/>
      <c r="F20" s="193"/>
    </row>
    <row r="21" spans="1:6" ht="11.25">
      <c r="A21" s="225" t="s">
        <v>654</v>
      </c>
      <c r="B21" s="225"/>
      <c r="C21" s="225"/>
      <c r="D21" s="194" t="s">
        <v>656</v>
      </c>
      <c r="E21" s="195"/>
      <c r="F21" s="188"/>
    </row>
    <row r="22" spans="1:6" ht="11.25">
      <c r="A22" s="225" t="s">
        <v>655</v>
      </c>
      <c r="B22" s="225"/>
      <c r="C22" s="225"/>
      <c r="D22" s="194" t="s">
        <v>657</v>
      </c>
      <c r="E22" s="195"/>
      <c r="F22" s="188"/>
    </row>
    <row r="23" spans="1:6" ht="11.25">
      <c r="A23" s="188"/>
      <c r="B23" s="188"/>
      <c r="C23" s="188"/>
      <c r="D23" s="188"/>
      <c r="E23" s="188"/>
      <c r="F23" s="188"/>
    </row>
    <row r="24" spans="1:6" ht="12" customHeight="1">
      <c r="A24" s="225" t="s">
        <v>658</v>
      </c>
      <c r="B24" s="225"/>
      <c r="C24" s="225"/>
      <c r="D24" s="223">
        <f>E21+E22</f>
        <v>0</v>
      </c>
      <c r="E24" s="223"/>
      <c r="F24" s="188"/>
    </row>
    <row r="25" spans="1:6" ht="11.25">
      <c r="A25" s="225" t="s">
        <v>659</v>
      </c>
      <c r="B25" s="225"/>
      <c r="C25" s="225"/>
      <c r="D25" s="224">
        <f>D24/100*21</f>
        <v>0</v>
      </c>
      <c r="E25" s="224"/>
      <c r="F25" s="188"/>
    </row>
    <row r="26" spans="1:6" ht="12" customHeight="1">
      <c r="A26" s="225" t="s">
        <v>660</v>
      </c>
      <c r="B26" s="225"/>
      <c r="C26" s="225"/>
      <c r="D26" s="223">
        <f>D24+D25</f>
        <v>0</v>
      </c>
      <c r="E26" s="223"/>
      <c r="F26" s="188"/>
    </row>
    <row r="27" spans="1:6" ht="11.25">
      <c r="A27" s="188"/>
      <c r="B27" s="188"/>
      <c r="C27" s="188"/>
      <c r="D27" s="188"/>
      <c r="E27" s="188"/>
      <c r="F27" s="188"/>
    </row>
  </sheetData>
  <sheetProtection/>
  <mergeCells count="8">
    <mergeCell ref="D24:E24"/>
    <mergeCell ref="D25:E25"/>
    <mergeCell ref="D26:E26"/>
    <mergeCell ref="A26:C26"/>
    <mergeCell ref="A21:C21"/>
    <mergeCell ref="A22:C22"/>
    <mergeCell ref="A24:C24"/>
    <mergeCell ref="A25:C25"/>
  </mergeCells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view="pageBreakPreview" zoomScale="60" zoomScalePageLayoutView="0" workbookViewId="0" topLeftCell="A1">
      <selection activeCell="Y41" sqref="Y41"/>
    </sheetView>
  </sheetViews>
  <sheetFormatPr defaultColWidth="9.33203125" defaultRowHeight="10.5"/>
  <cols>
    <col min="1" max="11" width="9.33203125" style="31" customWidth="1"/>
    <col min="12" max="12" width="2.66015625" style="31" customWidth="1"/>
    <col min="13" max="20" width="9.33203125" style="31" hidden="1" customWidth="1"/>
    <col min="21" max="16384" width="9.33203125" style="31" customWidth="1"/>
  </cols>
  <sheetData>
    <row r="1" spans="13:19" ht="31.5" customHeight="1">
      <c r="M1" s="229" t="s">
        <v>383</v>
      </c>
      <c r="N1" s="229"/>
      <c r="O1" s="229"/>
      <c r="P1" s="229"/>
      <c r="Q1" s="229"/>
      <c r="R1" s="229"/>
      <c r="S1" s="229"/>
    </row>
    <row r="2" spans="7:25" ht="15">
      <c r="G2" s="250" t="s">
        <v>384</v>
      </c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4" spans="1:30" ht="15">
      <c r="A4" s="251" t="s">
        <v>387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</row>
    <row r="7" spans="2:28" ht="15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</row>
    <row r="8" spans="2:28" ht="15">
      <c r="B8" s="36"/>
      <c r="C8" s="37"/>
      <c r="D8" s="247" t="s">
        <v>388</v>
      </c>
      <c r="E8" s="248"/>
      <c r="F8" s="248"/>
      <c r="G8" s="248"/>
      <c r="H8" s="248"/>
      <c r="I8" s="248"/>
      <c r="J8" s="248"/>
      <c r="K8" s="249" t="s">
        <v>389</v>
      </c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37"/>
      <c r="AB8" s="38"/>
    </row>
    <row r="9" spans="2:28" ht="15">
      <c r="B9" s="36"/>
      <c r="C9" s="37"/>
      <c r="D9" s="247" t="s">
        <v>390</v>
      </c>
      <c r="E9" s="248"/>
      <c r="F9" s="248"/>
      <c r="G9" s="248"/>
      <c r="H9" s="248"/>
      <c r="I9" s="248"/>
      <c r="J9" s="248"/>
      <c r="K9" s="249" t="s">
        <v>391</v>
      </c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37"/>
      <c r="AB9" s="38"/>
    </row>
    <row r="10" spans="2:28" ht="15">
      <c r="B10" s="36"/>
      <c r="C10" s="37"/>
      <c r="D10" s="247" t="s">
        <v>385</v>
      </c>
      <c r="E10" s="248"/>
      <c r="F10" s="248"/>
      <c r="G10" s="248"/>
      <c r="H10" s="248"/>
      <c r="I10" s="248"/>
      <c r="J10" s="248"/>
      <c r="K10" s="249" t="s">
        <v>392</v>
      </c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37"/>
      <c r="AB10" s="38"/>
    </row>
    <row r="11" spans="2:28" ht="15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</row>
    <row r="16" spans="2:29" ht="15">
      <c r="B16" s="244" t="s">
        <v>393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</row>
    <row r="18" spans="2:29" ht="15">
      <c r="B18" s="245" t="s">
        <v>394</v>
      </c>
      <c r="C18" s="238"/>
      <c r="D18" s="238"/>
      <c r="E18" s="246" t="s">
        <v>395</v>
      </c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45" t="s">
        <v>396</v>
      </c>
      <c r="W18" s="238"/>
      <c r="X18" s="245" t="s">
        <v>397</v>
      </c>
      <c r="Y18" s="238"/>
      <c r="Z18" s="238"/>
      <c r="AA18" s="238"/>
      <c r="AB18" s="238"/>
      <c r="AC18" s="238"/>
    </row>
    <row r="19" spans="2:29" ht="15">
      <c r="B19" s="243" t="s">
        <v>398</v>
      </c>
      <c r="C19" s="227"/>
      <c r="D19" s="227"/>
      <c r="E19" s="228" t="s">
        <v>399</v>
      </c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6" t="s">
        <v>385</v>
      </c>
      <c r="W19" s="227"/>
      <c r="X19" s="226" t="s">
        <v>385</v>
      </c>
      <c r="Y19" s="227"/>
      <c r="Z19" s="227"/>
      <c r="AA19" s="227"/>
      <c r="AB19" s="227"/>
      <c r="AC19" s="227"/>
    </row>
    <row r="20" spans="2:29" ht="15">
      <c r="B20" s="235" t="s">
        <v>400</v>
      </c>
      <c r="C20" s="227"/>
      <c r="D20" s="227"/>
      <c r="E20" s="236" t="s">
        <v>401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35"/>
      <c r="W20" s="227"/>
      <c r="X20" s="235"/>
      <c r="Y20" s="227"/>
      <c r="Z20" s="227"/>
      <c r="AA20" s="227"/>
      <c r="AB20" s="227"/>
      <c r="AC20" s="227"/>
    </row>
    <row r="21" spans="2:29" ht="15">
      <c r="B21" s="235" t="s">
        <v>402</v>
      </c>
      <c r="C21" s="227"/>
      <c r="D21" s="227"/>
      <c r="E21" s="236" t="s">
        <v>403</v>
      </c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35"/>
      <c r="W21" s="227"/>
      <c r="X21" s="235"/>
      <c r="Y21" s="227"/>
      <c r="Z21" s="227"/>
      <c r="AA21" s="227"/>
      <c r="AB21" s="227"/>
      <c r="AC21" s="227"/>
    </row>
    <row r="22" spans="2:29" ht="15">
      <c r="B22" s="235" t="s">
        <v>404</v>
      </c>
      <c r="C22" s="227"/>
      <c r="D22" s="227"/>
      <c r="E22" s="236" t="s">
        <v>405</v>
      </c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35"/>
      <c r="W22" s="227"/>
      <c r="X22" s="235"/>
      <c r="Y22" s="227"/>
      <c r="Z22" s="227"/>
      <c r="AA22" s="227"/>
      <c r="AB22" s="227"/>
      <c r="AC22" s="227"/>
    </row>
    <row r="23" spans="2:29" ht="15">
      <c r="B23" s="235" t="s">
        <v>406</v>
      </c>
      <c r="C23" s="227"/>
      <c r="D23" s="227"/>
      <c r="E23" s="236" t="s">
        <v>407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35"/>
      <c r="W23" s="227"/>
      <c r="X23" s="235"/>
      <c r="Y23" s="227"/>
      <c r="Z23" s="227"/>
      <c r="AA23" s="227"/>
      <c r="AB23" s="227"/>
      <c r="AC23" s="227"/>
    </row>
    <row r="24" spans="2:29" ht="15">
      <c r="B24" s="235" t="s">
        <v>408</v>
      </c>
      <c r="C24" s="227"/>
      <c r="D24" s="227"/>
      <c r="E24" s="236" t="s">
        <v>409</v>
      </c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35"/>
      <c r="W24" s="227"/>
      <c r="X24" s="235"/>
      <c r="Y24" s="227"/>
      <c r="Z24" s="227"/>
      <c r="AA24" s="227"/>
      <c r="AB24" s="227"/>
      <c r="AC24" s="227"/>
    </row>
    <row r="25" spans="2:29" ht="15">
      <c r="B25" s="235" t="s">
        <v>410</v>
      </c>
      <c r="C25" s="227"/>
      <c r="D25" s="227"/>
      <c r="E25" s="236" t="s">
        <v>411</v>
      </c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35"/>
      <c r="W25" s="227"/>
      <c r="X25" s="235"/>
      <c r="Y25" s="227"/>
      <c r="Z25" s="227"/>
      <c r="AA25" s="227"/>
      <c r="AB25" s="227"/>
      <c r="AC25" s="227"/>
    </row>
    <row r="26" spans="2:29" ht="15">
      <c r="B26" s="235" t="s">
        <v>412</v>
      </c>
      <c r="C26" s="227"/>
      <c r="D26" s="227"/>
      <c r="E26" s="236" t="s">
        <v>413</v>
      </c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35"/>
      <c r="W26" s="227"/>
      <c r="X26" s="235"/>
      <c r="Y26" s="227"/>
      <c r="Z26" s="227"/>
      <c r="AA26" s="227"/>
      <c r="AB26" s="227"/>
      <c r="AC26" s="227"/>
    </row>
    <row r="27" spans="2:29" ht="15">
      <c r="B27" s="243" t="s">
        <v>385</v>
      </c>
      <c r="C27" s="227"/>
      <c r="D27" s="227"/>
      <c r="E27" s="228" t="s">
        <v>414</v>
      </c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6"/>
      <c r="W27" s="227"/>
      <c r="X27" s="226"/>
      <c r="Y27" s="227"/>
      <c r="Z27" s="227"/>
      <c r="AA27" s="227"/>
      <c r="AB27" s="227"/>
      <c r="AC27" s="227"/>
    </row>
    <row r="28" spans="2:29" ht="15">
      <c r="B28" s="235" t="s">
        <v>385</v>
      </c>
      <c r="C28" s="227"/>
      <c r="D28" s="227"/>
      <c r="E28" s="236" t="s">
        <v>385</v>
      </c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35"/>
      <c r="W28" s="227"/>
      <c r="X28" s="235"/>
      <c r="Y28" s="227"/>
      <c r="Z28" s="227"/>
      <c r="AA28" s="227"/>
      <c r="AB28" s="227"/>
      <c r="AC28" s="227"/>
    </row>
    <row r="29" spans="2:29" ht="15">
      <c r="B29" s="243" t="s">
        <v>415</v>
      </c>
      <c r="C29" s="227"/>
      <c r="D29" s="227"/>
      <c r="E29" s="228" t="s">
        <v>416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6"/>
      <c r="W29" s="227"/>
      <c r="X29" s="226"/>
      <c r="Y29" s="227"/>
      <c r="Z29" s="227"/>
      <c r="AA29" s="227"/>
      <c r="AB29" s="227"/>
      <c r="AC29" s="227"/>
    </row>
    <row r="30" spans="2:29" ht="15">
      <c r="B30" s="235" t="s">
        <v>417</v>
      </c>
      <c r="C30" s="227"/>
      <c r="D30" s="227"/>
      <c r="E30" s="236" t="s">
        <v>418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35"/>
      <c r="W30" s="227"/>
      <c r="X30" s="235"/>
      <c r="Y30" s="227"/>
      <c r="Z30" s="227"/>
      <c r="AA30" s="227"/>
      <c r="AB30" s="227"/>
      <c r="AC30" s="227"/>
    </row>
    <row r="31" spans="2:29" ht="15">
      <c r="B31" s="243" t="s">
        <v>385</v>
      </c>
      <c r="C31" s="227"/>
      <c r="D31" s="227"/>
      <c r="E31" s="228" t="s">
        <v>419</v>
      </c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6"/>
      <c r="W31" s="227"/>
      <c r="X31" s="226"/>
      <c r="Y31" s="227"/>
      <c r="Z31" s="227"/>
      <c r="AA31" s="227"/>
      <c r="AB31" s="227"/>
      <c r="AC31" s="227"/>
    </row>
    <row r="32" spans="2:29" ht="15">
      <c r="B32" s="235" t="s">
        <v>385</v>
      </c>
      <c r="C32" s="227"/>
      <c r="D32" s="227"/>
      <c r="E32" s="236" t="s">
        <v>385</v>
      </c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35"/>
      <c r="W32" s="227"/>
      <c r="X32" s="235"/>
      <c r="Y32" s="227"/>
      <c r="Z32" s="227"/>
      <c r="AA32" s="227"/>
      <c r="AB32" s="227"/>
      <c r="AC32" s="227"/>
    </row>
    <row r="33" spans="2:29" ht="15">
      <c r="B33" s="237" t="s">
        <v>420</v>
      </c>
      <c r="C33" s="238"/>
      <c r="D33" s="238"/>
      <c r="E33" s="239" t="s">
        <v>421</v>
      </c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40"/>
      <c r="W33" s="241"/>
      <c r="X33" s="242"/>
      <c r="Y33" s="238"/>
      <c r="Z33" s="238"/>
      <c r="AA33" s="238"/>
      <c r="AB33" s="238"/>
      <c r="AC33" s="238"/>
    </row>
    <row r="35" spans="2:20" ht="15">
      <c r="B35" s="232" t="s">
        <v>385</v>
      </c>
      <c r="C35" s="233"/>
      <c r="D35" s="233"/>
      <c r="E35" s="233"/>
      <c r="F35" s="233"/>
      <c r="G35" s="233"/>
      <c r="H35" s="233"/>
      <c r="J35" s="234" t="s">
        <v>396</v>
      </c>
      <c r="K35" s="233"/>
      <c r="L35" s="233"/>
      <c r="M35" s="234" t="s">
        <v>422</v>
      </c>
      <c r="N35" s="233"/>
      <c r="O35" s="233"/>
      <c r="P35" s="233"/>
      <c r="Q35" s="233"/>
      <c r="R35" s="234" t="s">
        <v>423</v>
      </c>
      <c r="S35" s="233"/>
      <c r="T35" s="233"/>
    </row>
    <row r="36" spans="2:20" ht="15">
      <c r="B36" s="234" t="s">
        <v>424</v>
      </c>
      <c r="C36" s="233"/>
      <c r="D36" s="233"/>
      <c r="E36" s="233"/>
      <c r="F36" s="233"/>
      <c r="G36" s="233"/>
      <c r="H36" s="233"/>
      <c r="I36" s="42"/>
      <c r="J36" s="234"/>
      <c r="K36" s="233"/>
      <c r="L36" s="233"/>
      <c r="M36" s="234" t="s">
        <v>425</v>
      </c>
      <c r="N36" s="233"/>
      <c r="O36" s="233"/>
      <c r="P36" s="233"/>
      <c r="Q36" s="233"/>
      <c r="R36" s="234" t="s">
        <v>426</v>
      </c>
      <c r="S36" s="233"/>
      <c r="T36" s="233"/>
    </row>
    <row r="39" spans="2:20" ht="15">
      <c r="B39" s="230" t="s">
        <v>427</v>
      </c>
      <c r="C39" s="227"/>
      <c r="D39" s="227"/>
      <c r="E39" s="227"/>
      <c r="F39" s="227"/>
      <c r="G39" s="227"/>
      <c r="H39" s="227"/>
      <c r="J39" s="230"/>
      <c r="K39" s="227"/>
      <c r="L39" s="227"/>
      <c r="N39" s="230" t="s">
        <v>425</v>
      </c>
      <c r="O39" s="227"/>
      <c r="P39" s="227"/>
      <c r="Q39" s="227"/>
      <c r="R39" s="230" t="s">
        <v>426</v>
      </c>
      <c r="S39" s="227"/>
      <c r="T39" s="227"/>
    </row>
    <row r="42" spans="2:16" ht="15">
      <c r="B42" s="231" t="s">
        <v>428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</row>
    <row r="44" spans="2:11" ht="15">
      <c r="B44" s="226" t="s">
        <v>429</v>
      </c>
      <c r="C44" s="227"/>
      <c r="D44" s="227"/>
      <c r="E44" s="227"/>
      <c r="F44" s="228" t="s">
        <v>430</v>
      </c>
      <c r="G44" s="227"/>
      <c r="H44" s="227"/>
      <c r="I44" s="227"/>
      <c r="J44" s="227"/>
      <c r="K44" s="227"/>
    </row>
    <row r="45" spans="2:11" ht="15">
      <c r="B45" s="226" t="s">
        <v>431</v>
      </c>
      <c r="C45" s="227"/>
      <c r="D45" s="227"/>
      <c r="E45" s="227"/>
      <c r="F45" s="228" t="s">
        <v>432</v>
      </c>
      <c r="G45" s="227"/>
      <c r="H45" s="227"/>
      <c r="I45" s="227"/>
      <c r="J45" s="227"/>
      <c r="K45" s="227"/>
    </row>
    <row r="46" spans="2:11" ht="15">
      <c r="B46" s="226" t="s">
        <v>433</v>
      </c>
      <c r="C46" s="227"/>
      <c r="D46" s="227"/>
      <c r="E46" s="227"/>
      <c r="F46" s="228" t="s">
        <v>434</v>
      </c>
      <c r="G46" s="227"/>
      <c r="H46" s="227"/>
      <c r="I46" s="227"/>
      <c r="J46" s="227"/>
      <c r="K46" s="227"/>
    </row>
  </sheetData>
  <sheetProtection/>
  <mergeCells count="93">
    <mergeCell ref="G2:Y2"/>
    <mergeCell ref="A4:AD4"/>
    <mergeCell ref="D8:J8"/>
    <mergeCell ref="K8:Z8"/>
    <mergeCell ref="D9:J9"/>
    <mergeCell ref="K9:Z9"/>
    <mergeCell ref="D10:J10"/>
    <mergeCell ref="K10:Z10"/>
    <mergeCell ref="B16:AC16"/>
    <mergeCell ref="B18:D18"/>
    <mergeCell ref="E18:U18"/>
    <mergeCell ref="V18:W18"/>
    <mergeCell ref="X18:AC18"/>
    <mergeCell ref="B19:D19"/>
    <mergeCell ref="E19:U19"/>
    <mergeCell ref="V19:W19"/>
    <mergeCell ref="X19:AC19"/>
    <mergeCell ref="B20:D20"/>
    <mergeCell ref="E20:U20"/>
    <mergeCell ref="V20:W20"/>
    <mergeCell ref="X20:AC20"/>
    <mergeCell ref="B21:D21"/>
    <mergeCell ref="E21:U21"/>
    <mergeCell ref="V21:W21"/>
    <mergeCell ref="X21:AC21"/>
    <mergeCell ref="B22:D22"/>
    <mergeCell ref="E22:U22"/>
    <mergeCell ref="V22:W22"/>
    <mergeCell ref="X22:AC22"/>
    <mergeCell ref="B23:D23"/>
    <mergeCell ref="E23:U23"/>
    <mergeCell ref="V23:W23"/>
    <mergeCell ref="X23:AC23"/>
    <mergeCell ref="B24:D24"/>
    <mergeCell ref="E24:U24"/>
    <mergeCell ref="V24:W24"/>
    <mergeCell ref="X24:AC24"/>
    <mergeCell ref="B25:D25"/>
    <mergeCell ref="E25:U25"/>
    <mergeCell ref="V25:W25"/>
    <mergeCell ref="X25:AC25"/>
    <mergeCell ref="B26:D26"/>
    <mergeCell ref="E26:U26"/>
    <mergeCell ref="V26:W26"/>
    <mergeCell ref="X26:AC26"/>
    <mergeCell ref="B27:D27"/>
    <mergeCell ref="E27:U27"/>
    <mergeCell ref="V27:W27"/>
    <mergeCell ref="X27:AC27"/>
    <mergeCell ref="B28:D28"/>
    <mergeCell ref="E28:U28"/>
    <mergeCell ref="V28:W28"/>
    <mergeCell ref="X28:AC28"/>
    <mergeCell ref="B29:D29"/>
    <mergeCell ref="E29:U29"/>
    <mergeCell ref="V29:W29"/>
    <mergeCell ref="X29:AC29"/>
    <mergeCell ref="B30:D30"/>
    <mergeCell ref="E30:U30"/>
    <mergeCell ref="V30:W30"/>
    <mergeCell ref="X30:AC30"/>
    <mergeCell ref="B31:D31"/>
    <mergeCell ref="E31:U31"/>
    <mergeCell ref="V31:W31"/>
    <mergeCell ref="X31:AC31"/>
    <mergeCell ref="B32:D32"/>
    <mergeCell ref="E32:U32"/>
    <mergeCell ref="V32:W32"/>
    <mergeCell ref="X32:AC32"/>
    <mergeCell ref="B33:D33"/>
    <mergeCell ref="E33:U33"/>
    <mergeCell ref="V33:W33"/>
    <mergeCell ref="X33:AC33"/>
    <mergeCell ref="B44:E44"/>
    <mergeCell ref="F44:K44"/>
    <mergeCell ref="B35:H35"/>
    <mergeCell ref="J35:L35"/>
    <mergeCell ref="M35:Q35"/>
    <mergeCell ref="R35:T35"/>
    <mergeCell ref="B36:H36"/>
    <mergeCell ref="J36:L36"/>
    <mergeCell ref="M36:Q36"/>
    <mergeCell ref="R36:T36"/>
    <mergeCell ref="B45:E45"/>
    <mergeCell ref="F45:K45"/>
    <mergeCell ref="B46:E46"/>
    <mergeCell ref="F46:K46"/>
    <mergeCell ref="M1:S1"/>
    <mergeCell ref="B39:H39"/>
    <mergeCell ref="J39:L39"/>
    <mergeCell ref="N39:Q39"/>
    <mergeCell ref="R39:T39"/>
    <mergeCell ref="B42:P42"/>
  </mergeCells>
  <printOptions/>
  <pageMargins left="0.7" right="0.7" top="0.787401575" bottom="0.787401575" header="0.3" footer="0.3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3"/>
  <sheetViews>
    <sheetView view="pageBreakPreview" zoomScale="80" zoomScaleSheetLayoutView="80" zoomScalePageLayoutView="0" workbookViewId="0" topLeftCell="A7">
      <selection activeCell="W127" sqref="W127"/>
    </sheetView>
  </sheetViews>
  <sheetFormatPr defaultColWidth="9.33203125" defaultRowHeight="10.5"/>
  <cols>
    <col min="1" max="10" width="9.33203125" style="31" customWidth="1"/>
    <col min="11" max="11" width="2.16015625" style="31" customWidth="1"/>
    <col min="12" max="14" width="9.33203125" style="31" hidden="1" customWidth="1"/>
    <col min="15" max="16384" width="9.33203125" style="31" customWidth="1"/>
  </cols>
  <sheetData>
    <row r="1" spans="17:24" ht="39.75" customHeight="1">
      <c r="Q1" s="229" t="s">
        <v>383</v>
      </c>
      <c r="R1" s="229"/>
      <c r="S1" s="229"/>
      <c r="T1" s="229"/>
      <c r="U1" s="229"/>
      <c r="V1" s="229"/>
      <c r="W1" s="229"/>
      <c r="X1" s="229"/>
    </row>
    <row r="2" spans="7:30" ht="15">
      <c r="G2" s="250" t="s">
        <v>384</v>
      </c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</row>
    <row r="3" ht="31.5" customHeight="1"/>
    <row r="4" spans="1:29" ht="15">
      <c r="A4" s="263" t="s">
        <v>385</v>
      </c>
      <c r="B4" s="227"/>
      <c r="C4" s="227"/>
      <c r="D4" s="227"/>
      <c r="E4" s="227"/>
      <c r="F4" s="227"/>
      <c r="G4" s="227"/>
      <c r="H4" s="227"/>
      <c r="S4" s="250" t="s">
        <v>385</v>
      </c>
      <c r="T4" s="227"/>
      <c r="U4" s="227"/>
      <c r="V4" s="227"/>
      <c r="AA4" s="265" t="s">
        <v>386</v>
      </c>
      <c r="AB4" s="227"/>
      <c r="AC4" s="227"/>
    </row>
    <row r="5" spans="1:33" ht="15">
      <c r="A5" s="264"/>
      <c r="B5" s="264"/>
      <c r="C5" s="264"/>
      <c r="D5" s="264"/>
      <c r="E5" s="264"/>
      <c r="F5" s="264"/>
      <c r="G5" s="264"/>
      <c r="H5" s="264"/>
      <c r="I5" s="32"/>
      <c r="J5" s="32"/>
      <c r="K5" s="32"/>
      <c r="L5" s="32"/>
      <c r="M5" s="32"/>
      <c r="N5" s="32"/>
      <c r="O5" s="32"/>
      <c r="P5" s="32"/>
      <c r="Q5" s="32"/>
      <c r="R5" s="32"/>
      <c r="S5" s="264"/>
      <c r="T5" s="264"/>
      <c r="U5" s="264"/>
      <c r="V5" s="264"/>
      <c r="W5" s="32"/>
      <c r="X5" s="32"/>
      <c r="Y5" s="32"/>
      <c r="Z5" s="32"/>
      <c r="AA5" s="264"/>
      <c r="AB5" s="264"/>
      <c r="AC5" s="264"/>
      <c r="AD5" s="32"/>
      <c r="AE5" s="32"/>
      <c r="AF5" s="32"/>
      <c r="AG5" s="32"/>
    </row>
    <row r="6" spans="1:33" ht="15">
      <c r="A6" s="251" t="s">
        <v>387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</row>
    <row r="9" spans="2:32" ht="15">
      <c r="B9" s="244" t="s">
        <v>435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</row>
    <row r="11" spans="2:32" ht="15">
      <c r="B11" s="261" t="s">
        <v>436</v>
      </c>
      <c r="C11" s="253"/>
      <c r="D11" s="262" t="s">
        <v>437</v>
      </c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62" t="s">
        <v>395</v>
      </c>
      <c r="P11" s="253"/>
      <c r="Q11" s="253"/>
      <c r="R11" s="253"/>
      <c r="S11" s="253"/>
      <c r="T11" s="253"/>
      <c r="U11" s="253"/>
      <c r="V11" s="253"/>
      <c r="W11" s="253"/>
      <c r="X11" s="261" t="s">
        <v>438</v>
      </c>
      <c r="Y11" s="253"/>
      <c r="Z11" s="261" t="s">
        <v>439</v>
      </c>
      <c r="AA11" s="253"/>
      <c r="AB11" s="43" t="s">
        <v>440</v>
      </c>
      <c r="AC11" s="261" t="s">
        <v>441</v>
      </c>
      <c r="AD11" s="253"/>
      <c r="AE11" s="253"/>
      <c r="AF11" s="44" t="s">
        <v>442</v>
      </c>
    </row>
    <row r="12" spans="2:32" ht="15">
      <c r="B12" s="258">
        <v>1</v>
      </c>
      <c r="C12" s="255"/>
      <c r="D12" s="254" t="s">
        <v>443</v>
      </c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4" t="s">
        <v>444</v>
      </c>
      <c r="P12" s="255"/>
      <c r="Q12" s="255"/>
      <c r="R12" s="255"/>
      <c r="S12" s="255"/>
      <c r="T12" s="255"/>
      <c r="U12" s="255"/>
      <c r="V12" s="255"/>
      <c r="W12" s="255"/>
      <c r="X12" s="257"/>
      <c r="Y12" s="255"/>
      <c r="Z12" s="258" t="s">
        <v>445</v>
      </c>
      <c r="AA12" s="255"/>
      <c r="AB12" s="221" t="s">
        <v>446</v>
      </c>
      <c r="AC12" s="257"/>
      <c r="AD12" s="255"/>
      <c r="AE12" s="255"/>
      <c r="AF12" s="222" t="s">
        <v>447</v>
      </c>
    </row>
    <row r="13" spans="2:32" ht="15">
      <c r="B13" s="258">
        <v>2</v>
      </c>
      <c r="C13" s="255"/>
      <c r="D13" s="254" t="s">
        <v>448</v>
      </c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4" t="s">
        <v>449</v>
      </c>
      <c r="P13" s="255"/>
      <c r="Q13" s="255"/>
      <c r="R13" s="255"/>
      <c r="S13" s="255"/>
      <c r="T13" s="255"/>
      <c r="U13" s="255"/>
      <c r="V13" s="255"/>
      <c r="W13" s="255"/>
      <c r="X13" s="257"/>
      <c r="Y13" s="255"/>
      <c r="Z13" s="258" t="s">
        <v>450</v>
      </c>
      <c r="AA13" s="255"/>
      <c r="AB13" s="221" t="s">
        <v>446</v>
      </c>
      <c r="AC13" s="257"/>
      <c r="AD13" s="255"/>
      <c r="AE13" s="255"/>
      <c r="AF13" s="222" t="s">
        <v>447</v>
      </c>
    </row>
    <row r="14" spans="2:32" ht="15">
      <c r="B14" s="258">
        <v>3</v>
      </c>
      <c r="C14" s="255"/>
      <c r="D14" s="254" t="s">
        <v>451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4" t="s">
        <v>452</v>
      </c>
      <c r="P14" s="255"/>
      <c r="Q14" s="255"/>
      <c r="R14" s="255"/>
      <c r="S14" s="255"/>
      <c r="T14" s="255"/>
      <c r="U14" s="255"/>
      <c r="V14" s="255"/>
      <c r="W14" s="255"/>
      <c r="X14" s="257"/>
      <c r="Y14" s="255"/>
      <c r="Z14" s="258" t="s">
        <v>453</v>
      </c>
      <c r="AA14" s="255"/>
      <c r="AB14" s="221" t="s">
        <v>446</v>
      </c>
      <c r="AC14" s="257"/>
      <c r="AD14" s="255"/>
      <c r="AE14" s="255"/>
      <c r="AF14" s="222" t="s">
        <v>447</v>
      </c>
    </row>
    <row r="15" spans="2:32" ht="15">
      <c r="B15" s="258">
        <v>4</v>
      </c>
      <c r="C15" s="255"/>
      <c r="D15" s="254" t="s">
        <v>451</v>
      </c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4" t="s">
        <v>452</v>
      </c>
      <c r="P15" s="255"/>
      <c r="Q15" s="255"/>
      <c r="R15" s="255"/>
      <c r="S15" s="255"/>
      <c r="T15" s="255"/>
      <c r="U15" s="255"/>
      <c r="V15" s="255"/>
      <c r="W15" s="255"/>
      <c r="X15" s="257"/>
      <c r="Y15" s="255"/>
      <c r="Z15" s="258" t="s">
        <v>454</v>
      </c>
      <c r="AA15" s="255"/>
      <c r="AB15" s="221" t="s">
        <v>446</v>
      </c>
      <c r="AC15" s="257"/>
      <c r="AD15" s="255"/>
      <c r="AE15" s="255"/>
      <c r="AF15" s="222" t="s">
        <v>447</v>
      </c>
    </row>
    <row r="16" spans="2:32" ht="15">
      <c r="B16" s="258">
        <v>5</v>
      </c>
      <c r="C16" s="255"/>
      <c r="D16" s="254" t="s">
        <v>455</v>
      </c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4" t="s">
        <v>456</v>
      </c>
      <c r="P16" s="255"/>
      <c r="Q16" s="255"/>
      <c r="R16" s="255"/>
      <c r="S16" s="255"/>
      <c r="T16" s="255"/>
      <c r="U16" s="255"/>
      <c r="V16" s="255"/>
      <c r="W16" s="255"/>
      <c r="X16" s="257"/>
      <c r="Y16" s="255"/>
      <c r="Z16" s="258" t="s">
        <v>454</v>
      </c>
      <c r="AA16" s="255"/>
      <c r="AB16" s="221" t="s">
        <v>446</v>
      </c>
      <c r="AC16" s="257"/>
      <c r="AD16" s="255"/>
      <c r="AE16" s="255"/>
      <c r="AF16" s="222" t="s">
        <v>447</v>
      </c>
    </row>
    <row r="17" spans="2:32" ht="15">
      <c r="B17" s="258">
        <v>6</v>
      </c>
      <c r="C17" s="255"/>
      <c r="D17" s="254" t="s">
        <v>455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4" t="s">
        <v>456</v>
      </c>
      <c r="P17" s="255"/>
      <c r="Q17" s="255"/>
      <c r="R17" s="255"/>
      <c r="S17" s="255"/>
      <c r="T17" s="255"/>
      <c r="U17" s="255"/>
      <c r="V17" s="255"/>
      <c r="W17" s="255"/>
      <c r="X17" s="257"/>
      <c r="Y17" s="255"/>
      <c r="Z17" s="258" t="s">
        <v>453</v>
      </c>
      <c r="AA17" s="255"/>
      <c r="AB17" s="221" t="s">
        <v>446</v>
      </c>
      <c r="AC17" s="257"/>
      <c r="AD17" s="255"/>
      <c r="AE17" s="255"/>
      <c r="AF17" s="222" t="s">
        <v>447</v>
      </c>
    </row>
    <row r="18" spans="2:32" ht="15">
      <c r="B18" s="258">
        <v>7</v>
      </c>
      <c r="C18" s="255"/>
      <c r="D18" s="254" t="s">
        <v>457</v>
      </c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4" t="s">
        <v>458</v>
      </c>
      <c r="P18" s="255"/>
      <c r="Q18" s="255"/>
      <c r="R18" s="255"/>
      <c r="S18" s="255"/>
      <c r="T18" s="255"/>
      <c r="U18" s="255"/>
      <c r="V18" s="255"/>
      <c r="W18" s="255"/>
      <c r="X18" s="257"/>
      <c r="Y18" s="255"/>
      <c r="Z18" s="258" t="s">
        <v>454</v>
      </c>
      <c r="AA18" s="255"/>
      <c r="AB18" s="221" t="s">
        <v>446</v>
      </c>
      <c r="AC18" s="257"/>
      <c r="AD18" s="255"/>
      <c r="AE18" s="255"/>
      <c r="AF18" s="222" t="s">
        <v>447</v>
      </c>
    </row>
    <row r="19" spans="2:32" ht="15">
      <c r="B19" s="258">
        <v>8</v>
      </c>
      <c r="C19" s="255"/>
      <c r="D19" s="254" t="s">
        <v>457</v>
      </c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4" t="s">
        <v>458</v>
      </c>
      <c r="P19" s="255"/>
      <c r="Q19" s="255"/>
      <c r="R19" s="255"/>
      <c r="S19" s="255"/>
      <c r="T19" s="255"/>
      <c r="U19" s="255"/>
      <c r="V19" s="255"/>
      <c r="W19" s="255"/>
      <c r="X19" s="257"/>
      <c r="Y19" s="255"/>
      <c r="Z19" s="258" t="s">
        <v>453</v>
      </c>
      <c r="AA19" s="255"/>
      <c r="AB19" s="221" t="s">
        <v>446</v>
      </c>
      <c r="AC19" s="257"/>
      <c r="AD19" s="255"/>
      <c r="AE19" s="255"/>
      <c r="AF19" s="222" t="s">
        <v>447</v>
      </c>
    </row>
    <row r="20" spans="2:32" ht="15">
      <c r="B20" s="258">
        <v>9</v>
      </c>
      <c r="C20" s="255"/>
      <c r="D20" s="254" t="s">
        <v>459</v>
      </c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4" t="s">
        <v>460</v>
      </c>
      <c r="P20" s="255"/>
      <c r="Q20" s="255"/>
      <c r="R20" s="255"/>
      <c r="S20" s="255"/>
      <c r="T20" s="255"/>
      <c r="U20" s="255"/>
      <c r="V20" s="255"/>
      <c r="W20" s="255"/>
      <c r="X20" s="257"/>
      <c r="Y20" s="255"/>
      <c r="Z20" s="258" t="s">
        <v>461</v>
      </c>
      <c r="AA20" s="255"/>
      <c r="AB20" s="221" t="s">
        <v>446</v>
      </c>
      <c r="AC20" s="257"/>
      <c r="AD20" s="255"/>
      <c r="AE20" s="255"/>
      <c r="AF20" s="222" t="s">
        <v>447</v>
      </c>
    </row>
    <row r="21" spans="2:32" ht="15">
      <c r="B21" s="258">
        <v>10</v>
      </c>
      <c r="C21" s="255"/>
      <c r="D21" s="254" t="s">
        <v>462</v>
      </c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4" t="s">
        <v>463</v>
      </c>
      <c r="P21" s="255"/>
      <c r="Q21" s="255"/>
      <c r="R21" s="255"/>
      <c r="S21" s="255"/>
      <c r="T21" s="255"/>
      <c r="U21" s="255"/>
      <c r="V21" s="255"/>
      <c r="W21" s="255"/>
      <c r="X21" s="257"/>
      <c r="Y21" s="255"/>
      <c r="Z21" s="258" t="s">
        <v>464</v>
      </c>
      <c r="AA21" s="255"/>
      <c r="AB21" s="221" t="s">
        <v>51</v>
      </c>
      <c r="AC21" s="257"/>
      <c r="AD21" s="255"/>
      <c r="AE21" s="255"/>
      <c r="AF21" s="222" t="s">
        <v>447</v>
      </c>
    </row>
    <row r="22" spans="2:32" ht="15">
      <c r="B22" s="258">
        <v>11</v>
      </c>
      <c r="C22" s="255"/>
      <c r="D22" s="254" t="s">
        <v>465</v>
      </c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4" t="s">
        <v>466</v>
      </c>
      <c r="P22" s="255"/>
      <c r="Q22" s="255"/>
      <c r="R22" s="255"/>
      <c r="S22" s="255"/>
      <c r="T22" s="255"/>
      <c r="U22" s="255"/>
      <c r="V22" s="255"/>
      <c r="W22" s="255"/>
      <c r="X22" s="257"/>
      <c r="Y22" s="255"/>
      <c r="Z22" s="258" t="s">
        <v>467</v>
      </c>
      <c r="AA22" s="255"/>
      <c r="AB22" s="221" t="s">
        <v>446</v>
      </c>
      <c r="AC22" s="257"/>
      <c r="AD22" s="255"/>
      <c r="AE22" s="255"/>
      <c r="AF22" s="222" t="s">
        <v>447</v>
      </c>
    </row>
    <row r="23" spans="2:32" ht="15">
      <c r="B23" s="258">
        <v>12</v>
      </c>
      <c r="C23" s="255"/>
      <c r="D23" s="254" t="s">
        <v>465</v>
      </c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4" t="s">
        <v>466</v>
      </c>
      <c r="P23" s="255"/>
      <c r="Q23" s="255"/>
      <c r="R23" s="255"/>
      <c r="S23" s="255"/>
      <c r="T23" s="255"/>
      <c r="U23" s="255"/>
      <c r="V23" s="255"/>
      <c r="W23" s="255"/>
      <c r="X23" s="257"/>
      <c r="Y23" s="255"/>
      <c r="Z23" s="258" t="s">
        <v>468</v>
      </c>
      <c r="AA23" s="255"/>
      <c r="AB23" s="221" t="s">
        <v>446</v>
      </c>
      <c r="AC23" s="257"/>
      <c r="AD23" s="255"/>
      <c r="AE23" s="255"/>
      <c r="AF23" s="222" t="s">
        <v>447</v>
      </c>
    </row>
    <row r="24" spans="2:32" ht="15">
      <c r="B24" s="258">
        <v>13</v>
      </c>
      <c r="C24" s="255"/>
      <c r="D24" s="254" t="s">
        <v>469</v>
      </c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4" t="s">
        <v>470</v>
      </c>
      <c r="P24" s="255"/>
      <c r="Q24" s="255"/>
      <c r="R24" s="255"/>
      <c r="S24" s="255"/>
      <c r="T24" s="255"/>
      <c r="U24" s="255"/>
      <c r="V24" s="255"/>
      <c r="W24" s="255"/>
      <c r="X24" s="257"/>
      <c r="Y24" s="255"/>
      <c r="Z24" s="258" t="s">
        <v>471</v>
      </c>
      <c r="AA24" s="255"/>
      <c r="AB24" s="221" t="s">
        <v>51</v>
      </c>
      <c r="AC24" s="257"/>
      <c r="AD24" s="255"/>
      <c r="AE24" s="255"/>
      <c r="AF24" s="222" t="s">
        <v>447</v>
      </c>
    </row>
    <row r="25" spans="2:32" ht="15">
      <c r="B25" s="258">
        <v>14</v>
      </c>
      <c r="C25" s="255"/>
      <c r="D25" s="254" t="s">
        <v>472</v>
      </c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4" t="s">
        <v>473</v>
      </c>
      <c r="P25" s="255"/>
      <c r="Q25" s="255"/>
      <c r="R25" s="255"/>
      <c r="S25" s="255"/>
      <c r="T25" s="255"/>
      <c r="U25" s="255"/>
      <c r="V25" s="255"/>
      <c r="W25" s="255"/>
      <c r="X25" s="257"/>
      <c r="Y25" s="255"/>
      <c r="Z25" s="258" t="s">
        <v>474</v>
      </c>
      <c r="AA25" s="255"/>
      <c r="AB25" s="221" t="s">
        <v>51</v>
      </c>
      <c r="AC25" s="257"/>
      <c r="AD25" s="255"/>
      <c r="AE25" s="255"/>
      <c r="AF25" s="222" t="s">
        <v>447</v>
      </c>
    </row>
    <row r="26" spans="2:32" ht="15">
      <c r="B26" s="258">
        <v>15</v>
      </c>
      <c r="C26" s="255"/>
      <c r="D26" s="254" t="s">
        <v>475</v>
      </c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4" t="s">
        <v>476</v>
      </c>
      <c r="P26" s="255"/>
      <c r="Q26" s="255"/>
      <c r="R26" s="255"/>
      <c r="S26" s="255"/>
      <c r="T26" s="255"/>
      <c r="U26" s="255"/>
      <c r="V26" s="255"/>
      <c r="W26" s="255"/>
      <c r="X26" s="257"/>
      <c r="Y26" s="255"/>
      <c r="Z26" s="258" t="s">
        <v>477</v>
      </c>
      <c r="AA26" s="255"/>
      <c r="AB26" s="221" t="s">
        <v>51</v>
      </c>
      <c r="AC26" s="257"/>
      <c r="AD26" s="255"/>
      <c r="AE26" s="255"/>
      <c r="AF26" s="222" t="s">
        <v>447</v>
      </c>
    </row>
    <row r="27" spans="2:32" ht="15">
      <c r="B27" s="252" t="s">
        <v>661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</row>
    <row r="29" spans="2:32" ht="15">
      <c r="B29" s="228" t="s">
        <v>478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</row>
    <row r="31" spans="3:19" ht="15">
      <c r="C31" s="235" t="s">
        <v>479</v>
      </c>
      <c r="D31" s="227"/>
      <c r="F31" s="235"/>
      <c r="G31" s="227"/>
      <c r="H31" s="227"/>
      <c r="I31" s="227"/>
      <c r="J31" s="227"/>
      <c r="K31" s="227"/>
      <c r="L31" s="236" t="s">
        <v>480</v>
      </c>
      <c r="M31" s="227"/>
      <c r="N31" s="227"/>
      <c r="O31" s="227"/>
      <c r="P31" s="227"/>
      <c r="Q31" s="227"/>
      <c r="R31" s="227"/>
      <c r="S31" s="227"/>
    </row>
    <row r="33" spans="2:17" ht="15">
      <c r="B33" s="232" t="s">
        <v>385</v>
      </c>
      <c r="C33" s="233"/>
      <c r="D33" s="233"/>
      <c r="E33" s="233"/>
      <c r="F33" s="233"/>
      <c r="G33" s="233"/>
      <c r="H33" s="233"/>
      <c r="I33" s="233"/>
      <c r="K33" s="234" t="s">
        <v>396</v>
      </c>
      <c r="L33" s="233"/>
      <c r="M33" s="233"/>
      <c r="N33" s="233"/>
      <c r="O33" s="233"/>
      <c r="P33" s="233"/>
      <c r="Q33" s="233"/>
    </row>
    <row r="34" spans="2:17" ht="15">
      <c r="B34" s="234" t="s">
        <v>397</v>
      </c>
      <c r="C34" s="233"/>
      <c r="D34" s="233"/>
      <c r="E34" s="233"/>
      <c r="F34" s="233"/>
      <c r="G34" s="233"/>
      <c r="H34" s="233"/>
      <c r="I34" s="233"/>
      <c r="J34" s="42"/>
      <c r="K34" s="234"/>
      <c r="L34" s="233"/>
      <c r="M34" s="233"/>
      <c r="N34" s="233"/>
      <c r="O34" s="233"/>
      <c r="P34" s="233"/>
      <c r="Q34" s="233"/>
    </row>
    <row r="37" spans="2:17" ht="15">
      <c r="B37" s="230" t="s">
        <v>427</v>
      </c>
      <c r="C37" s="227"/>
      <c r="D37" s="227"/>
      <c r="E37" s="227"/>
      <c r="F37" s="227"/>
      <c r="G37" s="227"/>
      <c r="H37" s="227"/>
      <c r="I37" s="227"/>
      <c r="K37" s="230"/>
      <c r="L37" s="227"/>
      <c r="M37" s="227"/>
      <c r="N37" s="227"/>
      <c r="O37" s="227"/>
      <c r="P37" s="227"/>
      <c r="Q37" s="227"/>
    </row>
    <row r="41" spans="2:32" ht="15">
      <c r="B41" s="244" t="s">
        <v>481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</row>
    <row r="43" spans="2:32" ht="15">
      <c r="B43" s="261" t="s">
        <v>436</v>
      </c>
      <c r="C43" s="253"/>
      <c r="D43" s="262" t="s">
        <v>437</v>
      </c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62" t="s">
        <v>395</v>
      </c>
      <c r="P43" s="253"/>
      <c r="Q43" s="253"/>
      <c r="R43" s="253"/>
      <c r="S43" s="253"/>
      <c r="T43" s="253"/>
      <c r="U43" s="253"/>
      <c r="V43" s="253"/>
      <c r="W43" s="253"/>
      <c r="X43" s="261" t="s">
        <v>438</v>
      </c>
      <c r="Y43" s="253"/>
      <c r="Z43" s="261" t="s">
        <v>439</v>
      </c>
      <c r="AA43" s="253"/>
      <c r="AB43" s="43" t="s">
        <v>440</v>
      </c>
      <c r="AC43" s="261" t="s">
        <v>441</v>
      </c>
      <c r="AD43" s="253"/>
      <c r="AE43" s="253"/>
      <c r="AF43" s="44" t="s">
        <v>442</v>
      </c>
    </row>
    <row r="44" spans="2:32" ht="15">
      <c r="B44" s="258">
        <v>1</v>
      </c>
      <c r="C44" s="255"/>
      <c r="D44" s="254" t="s">
        <v>482</v>
      </c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4" t="s">
        <v>483</v>
      </c>
      <c r="P44" s="255"/>
      <c r="Q44" s="255"/>
      <c r="R44" s="255"/>
      <c r="S44" s="255"/>
      <c r="T44" s="255"/>
      <c r="U44" s="255"/>
      <c r="V44" s="255"/>
      <c r="W44" s="255"/>
      <c r="X44" s="257"/>
      <c r="Y44" s="255"/>
      <c r="Z44" s="258" t="s">
        <v>484</v>
      </c>
      <c r="AA44" s="255"/>
      <c r="AB44" s="221" t="s">
        <v>51</v>
      </c>
      <c r="AC44" s="257"/>
      <c r="AD44" s="255"/>
      <c r="AE44" s="255"/>
      <c r="AF44" s="222" t="s">
        <v>447</v>
      </c>
    </row>
    <row r="45" spans="2:32" ht="15">
      <c r="B45" s="258">
        <v>2</v>
      </c>
      <c r="C45" s="255"/>
      <c r="D45" s="254" t="s">
        <v>485</v>
      </c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4" t="s">
        <v>486</v>
      </c>
      <c r="P45" s="255"/>
      <c r="Q45" s="255"/>
      <c r="R45" s="255"/>
      <c r="S45" s="255"/>
      <c r="T45" s="255"/>
      <c r="U45" s="255"/>
      <c r="V45" s="255"/>
      <c r="W45" s="255"/>
      <c r="X45" s="257"/>
      <c r="Y45" s="255"/>
      <c r="Z45" s="258" t="s">
        <v>487</v>
      </c>
      <c r="AA45" s="255"/>
      <c r="AB45" s="221" t="s">
        <v>30</v>
      </c>
      <c r="AC45" s="257"/>
      <c r="AD45" s="255"/>
      <c r="AE45" s="255"/>
      <c r="AF45" s="222" t="s">
        <v>447</v>
      </c>
    </row>
    <row r="46" spans="2:32" ht="15">
      <c r="B46" s="258">
        <v>3</v>
      </c>
      <c r="C46" s="255"/>
      <c r="D46" s="254" t="s">
        <v>488</v>
      </c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4" t="s">
        <v>489</v>
      </c>
      <c r="P46" s="255"/>
      <c r="Q46" s="255"/>
      <c r="R46" s="255"/>
      <c r="S46" s="255"/>
      <c r="T46" s="255"/>
      <c r="U46" s="255"/>
      <c r="V46" s="255"/>
      <c r="W46" s="255"/>
      <c r="X46" s="257"/>
      <c r="Y46" s="255"/>
      <c r="Z46" s="258" t="s">
        <v>461</v>
      </c>
      <c r="AA46" s="255"/>
      <c r="AB46" s="221" t="s">
        <v>182</v>
      </c>
      <c r="AC46" s="257"/>
      <c r="AD46" s="255"/>
      <c r="AE46" s="255"/>
      <c r="AF46" s="222" t="s">
        <v>447</v>
      </c>
    </row>
    <row r="47" spans="2:32" ht="15">
      <c r="B47" s="258">
        <v>4</v>
      </c>
      <c r="C47" s="255"/>
      <c r="D47" s="254" t="s">
        <v>490</v>
      </c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4" t="s">
        <v>491</v>
      </c>
      <c r="P47" s="255"/>
      <c r="Q47" s="255"/>
      <c r="R47" s="255"/>
      <c r="S47" s="255"/>
      <c r="T47" s="255"/>
      <c r="U47" s="255"/>
      <c r="V47" s="255"/>
      <c r="W47" s="255"/>
      <c r="X47" s="257"/>
      <c r="Y47" s="255"/>
      <c r="Z47" s="258" t="s">
        <v>487</v>
      </c>
      <c r="AA47" s="255"/>
      <c r="AB47" s="221" t="s">
        <v>44</v>
      </c>
      <c r="AC47" s="257"/>
      <c r="AD47" s="255"/>
      <c r="AE47" s="255"/>
      <c r="AF47" s="222" t="s">
        <v>447</v>
      </c>
    </row>
    <row r="48" spans="2:32" ht="15">
      <c r="B48" s="258">
        <v>5</v>
      </c>
      <c r="C48" s="255"/>
      <c r="D48" s="254" t="s">
        <v>492</v>
      </c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4" t="s">
        <v>493</v>
      </c>
      <c r="P48" s="255"/>
      <c r="Q48" s="255"/>
      <c r="R48" s="255"/>
      <c r="S48" s="255"/>
      <c r="T48" s="255"/>
      <c r="U48" s="255"/>
      <c r="V48" s="255"/>
      <c r="W48" s="255"/>
      <c r="X48" s="257"/>
      <c r="Y48" s="255"/>
      <c r="Z48" s="258" t="s">
        <v>494</v>
      </c>
      <c r="AA48" s="255"/>
      <c r="AB48" s="221" t="s">
        <v>44</v>
      </c>
      <c r="AC48" s="257"/>
      <c r="AD48" s="255"/>
      <c r="AE48" s="255"/>
      <c r="AF48" s="222" t="s">
        <v>447</v>
      </c>
    </row>
    <row r="49" spans="2:32" ht="15">
      <c r="B49" s="258">
        <v>6</v>
      </c>
      <c r="C49" s="255"/>
      <c r="D49" s="254" t="s">
        <v>495</v>
      </c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4" t="s">
        <v>496</v>
      </c>
      <c r="P49" s="255"/>
      <c r="Q49" s="255"/>
      <c r="R49" s="255"/>
      <c r="S49" s="255"/>
      <c r="T49" s="255"/>
      <c r="U49" s="255"/>
      <c r="V49" s="255"/>
      <c r="W49" s="255"/>
      <c r="X49" s="257"/>
      <c r="Y49" s="255"/>
      <c r="Z49" s="258" t="s">
        <v>497</v>
      </c>
      <c r="AA49" s="255"/>
      <c r="AB49" s="221" t="s">
        <v>498</v>
      </c>
      <c r="AC49" s="257"/>
      <c r="AD49" s="255"/>
      <c r="AE49" s="255"/>
      <c r="AF49" s="222" t="s">
        <v>447</v>
      </c>
    </row>
    <row r="50" spans="2:32" ht="15">
      <c r="B50" s="258">
        <v>7</v>
      </c>
      <c r="C50" s="255"/>
      <c r="D50" s="254" t="s">
        <v>499</v>
      </c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4" t="s">
        <v>500</v>
      </c>
      <c r="P50" s="255"/>
      <c r="Q50" s="255"/>
      <c r="R50" s="255"/>
      <c r="S50" s="255"/>
      <c r="T50" s="255"/>
      <c r="U50" s="255"/>
      <c r="V50" s="255"/>
      <c r="W50" s="255"/>
      <c r="X50" s="257"/>
      <c r="Y50" s="255"/>
      <c r="Z50" s="258" t="s">
        <v>487</v>
      </c>
      <c r="AA50" s="255"/>
      <c r="AB50" s="221" t="s">
        <v>44</v>
      </c>
      <c r="AC50" s="257"/>
      <c r="AD50" s="255"/>
      <c r="AE50" s="255"/>
      <c r="AF50" s="222" t="s">
        <v>447</v>
      </c>
    </row>
    <row r="51" spans="2:32" ht="15">
      <c r="B51" s="258">
        <v>8</v>
      </c>
      <c r="C51" s="255"/>
      <c r="D51" s="254" t="s">
        <v>501</v>
      </c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4" t="s">
        <v>502</v>
      </c>
      <c r="P51" s="255"/>
      <c r="Q51" s="255"/>
      <c r="R51" s="255"/>
      <c r="S51" s="255"/>
      <c r="T51" s="255"/>
      <c r="U51" s="255"/>
      <c r="V51" s="255"/>
      <c r="W51" s="255"/>
      <c r="X51" s="257"/>
      <c r="Y51" s="255"/>
      <c r="Z51" s="258" t="s">
        <v>503</v>
      </c>
      <c r="AA51" s="255"/>
      <c r="AB51" s="221" t="s">
        <v>44</v>
      </c>
      <c r="AC51" s="257"/>
      <c r="AD51" s="255"/>
      <c r="AE51" s="255"/>
      <c r="AF51" s="222" t="s">
        <v>447</v>
      </c>
    </row>
    <row r="52" spans="2:32" ht="15">
      <c r="B52" s="258">
        <v>9</v>
      </c>
      <c r="C52" s="255"/>
      <c r="D52" s="254" t="s">
        <v>504</v>
      </c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4" t="s">
        <v>505</v>
      </c>
      <c r="P52" s="255"/>
      <c r="Q52" s="255"/>
      <c r="R52" s="255"/>
      <c r="S52" s="255"/>
      <c r="T52" s="255"/>
      <c r="U52" s="255"/>
      <c r="V52" s="255"/>
      <c r="W52" s="255"/>
      <c r="X52" s="257"/>
      <c r="Y52" s="255"/>
      <c r="Z52" s="258" t="s">
        <v>506</v>
      </c>
      <c r="AA52" s="255"/>
      <c r="AB52" s="221" t="s">
        <v>51</v>
      </c>
      <c r="AC52" s="257"/>
      <c r="AD52" s="255"/>
      <c r="AE52" s="255"/>
      <c r="AF52" s="222" t="s">
        <v>447</v>
      </c>
    </row>
    <row r="53" spans="2:32" ht="15">
      <c r="B53" s="258">
        <v>10</v>
      </c>
      <c r="C53" s="255"/>
      <c r="D53" s="254" t="s">
        <v>507</v>
      </c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4" t="s">
        <v>508</v>
      </c>
      <c r="P53" s="255"/>
      <c r="Q53" s="255"/>
      <c r="R53" s="255"/>
      <c r="S53" s="255"/>
      <c r="T53" s="255"/>
      <c r="U53" s="255"/>
      <c r="V53" s="255"/>
      <c r="W53" s="255"/>
      <c r="X53" s="257"/>
      <c r="Y53" s="255"/>
      <c r="Z53" s="258" t="s">
        <v>509</v>
      </c>
      <c r="AA53" s="255"/>
      <c r="AB53" s="221" t="s">
        <v>44</v>
      </c>
      <c r="AC53" s="257"/>
      <c r="AD53" s="255"/>
      <c r="AE53" s="255"/>
      <c r="AF53" s="222" t="s">
        <v>447</v>
      </c>
    </row>
    <row r="54" spans="2:32" ht="15">
      <c r="B54" s="258">
        <v>11</v>
      </c>
      <c r="C54" s="255"/>
      <c r="D54" s="254" t="s">
        <v>507</v>
      </c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4" t="s">
        <v>508</v>
      </c>
      <c r="P54" s="255"/>
      <c r="Q54" s="255"/>
      <c r="R54" s="255"/>
      <c r="S54" s="255"/>
      <c r="T54" s="255"/>
      <c r="U54" s="255"/>
      <c r="V54" s="255"/>
      <c r="W54" s="255"/>
      <c r="X54" s="257"/>
      <c r="Y54" s="255"/>
      <c r="Z54" s="258" t="s">
        <v>487</v>
      </c>
      <c r="AA54" s="255"/>
      <c r="AB54" s="221" t="s">
        <v>44</v>
      </c>
      <c r="AC54" s="257"/>
      <c r="AD54" s="255"/>
      <c r="AE54" s="255"/>
      <c r="AF54" s="222" t="s">
        <v>447</v>
      </c>
    </row>
    <row r="55" spans="2:32" ht="15">
      <c r="B55" s="258">
        <v>12</v>
      </c>
      <c r="C55" s="255"/>
      <c r="D55" s="254" t="s">
        <v>510</v>
      </c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4" t="s">
        <v>511</v>
      </c>
      <c r="P55" s="255"/>
      <c r="Q55" s="255"/>
      <c r="R55" s="255"/>
      <c r="S55" s="255"/>
      <c r="T55" s="255"/>
      <c r="U55" s="255"/>
      <c r="V55" s="255"/>
      <c r="W55" s="255"/>
      <c r="X55" s="257"/>
      <c r="Y55" s="255"/>
      <c r="Z55" s="258" t="s">
        <v>506</v>
      </c>
      <c r="AA55" s="255"/>
      <c r="AB55" s="221" t="s">
        <v>51</v>
      </c>
      <c r="AC55" s="257"/>
      <c r="AD55" s="255"/>
      <c r="AE55" s="255"/>
      <c r="AF55" s="222" t="s">
        <v>447</v>
      </c>
    </row>
    <row r="56" spans="2:32" ht="15">
      <c r="B56" s="258">
        <v>13</v>
      </c>
      <c r="C56" s="255"/>
      <c r="D56" s="254" t="s">
        <v>512</v>
      </c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4" t="s">
        <v>513</v>
      </c>
      <c r="P56" s="255"/>
      <c r="Q56" s="255"/>
      <c r="R56" s="255"/>
      <c r="S56" s="255"/>
      <c r="T56" s="255"/>
      <c r="U56" s="255"/>
      <c r="V56" s="255"/>
      <c r="W56" s="255"/>
      <c r="X56" s="257"/>
      <c r="Y56" s="255"/>
      <c r="Z56" s="258" t="s">
        <v>506</v>
      </c>
      <c r="AA56" s="255"/>
      <c r="AB56" s="221" t="s">
        <v>51</v>
      </c>
      <c r="AC56" s="257"/>
      <c r="AD56" s="255"/>
      <c r="AE56" s="255"/>
      <c r="AF56" s="222" t="s">
        <v>447</v>
      </c>
    </row>
    <row r="57" spans="2:32" ht="15">
      <c r="B57" s="258">
        <v>14</v>
      </c>
      <c r="C57" s="255"/>
      <c r="D57" s="254" t="s">
        <v>514</v>
      </c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4" t="s">
        <v>515</v>
      </c>
      <c r="P57" s="255"/>
      <c r="Q57" s="255"/>
      <c r="R57" s="255"/>
      <c r="S57" s="255"/>
      <c r="T57" s="255"/>
      <c r="U57" s="255"/>
      <c r="V57" s="255"/>
      <c r="W57" s="255"/>
      <c r="X57" s="257"/>
      <c r="Y57" s="255"/>
      <c r="Z57" s="258" t="s">
        <v>506</v>
      </c>
      <c r="AA57" s="255"/>
      <c r="AB57" s="221" t="s">
        <v>51</v>
      </c>
      <c r="AC57" s="257"/>
      <c r="AD57" s="255"/>
      <c r="AE57" s="255"/>
      <c r="AF57" s="222" t="s">
        <v>447</v>
      </c>
    </row>
    <row r="58" spans="2:32" ht="15">
      <c r="B58" s="258">
        <v>15</v>
      </c>
      <c r="C58" s="255"/>
      <c r="D58" s="254" t="s">
        <v>516</v>
      </c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4" t="s">
        <v>517</v>
      </c>
      <c r="P58" s="255"/>
      <c r="Q58" s="255"/>
      <c r="R58" s="255"/>
      <c r="S58" s="255"/>
      <c r="T58" s="255"/>
      <c r="U58" s="255"/>
      <c r="V58" s="255"/>
      <c r="W58" s="255"/>
      <c r="X58" s="257"/>
      <c r="Y58" s="255"/>
      <c r="Z58" s="258" t="s">
        <v>503</v>
      </c>
      <c r="AA58" s="255"/>
      <c r="AB58" s="221" t="s">
        <v>44</v>
      </c>
      <c r="AC58" s="257"/>
      <c r="AD58" s="255"/>
      <c r="AE58" s="255"/>
      <c r="AF58" s="222" t="s">
        <v>447</v>
      </c>
    </row>
    <row r="59" spans="2:32" ht="15">
      <c r="B59" s="258">
        <v>16</v>
      </c>
      <c r="C59" s="255"/>
      <c r="D59" s="254" t="s">
        <v>518</v>
      </c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4" t="s">
        <v>519</v>
      </c>
      <c r="P59" s="255"/>
      <c r="Q59" s="255"/>
      <c r="R59" s="255"/>
      <c r="S59" s="255"/>
      <c r="T59" s="255"/>
      <c r="U59" s="255"/>
      <c r="V59" s="255"/>
      <c r="W59" s="255"/>
      <c r="X59" s="257"/>
      <c r="Y59" s="255"/>
      <c r="Z59" s="258" t="s">
        <v>503</v>
      </c>
      <c r="AA59" s="255"/>
      <c r="AB59" s="221" t="s">
        <v>44</v>
      </c>
      <c r="AC59" s="257"/>
      <c r="AD59" s="255"/>
      <c r="AE59" s="255"/>
      <c r="AF59" s="222" t="s">
        <v>447</v>
      </c>
    </row>
    <row r="60" spans="2:32" ht="15">
      <c r="B60" s="258">
        <v>17</v>
      </c>
      <c r="C60" s="255"/>
      <c r="D60" s="254" t="s">
        <v>520</v>
      </c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4" t="s">
        <v>521</v>
      </c>
      <c r="P60" s="255"/>
      <c r="Q60" s="255"/>
      <c r="R60" s="255"/>
      <c r="S60" s="255"/>
      <c r="T60" s="255"/>
      <c r="U60" s="255"/>
      <c r="V60" s="255"/>
      <c r="W60" s="255"/>
      <c r="X60" s="257"/>
      <c r="Y60" s="255"/>
      <c r="Z60" s="258" t="s">
        <v>522</v>
      </c>
      <c r="AA60" s="255"/>
      <c r="AB60" s="221" t="s">
        <v>30</v>
      </c>
      <c r="AC60" s="257"/>
      <c r="AD60" s="255"/>
      <c r="AE60" s="255"/>
      <c r="AF60" s="222" t="s">
        <v>447</v>
      </c>
    </row>
    <row r="61" spans="2:32" ht="15">
      <c r="B61" s="258">
        <v>18</v>
      </c>
      <c r="C61" s="255"/>
      <c r="D61" s="254" t="s">
        <v>523</v>
      </c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4" t="s">
        <v>524</v>
      </c>
      <c r="P61" s="255"/>
      <c r="Q61" s="255"/>
      <c r="R61" s="255"/>
      <c r="S61" s="255"/>
      <c r="T61" s="255"/>
      <c r="U61" s="255"/>
      <c r="V61" s="255"/>
      <c r="W61" s="255"/>
      <c r="X61" s="257"/>
      <c r="Y61" s="255"/>
      <c r="Z61" s="258" t="s">
        <v>487</v>
      </c>
      <c r="AA61" s="255"/>
      <c r="AB61" s="221" t="s">
        <v>30</v>
      </c>
      <c r="AC61" s="257"/>
      <c r="AD61" s="255"/>
      <c r="AE61" s="255"/>
      <c r="AF61" s="222" t="s">
        <v>447</v>
      </c>
    </row>
    <row r="62" spans="2:32" ht="15">
      <c r="B62" s="258">
        <v>19</v>
      </c>
      <c r="C62" s="255"/>
      <c r="D62" s="254" t="s">
        <v>525</v>
      </c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4" t="s">
        <v>526</v>
      </c>
      <c r="P62" s="255"/>
      <c r="Q62" s="255"/>
      <c r="R62" s="255"/>
      <c r="S62" s="255"/>
      <c r="T62" s="255"/>
      <c r="U62" s="255"/>
      <c r="V62" s="255"/>
      <c r="W62" s="255"/>
      <c r="X62" s="257"/>
      <c r="Y62" s="255"/>
      <c r="Z62" s="258" t="s">
        <v>487</v>
      </c>
      <c r="AA62" s="255"/>
      <c r="AB62" s="221" t="s">
        <v>30</v>
      </c>
      <c r="AC62" s="257"/>
      <c r="AD62" s="255"/>
      <c r="AE62" s="255"/>
      <c r="AF62" s="222" t="s">
        <v>447</v>
      </c>
    </row>
    <row r="63" spans="2:32" ht="15">
      <c r="B63" s="252" t="s">
        <v>662</v>
      </c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</row>
    <row r="65" spans="2:32" ht="15">
      <c r="B65" s="228" t="s">
        <v>478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</row>
    <row r="67" spans="3:19" ht="15">
      <c r="C67" s="235" t="s">
        <v>479</v>
      </c>
      <c r="D67" s="227"/>
      <c r="F67" s="235"/>
      <c r="G67" s="227"/>
      <c r="H67" s="227"/>
      <c r="I67" s="227"/>
      <c r="J67" s="227"/>
      <c r="K67" s="227"/>
      <c r="L67" s="236" t="s">
        <v>480</v>
      </c>
      <c r="M67" s="227"/>
      <c r="N67" s="227"/>
      <c r="O67" s="227"/>
      <c r="P67" s="227"/>
      <c r="Q67" s="227"/>
      <c r="R67" s="227"/>
      <c r="S67" s="227"/>
    </row>
    <row r="69" spans="2:17" ht="15">
      <c r="B69" s="232" t="s">
        <v>385</v>
      </c>
      <c r="C69" s="233"/>
      <c r="D69" s="233"/>
      <c r="E69" s="233"/>
      <c r="F69" s="233"/>
      <c r="G69" s="233"/>
      <c r="H69" s="233"/>
      <c r="I69" s="233"/>
      <c r="K69" s="234" t="s">
        <v>396</v>
      </c>
      <c r="L69" s="233"/>
      <c r="M69" s="233"/>
      <c r="N69" s="233"/>
      <c r="O69" s="233"/>
      <c r="P69" s="233"/>
      <c r="Q69" s="233"/>
    </row>
    <row r="70" spans="2:17" ht="15">
      <c r="B70" s="234" t="s">
        <v>397</v>
      </c>
      <c r="C70" s="233"/>
      <c r="D70" s="233"/>
      <c r="E70" s="233"/>
      <c r="F70" s="233"/>
      <c r="G70" s="233"/>
      <c r="H70" s="233"/>
      <c r="I70" s="233"/>
      <c r="J70" s="42"/>
      <c r="K70" s="234"/>
      <c r="L70" s="233"/>
      <c r="M70" s="233"/>
      <c r="N70" s="233"/>
      <c r="O70" s="233"/>
      <c r="P70" s="233"/>
      <c r="Q70" s="233"/>
    </row>
    <row r="73" spans="2:17" ht="15">
      <c r="B73" s="230" t="s">
        <v>427</v>
      </c>
      <c r="C73" s="227"/>
      <c r="D73" s="227"/>
      <c r="E73" s="227"/>
      <c r="F73" s="227"/>
      <c r="G73" s="227"/>
      <c r="H73" s="227"/>
      <c r="I73" s="227"/>
      <c r="K73" s="230"/>
      <c r="L73" s="227"/>
      <c r="M73" s="227"/>
      <c r="N73" s="227"/>
      <c r="O73" s="227"/>
      <c r="P73" s="227"/>
      <c r="Q73" s="227"/>
    </row>
    <row r="77" spans="2:32" ht="15">
      <c r="B77" s="244" t="s">
        <v>527</v>
      </c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</row>
    <row r="79" spans="2:32" ht="15">
      <c r="B79" s="261" t="s">
        <v>436</v>
      </c>
      <c r="C79" s="253"/>
      <c r="D79" s="262" t="s">
        <v>437</v>
      </c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62" t="s">
        <v>395</v>
      </c>
      <c r="P79" s="253"/>
      <c r="Q79" s="253"/>
      <c r="R79" s="253"/>
      <c r="S79" s="253"/>
      <c r="T79" s="253"/>
      <c r="U79" s="253"/>
      <c r="V79" s="253"/>
      <c r="W79" s="253"/>
      <c r="X79" s="261" t="s">
        <v>438</v>
      </c>
      <c r="Y79" s="253"/>
      <c r="Z79" s="261" t="s">
        <v>439</v>
      </c>
      <c r="AA79" s="253"/>
      <c r="AB79" s="43" t="s">
        <v>440</v>
      </c>
      <c r="AC79" s="261" t="s">
        <v>441</v>
      </c>
      <c r="AD79" s="253"/>
      <c r="AE79" s="253"/>
      <c r="AF79" s="44" t="s">
        <v>442</v>
      </c>
    </row>
    <row r="80" spans="2:32" ht="15">
      <c r="B80" s="258">
        <v>1</v>
      </c>
      <c r="C80" s="255"/>
      <c r="D80" s="254" t="s">
        <v>528</v>
      </c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4" t="s">
        <v>529</v>
      </c>
      <c r="P80" s="255"/>
      <c r="Q80" s="255"/>
      <c r="R80" s="255"/>
      <c r="S80" s="255"/>
      <c r="T80" s="255"/>
      <c r="U80" s="255"/>
      <c r="V80" s="255"/>
      <c r="W80" s="255"/>
      <c r="X80" s="257"/>
      <c r="Y80" s="255"/>
      <c r="Z80" s="258" t="s">
        <v>530</v>
      </c>
      <c r="AA80" s="255"/>
      <c r="AB80" s="221" t="s">
        <v>531</v>
      </c>
      <c r="AC80" s="257"/>
      <c r="AD80" s="255"/>
      <c r="AE80" s="255"/>
      <c r="AF80" s="222" t="s">
        <v>447</v>
      </c>
    </row>
    <row r="81" spans="2:32" ht="15">
      <c r="B81" s="258">
        <v>2</v>
      </c>
      <c r="C81" s="255"/>
      <c r="D81" s="254" t="s">
        <v>532</v>
      </c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4" t="s">
        <v>533</v>
      </c>
      <c r="P81" s="255"/>
      <c r="Q81" s="255"/>
      <c r="R81" s="255"/>
      <c r="S81" s="255"/>
      <c r="T81" s="255"/>
      <c r="U81" s="255"/>
      <c r="V81" s="255"/>
      <c r="W81" s="255"/>
      <c r="X81" s="257"/>
      <c r="Y81" s="255"/>
      <c r="Z81" s="258" t="s">
        <v>534</v>
      </c>
      <c r="AA81" s="255"/>
      <c r="AB81" s="221" t="s">
        <v>535</v>
      </c>
      <c r="AC81" s="257"/>
      <c r="AD81" s="255"/>
      <c r="AE81" s="255"/>
      <c r="AF81" s="222" t="s">
        <v>447</v>
      </c>
    </row>
    <row r="82" spans="2:32" ht="15">
      <c r="B82" s="258">
        <v>3</v>
      </c>
      <c r="C82" s="255"/>
      <c r="D82" s="254" t="s">
        <v>536</v>
      </c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4" t="s">
        <v>537</v>
      </c>
      <c r="P82" s="255"/>
      <c r="Q82" s="255"/>
      <c r="R82" s="255"/>
      <c r="S82" s="255"/>
      <c r="T82" s="255"/>
      <c r="U82" s="255"/>
      <c r="V82" s="255"/>
      <c r="W82" s="255"/>
      <c r="X82" s="257"/>
      <c r="Y82" s="255"/>
      <c r="Z82" s="258" t="s">
        <v>453</v>
      </c>
      <c r="AA82" s="255"/>
      <c r="AB82" s="221" t="s">
        <v>538</v>
      </c>
      <c r="AC82" s="257"/>
      <c r="AD82" s="255"/>
      <c r="AE82" s="255"/>
      <c r="AF82" s="222" t="s">
        <v>447</v>
      </c>
    </row>
    <row r="83" spans="2:32" ht="15">
      <c r="B83" s="258">
        <v>4</v>
      </c>
      <c r="C83" s="255"/>
      <c r="D83" s="254" t="s">
        <v>539</v>
      </c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4" t="s">
        <v>540</v>
      </c>
      <c r="P83" s="255"/>
      <c r="Q83" s="255"/>
      <c r="R83" s="255"/>
      <c r="S83" s="255"/>
      <c r="T83" s="255"/>
      <c r="U83" s="255"/>
      <c r="V83" s="255"/>
      <c r="W83" s="255"/>
      <c r="X83" s="257"/>
      <c r="Y83" s="255"/>
      <c r="Z83" s="258" t="s">
        <v>461</v>
      </c>
      <c r="AA83" s="255"/>
      <c r="AB83" s="221" t="s">
        <v>541</v>
      </c>
      <c r="AC83" s="257"/>
      <c r="AD83" s="255"/>
      <c r="AE83" s="255"/>
      <c r="AF83" s="222" t="s">
        <v>447</v>
      </c>
    </row>
    <row r="84" spans="2:32" ht="15">
      <c r="B84" s="252" t="s">
        <v>663</v>
      </c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</row>
    <row r="87" spans="2:32" ht="15">
      <c r="B87" s="228" t="s">
        <v>478</v>
      </c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</row>
    <row r="89" spans="3:19" ht="15">
      <c r="C89" s="235" t="s">
        <v>479</v>
      </c>
      <c r="D89" s="227"/>
      <c r="F89" s="235"/>
      <c r="G89" s="227"/>
      <c r="H89" s="227"/>
      <c r="I89" s="227"/>
      <c r="J89" s="227"/>
      <c r="K89" s="227"/>
      <c r="L89" s="236" t="s">
        <v>480</v>
      </c>
      <c r="M89" s="227"/>
      <c r="N89" s="227"/>
      <c r="O89" s="227"/>
      <c r="P89" s="227"/>
      <c r="Q89" s="227"/>
      <c r="R89" s="227"/>
      <c r="S89" s="227"/>
    </row>
    <row r="91" spans="2:17" ht="15">
      <c r="B91" s="232" t="s">
        <v>385</v>
      </c>
      <c r="C91" s="233"/>
      <c r="D91" s="233"/>
      <c r="E91" s="233"/>
      <c r="F91" s="233"/>
      <c r="G91" s="233"/>
      <c r="H91" s="233"/>
      <c r="I91" s="233"/>
      <c r="K91" s="234" t="s">
        <v>396</v>
      </c>
      <c r="L91" s="233"/>
      <c r="M91" s="233"/>
      <c r="N91" s="233"/>
      <c r="O91" s="233"/>
      <c r="P91" s="233"/>
      <c r="Q91" s="233"/>
    </row>
    <row r="92" spans="2:17" ht="15">
      <c r="B92" s="234" t="s">
        <v>397</v>
      </c>
      <c r="C92" s="233"/>
      <c r="D92" s="233"/>
      <c r="E92" s="233"/>
      <c r="F92" s="233"/>
      <c r="G92" s="233"/>
      <c r="H92" s="233"/>
      <c r="I92" s="233"/>
      <c r="J92" s="42"/>
      <c r="K92" s="234"/>
      <c r="L92" s="233"/>
      <c r="M92" s="233"/>
      <c r="N92" s="233"/>
      <c r="O92" s="233"/>
      <c r="P92" s="233"/>
      <c r="Q92" s="233"/>
    </row>
    <row r="95" spans="2:17" ht="15">
      <c r="B95" s="230" t="s">
        <v>427</v>
      </c>
      <c r="C95" s="227"/>
      <c r="D95" s="227"/>
      <c r="E95" s="227"/>
      <c r="F95" s="227"/>
      <c r="G95" s="227"/>
      <c r="H95" s="227"/>
      <c r="I95" s="227"/>
      <c r="K95" s="230"/>
      <c r="L95" s="227"/>
      <c r="M95" s="227"/>
      <c r="N95" s="227"/>
      <c r="O95" s="227"/>
      <c r="P95" s="227"/>
      <c r="Q95" s="227"/>
    </row>
    <row r="98" spans="2:32" ht="15">
      <c r="B98" s="244" t="s">
        <v>542</v>
      </c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</row>
    <row r="100" spans="2:32" ht="15">
      <c r="B100" s="259" t="s">
        <v>436</v>
      </c>
      <c r="C100" s="253"/>
      <c r="D100" s="260" t="s">
        <v>437</v>
      </c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60" t="s">
        <v>395</v>
      </c>
      <c r="P100" s="253"/>
      <c r="Q100" s="253"/>
      <c r="R100" s="253"/>
      <c r="S100" s="253"/>
      <c r="T100" s="253"/>
      <c r="U100" s="253"/>
      <c r="V100" s="253"/>
      <c r="W100" s="253"/>
      <c r="X100" s="259" t="s">
        <v>438</v>
      </c>
      <c r="Y100" s="253"/>
      <c r="Z100" s="259" t="s">
        <v>439</v>
      </c>
      <c r="AA100" s="253"/>
      <c r="AB100" s="46" t="s">
        <v>440</v>
      </c>
      <c r="AC100" s="259" t="s">
        <v>441</v>
      </c>
      <c r="AD100" s="253"/>
      <c r="AE100" s="253"/>
      <c r="AF100" s="47" t="s">
        <v>442</v>
      </c>
    </row>
    <row r="101" spans="2:32" ht="15">
      <c r="B101" s="258">
        <v>1</v>
      </c>
      <c r="C101" s="255"/>
      <c r="D101" s="254" t="s">
        <v>385</v>
      </c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4" t="s">
        <v>543</v>
      </c>
      <c r="P101" s="255"/>
      <c r="Q101" s="255"/>
      <c r="R101" s="255"/>
      <c r="S101" s="255"/>
      <c r="T101" s="255"/>
      <c r="U101" s="255"/>
      <c r="V101" s="255"/>
      <c r="W101" s="255"/>
      <c r="X101" s="257"/>
      <c r="Y101" s="255"/>
      <c r="Z101" s="257">
        <v>1.6</v>
      </c>
      <c r="AA101" s="255"/>
      <c r="AB101" s="221" t="s">
        <v>44</v>
      </c>
      <c r="AC101" s="257"/>
      <c r="AD101" s="255"/>
      <c r="AE101" s="255"/>
      <c r="AF101" s="222" t="s">
        <v>447</v>
      </c>
    </row>
    <row r="102" spans="2:32" ht="15">
      <c r="B102" s="258">
        <v>2</v>
      </c>
      <c r="C102" s="255"/>
      <c r="D102" s="254" t="s">
        <v>385</v>
      </c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4" t="s">
        <v>544</v>
      </c>
      <c r="P102" s="255"/>
      <c r="Q102" s="255"/>
      <c r="R102" s="255"/>
      <c r="S102" s="255"/>
      <c r="T102" s="255"/>
      <c r="U102" s="255"/>
      <c r="V102" s="255"/>
      <c r="W102" s="255"/>
      <c r="X102" s="257"/>
      <c r="Y102" s="255"/>
      <c r="Z102" s="257">
        <v>8</v>
      </c>
      <c r="AA102" s="255"/>
      <c r="AB102" s="221" t="s">
        <v>446</v>
      </c>
      <c r="AC102" s="257"/>
      <c r="AD102" s="255"/>
      <c r="AE102" s="255"/>
      <c r="AF102" s="222" t="s">
        <v>447</v>
      </c>
    </row>
    <row r="103" spans="2:32" ht="15">
      <c r="B103" s="258">
        <v>3</v>
      </c>
      <c r="C103" s="255"/>
      <c r="D103" s="254" t="s">
        <v>385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4" t="s">
        <v>545</v>
      </c>
      <c r="P103" s="255"/>
      <c r="Q103" s="255"/>
      <c r="R103" s="255"/>
      <c r="S103" s="255"/>
      <c r="T103" s="255"/>
      <c r="U103" s="255"/>
      <c r="V103" s="255"/>
      <c r="W103" s="255"/>
      <c r="X103" s="257"/>
      <c r="Y103" s="255"/>
      <c r="Z103" s="257">
        <v>8</v>
      </c>
      <c r="AA103" s="255"/>
      <c r="AB103" s="221" t="s">
        <v>546</v>
      </c>
      <c r="AC103" s="257"/>
      <c r="AD103" s="255"/>
      <c r="AE103" s="255"/>
      <c r="AF103" s="222" t="s">
        <v>447</v>
      </c>
    </row>
    <row r="104" spans="2:32" ht="15">
      <c r="B104" s="258">
        <v>4</v>
      </c>
      <c r="C104" s="255"/>
      <c r="D104" s="254" t="s">
        <v>385</v>
      </c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4" t="s">
        <v>476</v>
      </c>
      <c r="P104" s="255"/>
      <c r="Q104" s="255"/>
      <c r="R104" s="255"/>
      <c r="S104" s="255"/>
      <c r="T104" s="255"/>
      <c r="U104" s="255"/>
      <c r="V104" s="255"/>
      <c r="W104" s="255"/>
      <c r="X104" s="257"/>
      <c r="Y104" s="255"/>
      <c r="Z104" s="257">
        <v>228</v>
      </c>
      <c r="AA104" s="255"/>
      <c r="AB104" s="221" t="s">
        <v>51</v>
      </c>
      <c r="AC104" s="257"/>
      <c r="AD104" s="255"/>
      <c r="AE104" s="255"/>
      <c r="AF104" s="222" t="s">
        <v>447</v>
      </c>
    </row>
    <row r="105" spans="2:32" ht="146.25" customHeight="1">
      <c r="B105" s="258">
        <v>5</v>
      </c>
      <c r="C105" s="255"/>
      <c r="D105" s="254" t="s">
        <v>547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4" t="s">
        <v>548</v>
      </c>
      <c r="P105" s="255"/>
      <c r="Q105" s="255"/>
      <c r="R105" s="255"/>
      <c r="S105" s="255"/>
      <c r="T105" s="255"/>
      <c r="U105" s="255"/>
      <c r="V105" s="255"/>
      <c r="W105" s="255"/>
      <c r="X105" s="257"/>
      <c r="Y105" s="255"/>
      <c r="Z105" s="257">
        <v>6</v>
      </c>
      <c r="AA105" s="255"/>
      <c r="AB105" s="221" t="s">
        <v>446</v>
      </c>
      <c r="AC105" s="257"/>
      <c r="AD105" s="255"/>
      <c r="AE105" s="255"/>
      <c r="AF105" s="222" t="s">
        <v>447</v>
      </c>
    </row>
    <row r="106" spans="2:32" ht="135" customHeight="1">
      <c r="B106" s="258">
        <v>6</v>
      </c>
      <c r="C106" s="255"/>
      <c r="D106" s="254" t="s">
        <v>547</v>
      </c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4" t="s">
        <v>549</v>
      </c>
      <c r="P106" s="255"/>
      <c r="Q106" s="255"/>
      <c r="R106" s="255"/>
      <c r="S106" s="255"/>
      <c r="T106" s="255"/>
      <c r="U106" s="255"/>
      <c r="V106" s="255"/>
      <c r="W106" s="255"/>
      <c r="X106" s="257"/>
      <c r="Y106" s="255"/>
      <c r="Z106" s="257">
        <v>2</v>
      </c>
      <c r="AA106" s="255"/>
      <c r="AB106" s="221" t="s">
        <v>446</v>
      </c>
      <c r="AC106" s="257"/>
      <c r="AD106" s="255"/>
      <c r="AE106" s="255"/>
      <c r="AF106" s="222" t="s">
        <v>447</v>
      </c>
    </row>
    <row r="107" spans="2:32" ht="102.75" customHeight="1">
      <c r="B107" s="258">
        <v>7</v>
      </c>
      <c r="C107" s="255"/>
      <c r="D107" s="254" t="s">
        <v>550</v>
      </c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4" t="s">
        <v>551</v>
      </c>
      <c r="P107" s="255"/>
      <c r="Q107" s="255"/>
      <c r="R107" s="255"/>
      <c r="S107" s="255"/>
      <c r="T107" s="255"/>
      <c r="U107" s="255"/>
      <c r="V107" s="255"/>
      <c r="W107" s="255"/>
      <c r="X107" s="257"/>
      <c r="Y107" s="255"/>
      <c r="Z107" s="257">
        <v>6</v>
      </c>
      <c r="AA107" s="255"/>
      <c r="AB107" s="221" t="s">
        <v>446</v>
      </c>
      <c r="AC107" s="257"/>
      <c r="AD107" s="255"/>
      <c r="AE107" s="255"/>
      <c r="AF107" s="222" t="s">
        <v>447</v>
      </c>
    </row>
    <row r="108" spans="2:32" ht="42.75" customHeight="1">
      <c r="B108" s="258">
        <v>8</v>
      </c>
      <c r="C108" s="255"/>
      <c r="D108" s="254" t="s">
        <v>550</v>
      </c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4" t="s">
        <v>552</v>
      </c>
      <c r="P108" s="255"/>
      <c r="Q108" s="255"/>
      <c r="R108" s="255"/>
      <c r="S108" s="255"/>
      <c r="T108" s="255"/>
      <c r="U108" s="255"/>
      <c r="V108" s="255"/>
      <c r="W108" s="255"/>
      <c r="X108" s="257"/>
      <c r="Y108" s="255"/>
      <c r="Z108" s="257">
        <v>2</v>
      </c>
      <c r="AA108" s="255"/>
      <c r="AB108" s="221" t="s">
        <v>446</v>
      </c>
      <c r="AC108" s="257"/>
      <c r="AD108" s="255"/>
      <c r="AE108" s="255"/>
      <c r="AF108" s="222" t="s">
        <v>447</v>
      </c>
    </row>
    <row r="109" spans="2:32" ht="78" customHeight="1">
      <c r="B109" s="258">
        <v>9</v>
      </c>
      <c r="C109" s="255"/>
      <c r="D109" s="254" t="s">
        <v>553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4" t="s">
        <v>554</v>
      </c>
      <c r="P109" s="255"/>
      <c r="Q109" s="255"/>
      <c r="R109" s="255"/>
      <c r="S109" s="255"/>
      <c r="T109" s="255"/>
      <c r="U109" s="255"/>
      <c r="V109" s="255"/>
      <c r="W109" s="255"/>
      <c r="X109" s="257"/>
      <c r="Y109" s="255"/>
      <c r="Z109" s="257">
        <v>6</v>
      </c>
      <c r="AA109" s="255"/>
      <c r="AB109" s="221" t="s">
        <v>446</v>
      </c>
      <c r="AC109" s="257"/>
      <c r="AD109" s="255"/>
      <c r="AE109" s="255"/>
      <c r="AF109" s="222" t="s">
        <v>447</v>
      </c>
    </row>
    <row r="110" spans="2:32" ht="77.25" customHeight="1">
      <c r="B110" s="258">
        <v>10</v>
      </c>
      <c r="C110" s="255"/>
      <c r="D110" s="254" t="s">
        <v>553</v>
      </c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4" t="s">
        <v>555</v>
      </c>
      <c r="P110" s="255"/>
      <c r="Q110" s="255"/>
      <c r="R110" s="255"/>
      <c r="S110" s="255"/>
      <c r="T110" s="255"/>
      <c r="U110" s="255"/>
      <c r="V110" s="255"/>
      <c r="W110" s="255"/>
      <c r="X110" s="257"/>
      <c r="Y110" s="255"/>
      <c r="Z110" s="257">
        <v>2</v>
      </c>
      <c r="AA110" s="255"/>
      <c r="AB110" s="221" t="s">
        <v>446</v>
      </c>
      <c r="AC110" s="257"/>
      <c r="AD110" s="255"/>
      <c r="AE110" s="255"/>
      <c r="AF110" s="222" t="s">
        <v>447</v>
      </c>
    </row>
    <row r="111" spans="2:32" ht="15">
      <c r="B111" s="258">
        <v>11</v>
      </c>
      <c r="C111" s="255"/>
      <c r="D111" s="254" t="s">
        <v>556</v>
      </c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4" t="s">
        <v>460</v>
      </c>
      <c r="P111" s="255"/>
      <c r="Q111" s="255"/>
      <c r="R111" s="255"/>
      <c r="S111" s="255"/>
      <c r="T111" s="255"/>
      <c r="U111" s="255"/>
      <c r="V111" s="255"/>
      <c r="W111" s="255"/>
      <c r="X111" s="257"/>
      <c r="Y111" s="255"/>
      <c r="Z111" s="257">
        <v>8</v>
      </c>
      <c r="AA111" s="255"/>
      <c r="AB111" s="221" t="s">
        <v>446</v>
      </c>
      <c r="AC111" s="257"/>
      <c r="AD111" s="255"/>
      <c r="AE111" s="255"/>
      <c r="AF111" s="222" t="s">
        <v>447</v>
      </c>
    </row>
    <row r="112" spans="2:32" ht="15">
      <c r="B112" s="258">
        <v>12</v>
      </c>
      <c r="C112" s="255"/>
      <c r="D112" s="254" t="s">
        <v>557</v>
      </c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4" t="s">
        <v>558</v>
      </c>
      <c r="P112" s="255"/>
      <c r="Q112" s="255"/>
      <c r="R112" s="255"/>
      <c r="S112" s="255"/>
      <c r="T112" s="255"/>
      <c r="U112" s="255"/>
      <c r="V112" s="255"/>
      <c r="W112" s="255"/>
      <c r="X112" s="257"/>
      <c r="Y112" s="255"/>
      <c r="Z112" s="257">
        <v>230</v>
      </c>
      <c r="AA112" s="255"/>
      <c r="AB112" s="221" t="s">
        <v>51</v>
      </c>
      <c r="AC112" s="257"/>
      <c r="AD112" s="255"/>
      <c r="AE112" s="255"/>
      <c r="AF112" s="222" t="s">
        <v>447</v>
      </c>
    </row>
    <row r="113" spans="2:32" ht="15">
      <c r="B113" s="258">
        <v>13</v>
      </c>
      <c r="C113" s="255"/>
      <c r="D113" s="254" t="s">
        <v>559</v>
      </c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4" t="s">
        <v>560</v>
      </c>
      <c r="P113" s="255"/>
      <c r="Q113" s="255"/>
      <c r="R113" s="255"/>
      <c r="S113" s="255"/>
      <c r="T113" s="255"/>
      <c r="U113" s="255"/>
      <c r="V113" s="255"/>
      <c r="W113" s="255"/>
      <c r="X113" s="257"/>
      <c r="Y113" s="255"/>
      <c r="Z113" s="257">
        <v>20</v>
      </c>
      <c r="AA113" s="255"/>
      <c r="AB113" s="221" t="s">
        <v>446</v>
      </c>
      <c r="AC113" s="257"/>
      <c r="AD113" s="255"/>
      <c r="AE113" s="255"/>
      <c r="AF113" s="222" t="s">
        <v>447</v>
      </c>
    </row>
    <row r="114" spans="2:32" ht="15">
      <c r="B114" s="258">
        <v>14</v>
      </c>
      <c r="C114" s="255"/>
      <c r="D114" s="254" t="s">
        <v>561</v>
      </c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4" t="s">
        <v>562</v>
      </c>
      <c r="P114" s="255"/>
      <c r="Q114" s="255"/>
      <c r="R114" s="255"/>
      <c r="S114" s="255"/>
      <c r="T114" s="255"/>
      <c r="U114" s="255"/>
      <c r="V114" s="255"/>
      <c r="W114" s="255"/>
      <c r="X114" s="257"/>
      <c r="Y114" s="255"/>
      <c r="Z114" s="257">
        <v>260</v>
      </c>
      <c r="AA114" s="255"/>
      <c r="AB114" s="221" t="s">
        <v>51</v>
      </c>
      <c r="AC114" s="257"/>
      <c r="AD114" s="255"/>
      <c r="AE114" s="255"/>
      <c r="AF114" s="222" t="s">
        <v>447</v>
      </c>
    </row>
    <row r="115" spans="2:32" ht="15">
      <c r="B115" s="258">
        <v>15</v>
      </c>
      <c r="C115" s="255"/>
      <c r="D115" s="254" t="s">
        <v>563</v>
      </c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4" t="s">
        <v>564</v>
      </c>
      <c r="P115" s="255"/>
      <c r="Q115" s="255"/>
      <c r="R115" s="255"/>
      <c r="S115" s="255"/>
      <c r="T115" s="255"/>
      <c r="U115" s="255"/>
      <c r="V115" s="255"/>
      <c r="W115" s="255"/>
      <c r="X115" s="257"/>
      <c r="Y115" s="255"/>
      <c r="Z115" s="257">
        <v>62</v>
      </c>
      <c r="AA115" s="255"/>
      <c r="AB115" s="221" t="s">
        <v>51</v>
      </c>
      <c r="AC115" s="257"/>
      <c r="AD115" s="255"/>
      <c r="AE115" s="255"/>
      <c r="AF115" s="222" t="s">
        <v>447</v>
      </c>
    </row>
    <row r="116" spans="2:32" ht="15">
      <c r="B116" s="258">
        <v>16</v>
      </c>
      <c r="C116" s="255"/>
      <c r="D116" s="254" t="s">
        <v>565</v>
      </c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4" t="s">
        <v>566</v>
      </c>
      <c r="P116" s="255"/>
      <c r="Q116" s="255"/>
      <c r="R116" s="255"/>
      <c r="S116" s="255"/>
      <c r="T116" s="255"/>
      <c r="U116" s="255"/>
      <c r="V116" s="255"/>
      <c r="W116" s="255"/>
      <c r="X116" s="257"/>
      <c r="Y116" s="255"/>
      <c r="Z116" s="257">
        <v>17.3914925373134</v>
      </c>
      <c r="AA116" s="255"/>
      <c r="AB116" s="221" t="s">
        <v>44</v>
      </c>
      <c r="AC116" s="257"/>
      <c r="AD116" s="255"/>
      <c r="AE116" s="255"/>
      <c r="AF116" s="222" t="s">
        <v>447</v>
      </c>
    </row>
    <row r="117" spans="2:32" ht="15" customHeight="1">
      <c r="B117" s="235">
        <v>17</v>
      </c>
      <c r="C117" s="227"/>
      <c r="D117" s="254" t="s">
        <v>567</v>
      </c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4" t="s">
        <v>568</v>
      </c>
      <c r="P117" s="255"/>
      <c r="Q117" s="255"/>
      <c r="R117" s="255"/>
      <c r="S117" s="255"/>
      <c r="T117" s="255"/>
      <c r="U117" s="255"/>
      <c r="V117" s="255"/>
      <c r="W117" s="255"/>
      <c r="X117" s="256"/>
      <c r="Y117" s="256"/>
      <c r="Z117" s="257">
        <v>195</v>
      </c>
      <c r="AA117" s="255"/>
      <c r="AB117" s="221" t="s">
        <v>446</v>
      </c>
      <c r="AC117" s="256"/>
      <c r="AD117" s="256"/>
      <c r="AE117" s="256"/>
      <c r="AF117" s="45" t="s">
        <v>447</v>
      </c>
    </row>
    <row r="118" spans="2:32" ht="15">
      <c r="B118" s="252" t="s">
        <v>664</v>
      </c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253"/>
    </row>
    <row r="121" spans="2:32" ht="15">
      <c r="B121" s="228" t="s">
        <v>569</v>
      </c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</row>
    <row r="123" spans="3:20" ht="15">
      <c r="C123" s="235" t="s">
        <v>479</v>
      </c>
      <c r="D123" s="227"/>
      <c r="F123" s="235"/>
      <c r="G123" s="227"/>
      <c r="H123" s="227"/>
      <c r="I123" s="227"/>
      <c r="J123" s="227"/>
      <c r="K123" s="227"/>
      <c r="L123" s="227"/>
      <c r="N123" s="236" t="s">
        <v>480</v>
      </c>
      <c r="O123" s="227"/>
      <c r="P123" s="227"/>
      <c r="Q123" s="227"/>
      <c r="R123" s="227"/>
      <c r="S123" s="227"/>
      <c r="T123" s="227"/>
    </row>
    <row r="125" spans="2:15" ht="15">
      <c r="B125" s="236" t="s">
        <v>385</v>
      </c>
      <c r="C125" s="227"/>
      <c r="D125" s="227"/>
      <c r="E125" s="227"/>
      <c r="F125" s="227"/>
      <c r="G125" s="227"/>
      <c r="H125" s="226" t="s">
        <v>397</v>
      </c>
      <c r="I125" s="227"/>
      <c r="J125" s="227"/>
      <c r="K125" s="227"/>
      <c r="L125" s="227"/>
      <c r="M125" s="227"/>
      <c r="N125" s="227"/>
      <c r="O125" s="227"/>
    </row>
    <row r="126" spans="2:15" ht="15">
      <c r="B126" s="236" t="s">
        <v>570</v>
      </c>
      <c r="C126" s="227"/>
      <c r="D126" s="227"/>
      <c r="E126" s="227"/>
      <c r="F126" s="227"/>
      <c r="G126" s="227"/>
      <c r="H126" s="235"/>
      <c r="I126" s="227"/>
      <c r="J126" s="227"/>
      <c r="K126" s="227"/>
      <c r="L126" s="227"/>
      <c r="M126" s="227"/>
      <c r="N126" s="227"/>
      <c r="O126" s="227"/>
    </row>
    <row r="129" spans="2:17" ht="15">
      <c r="B129" s="232" t="s">
        <v>385</v>
      </c>
      <c r="C129" s="233"/>
      <c r="D129" s="233"/>
      <c r="E129" s="233"/>
      <c r="F129" s="233"/>
      <c r="G129" s="233"/>
      <c r="H129" s="233"/>
      <c r="I129" s="233"/>
      <c r="K129" s="234" t="s">
        <v>396</v>
      </c>
      <c r="L129" s="233"/>
      <c r="M129" s="233"/>
      <c r="N129" s="233"/>
      <c r="O129" s="233"/>
      <c r="P129" s="233"/>
      <c r="Q129" s="233"/>
    </row>
    <row r="130" spans="2:17" ht="15">
      <c r="B130" s="234" t="s">
        <v>397</v>
      </c>
      <c r="C130" s="233"/>
      <c r="D130" s="233"/>
      <c r="E130" s="233"/>
      <c r="F130" s="233"/>
      <c r="G130" s="233"/>
      <c r="H130" s="233"/>
      <c r="I130" s="233"/>
      <c r="J130" s="42"/>
      <c r="K130" s="234"/>
      <c r="L130" s="233"/>
      <c r="M130" s="233"/>
      <c r="N130" s="233"/>
      <c r="O130" s="233"/>
      <c r="P130" s="233"/>
      <c r="Q130" s="233"/>
    </row>
    <row r="133" spans="2:17" ht="15">
      <c r="B133" s="230" t="s">
        <v>427</v>
      </c>
      <c r="C133" s="227"/>
      <c r="D133" s="227"/>
      <c r="E133" s="227"/>
      <c r="F133" s="227"/>
      <c r="G133" s="227"/>
      <c r="H133" s="227"/>
      <c r="I133" s="227"/>
      <c r="K133" s="230"/>
      <c r="L133" s="227"/>
      <c r="M133" s="227"/>
      <c r="N133" s="227"/>
      <c r="O133" s="227"/>
      <c r="P133" s="227"/>
      <c r="Q133" s="227"/>
    </row>
  </sheetData>
  <sheetProtection/>
  <mergeCells count="412">
    <mergeCell ref="G2:AD2"/>
    <mergeCell ref="A4:H5"/>
    <mergeCell ref="S4:V5"/>
    <mergeCell ref="AA4:AC5"/>
    <mergeCell ref="A6:AG6"/>
    <mergeCell ref="B9:AF9"/>
    <mergeCell ref="B11:C11"/>
    <mergeCell ref="D11:N11"/>
    <mergeCell ref="O11:W11"/>
    <mergeCell ref="X11:Y11"/>
    <mergeCell ref="Z11:AA11"/>
    <mergeCell ref="AC11:AE11"/>
    <mergeCell ref="B12:C12"/>
    <mergeCell ref="D12:N12"/>
    <mergeCell ref="O12:W12"/>
    <mergeCell ref="X12:Y12"/>
    <mergeCell ref="Z12:AA12"/>
    <mergeCell ref="AC12:AE12"/>
    <mergeCell ref="B13:C13"/>
    <mergeCell ref="D13:N13"/>
    <mergeCell ref="O13:W13"/>
    <mergeCell ref="X13:Y13"/>
    <mergeCell ref="Z13:AA13"/>
    <mergeCell ref="AC13:AE13"/>
    <mergeCell ref="B14:C14"/>
    <mergeCell ref="D14:N14"/>
    <mergeCell ref="O14:W14"/>
    <mergeCell ref="X14:Y14"/>
    <mergeCell ref="Z14:AA14"/>
    <mergeCell ref="AC14:AE14"/>
    <mergeCell ref="B15:C15"/>
    <mergeCell ref="D15:N15"/>
    <mergeCell ref="O15:W15"/>
    <mergeCell ref="X15:Y15"/>
    <mergeCell ref="Z15:AA15"/>
    <mergeCell ref="AC15:AE15"/>
    <mergeCell ref="B16:C16"/>
    <mergeCell ref="D16:N16"/>
    <mergeCell ref="O16:W16"/>
    <mergeCell ref="X16:Y16"/>
    <mergeCell ref="Z16:AA16"/>
    <mergeCell ref="AC16:AE16"/>
    <mergeCell ref="B17:C17"/>
    <mergeCell ref="D17:N17"/>
    <mergeCell ref="O17:W17"/>
    <mergeCell ref="X17:Y17"/>
    <mergeCell ref="Z17:AA17"/>
    <mergeCell ref="AC17:AE17"/>
    <mergeCell ref="B18:C18"/>
    <mergeCell ref="D18:N18"/>
    <mergeCell ref="O18:W18"/>
    <mergeCell ref="X18:Y18"/>
    <mergeCell ref="Z18:AA18"/>
    <mergeCell ref="AC18:AE18"/>
    <mergeCell ref="B19:C19"/>
    <mergeCell ref="D19:N19"/>
    <mergeCell ref="O19:W19"/>
    <mergeCell ref="X19:Y19"/>
    <mergeCell ref="Z19:AA19"/>
    <mergeCell ref="AC19:AE19"/>
    <mergeCell ref="B20:C20"/>
    <mergeCell ref="D20:N20"/>
    <mergeCell ref="O20:W20"/>
    <mergeCell ref="X20:Y20"/>
    <mergeCell ref="Z20:AA20"/>
    <mergeCell ref="AC20:AE20"/>
    <mergeCell ref="B21:C21"/>
    <mergeCell ref="D21:N21"/>
    <mergeCell ref="O21:W21"/>
    <mergeCell ref="X21:Y21"/>
    <mergeCell ref="Z21:AA21"/>
    <mergeCell ref="AC21:AE21"/>
    <mergeCell ref="B22:C22"/>
    <mergeCell ref="D22:N22"/>
    <mergeCell ref="O22:W22"/>
    <mergeCell ref="X22:Y22"/>
    <mergeCell ref="Z22:AA22"/>
    <mergeCell ref="AC22:AE22"/>
    <mergeCell ref="B23:C23"/>
    <mergeCell ref="D23:N23"/>
    <mergeCell ref="O23:W23"/>
    <mergeCell ref="X23:Y23"/>
    <mergeCell ref="Z23:AA23"/>
    <mergeCell ref="AC23:AE23"/>
    <mergeCell ref="B24:C24"/>
    <mergeCell ref="D24:N24"/>
    <mergeCell ref="O24:W24"/>
    <mergeCell ref="X24:Y24"/>
    <mergeCell ref="Z24:AA24"/>
    <mergeCell ref="AC24:AE24"/>
    <mergeCell ref="B25:C25"/>
    <mergeCell ref="D25:N25"/>
    <mergeCell ref="O25:W25"/>
    <mergeCell ref="X25:Y25"/>
    <mergeCell ref="Z25:AA25"/>
    <mergeCell ref="AC25:AE25"/>
    <mergeCell ref="B26:C26"/>
    <mergeCell ref="D26:N26"/>
    <mergeCell ref="O26:W26"/>
    <mergeCell ref="X26:Y26"/>
    <mergeCell ref="Z26:AA26"/>
    <mergeCell ref="AC26:AE26"/>
    <mergeCell ref="B27:AF27"/>
    <mergeCell ref="B29:AF29"/>
    <mergeCell ref="C31:D31"/>
    <mergeCell ref="F31:K31"/>
    <mergeCell ref="L31:S31"/>
    <mergeCell ref="B33:I33"/>
    <mergeCell ref="K33:Q33"/>
    <mergeCell ref="B34:I34"/>
    <mergeCell ref="K34:Q34"/>
    <mergeCell ref="B37:I37"/>
    <mergeCell ref="K37:Q37"/>
    <mergeCell ref="B41:AF41"/>
    <mergeCell ref="B43:C43"/>
    <mergeCell ref="D43:N43"/>
    <mergeCell ref="O43:W43"/>
    <mergeCell ref="X43:Y43"/>
    <mergeCell ref="Z43:AA43"/>
    <mergeCell ref="AC43:AE43"/>
    <mergeCell ref="B44:C44"/>
    <mergeCell ref="D44:N44"/>
    <mergeCell ref="O44:W44"/>
    <mergeCell ref="X44:Y44"/>
    <mergeCell ref="Z44:AA44"/>
    <mergeCell ref="AC44:AE44"/>
    <mergeCell ref="B45:C45"/>
    <mergeCell ref="D45:N45"/>
    <mergeCell ref="O45:W45"/>
    <mergeCell ref="X45:Y45"/>
    <mergeCell ref="Z45:AA45"/>
    <mergeCell ref="AC45:AE45"/>
    <mergeCell ref="B46:C46"/>
    <mergeCell ref="D46:N46"/>
    <mergeCell ref="O46:W46"/>
    <mergeCell ref="X46:Y46"/>
    <mergeCell ref="Z46:AA46"/>
    <mergeCell ref="AC46:AE46"/>
    <mergeCell ref="B47:C47"/>
    <mergeCell ref="D47:N47"/>
    <mergeCell ref="O47:W47"/>
    <mergeCell ref="X47:Y47"/>
    <mergeCell ref="Z47:AA47"/>
    <mergeCell ref="AC47:AE47"/>
    <mergeCell ref="B48:C48"/>
    <mergeCell ref="D48:N48"/>
    <mergeCell ref="O48:W48"/>
    <mergeCell ref="X48:Y48"/>
    <mergeCell ref="Z48:AA48"/>
    <mergeCell ref="AC48:AE48"/>
    <mergeCell ref="B49:C49"/>
    <mergeCell ref="D49:N49"/>
    <mergeCell ref="O49:W49"/>
    <mergeCell ref="X49:Y49"/>
    <mergeCell ref="Z49:AA49"/>
    <mergeCell ref="AC49:AE49"/>
    <mergeCell ref="B50:C50"/>
    <mergeCell ref="D50:N50"/>
    <mergeCell ref="O50:W50"/>
    <mergeCell ref="X50:Y50"/>
    <mergeCell ref="Z50:AA50"/>
    <mergeCell ref="AC50:AE50"/>
    <mergeCell ref="B51:C51"/>
    <mergeCell ref="D51:N51"/>
    <mergeCell ref="O51:W51"/>
    <mergeCell ref="X51:Y51"/>
    <mergeCell ref="Z51:AA51"/>
    <mergeCell ref="AC51:AE51"/>
    <mergeCell ref="B52:C52"/>
    <mergeCell ref="D52:N52"/>
    <mergeCell ref="O52:W52"/>
    <mergeCell ref="X52:Y52"/>
    <mergeCell ref="Z52:AA52"/>
    <mergeCell ref="AC52:AE52"/>
    <mergeCell ref="B53:C53"/>
    <mergeCell ref="D53:N53"/>
    <mergeCell ref="O53:W53"/>
    <mergeCell ref="X53:Y53"/>
    <mergeCell ref="Z53:AA53"/>
    <mergeCell ref="AC53:AE53"/>
    <mergeCell ref="B54:C54"/>
    <mergeCell ref="D54:N54"/>
    <mergeCell ref="O54:W54"/>
    <mergeCell ref="X54:Y54"/>
    <mergeCell ref="Z54:AA54"/>
    <mergeCell ref="AC54:AE54"/>
    <mergeCell ref="B55:C55"/>
    <mergeCell ref="D55:N55"/>
    <mergeCell ref="O55:W55"/>
    <mergeCell ref="X55:Y55"/>
    <mergeCell ref="Z55:AA55"/>
    <mergeCell ref="AC55:AE55"/>
    <mergeCell ref="B56:C56"/>
    <mergeCell ref="D56:N56"/>
    <mergeCell ref="O56:W56"/>
    <mergeCell ref="X56:Y56"/>
    <mergeCell ref="Z56:AA56"/>
    <mergeCell ref="AC56:AE56"/>
    <mergeCell ref="B57:C57"/>
    <mergeCell ref="D57:N57"/>
    <mergeCell ref="O57:W57"/>
    <mergeCell ref="X57:Y57"/>
    <mergeCell ref="Z57:AA57"/>
    <mergeCell ref="AC57:AE57"/>
    <mergeCell ref="B58:C58"/>
    <mergeCell ref="D58:N58"/>
    <mergeCell ref="O58:W58"/>
    <mergeCell ref="X58:Y58"/>
    <mergeCell ref="Z58:AA58"/>
    <mergeCell ref="AC58:AE58"/>
    <mergeCell ref="B59:C59"/>
    <mergeCell ref="D59:N59"/>
    <mergeCell ref="O59:W59"/>
    <mergeCell ref="X59:Y59"/>
    <mergeCell ref="Z59:AA59"/>
    <mergeCell ref="AC59:AE59"/>
    <mergeCell ref="B60:C60"/>
    <mergeCell ref="D60:N60"/>
    <mergeCell ref="O60:W60"/>
    <mergeCell ref="X60:Y60"/>
    <mergeCell ref="Z60:AA60"/>
    <mergeCell ref="AC60:AE60"/>
    <mergeCell ref="B61:C61"/>
    <mergeCell ref="D61:N61"/>
    <mergeCell ref="O61:W61"/>
    <mergeCell ref="X61:Y61"/>
    <mergeCell ref="Z61:AA61"/>
    <mergeCell ref="AC61:AE61"/>
    <mergeCell ref="B62:C62"/>
    <mergeCell ref="D62:N62"/>
    <mergeCell ref="O62:W62"/>
    <mergeCell ref="X62:Y62"/>
    <mergeCell ref="Z62:AA62"/>
    <mergeCell ref="AC62:AE62"/>
    <mergeCell ref="B63:AF63"/>
    <mergeCell ref="B65:AF65"/>
    <mergeCell ref="C67:D67"/>
    <mergeCell ref="F67:K67"/>
    <mergeCell ref="L67:S67"/>
    <mergeCell ref="B69:I69"/>
    <mergeCell ref="K69:Q69"/>
    <mergeCell ref="B70:I70"/>
    <mergeCell ref="K70:Q70"/>
    <mergeCell ref="B73:I73"/>
    <mergeCell ref="K73:Q73"/>
    <mergeCell ref="B77:AF77"/>
    <mergeCell ref="B79:C79"/>
    <mergeCell ref="D79:N79"/>
    <mergeCell ref="O79:W79"/>
    <mergeCell ref="X79:Y79"/>
    <mergeCell ref="Z79:AA79"/>
    <mergeCell ref="AC79:AE79"/>
    <mergeCell ref="B80:C80"/>
    <mergeCell ref="D80:N80"/>
    <mergeCell ref="O80:W80"/>
    <mergeCell ref="X80:Y80"/>
    <mergeCell ref="Z80:AA80"/>
    <mergeCell ref="AC80:AE80"/>
    <mergeCell ref="B81:C81"/>
    <mergeCell ref="D81:N81"/>
    <mergeCell ref="O81:W81"/>
    <mergeCell ref="X81:Y81"/>
    <mergeCell ref="Z81:AA81"/>
    <mergeCell ref="AC81:AE81"/>
    <mergeCell ref="B82:C82"/>
    <mergeCell ref="D82:N82"/>
    <mergeCell ref="O82:W82"/>
    <mergeCell ref="X82:Y82"/>
    <mergeCell ref="Z82:AA82"/>
    <mergeCell ref="AC82:AE82"/>
    <mergeCell ref="B83:C83"/>
    <mergeCell ref="D83:N83"/>
    <mergeCell ref="O83:W83"/>
    <mergeCell ref="X83:Y83"/>
    <mergeCell ref="Z83:AA83"/>
    <mergeCell ref="AC83:AE83"/>
    <mergeCell ref="B84:AF84"/>
    <mergeCell ref="B87:AF87"/>
    <mergeCell ref="C89:D89"/>
    <mergeCell ref="F89:K89"/>
    <mergeCell ref="L89:S89"/>
    <mergeCell ref="B91:I91"/>
    <mergeCell ref="K91:Q91"/>
    <mergeCell ref="B92:I92"/>
    <mergeCell ref="K92:Q92"/>
    <mergeCell ref="B95:I95"/>
    <mergeCell ref="K95:Q95"/>
    <mergeCell ref="B98:AF98"/>
    <mergeCell ref="B100:C100"/>
    <mergeCell ref="D100:N100"/>
    <mergeCell ref="O100:W100"/>
    <mergeCell ref="X100:Y100"/>
    <mergeCell ref="Z100:AA100"/>
    <mergeCell ref="AC100:AE100"/>
    <mergeCell ref="B101:C101"/>
    <mergeCell ref="D101:N101"/>
    <mergeCell ref="O101:W101"/>
    <mergeCell ref="X101:Y101"/>
    <mergeCell ref="Z101:AA101"/>
    <mergeCell ref="AC101:AE101"/>
    <mergeCell ref="B102:C102"/>
    <mergeCell ref="D102:N102"/>
    <mergeCell ref="O102:W102"/>
    <mergeCell ref="X102:Y102"/>
    <mergeCell ref="Z102:AA102"/>
    <mergeCell ref="AC102:AE102"/>
    <mergeCell ref="B103:C103"/>
    <mergeCell ref="D103:N103"/>
    <mergeCell ref="O103:W103"/>
    <mergeCell ref="X103:Y103"/>
    <mergeCell ref="Z103:AA103"/>
    <mergeCell ref="AC103:AE103"/>
    <mergeCell ref="B104:C104"/>
    <mergeCell ref="D104:N104"/>
    <mergeCell ref="O104:W104"/>
    <mergeCell ref="X104:Y104"/>
    <mergeCell ref="Z104:AA104"/>
    <mergeCell ref="AC104:AE104"/>
    <mergeCell ref="B105:C105"/>
    <mergeCell ref="D105:N105"/>
    <mergeCell ref="O105:W105"/>
    <mergeCell ref="X105:Y105"/>
    <mergeCell ref="Z105:AA105"/>
    <mergeCell ref="AC105:AE105"/>
    <mergeCell ref="B106:C106"/>
    <mergeCell ref="D106:N106"/>
    <mergeCell ref="O106:W106"/>
    <mergeCell ref="X106:Y106"/>
    <mergeCell ref="Z106:AA106"/>
    <mergeCell ref="AC106:AE106"/>
    <mergeCell ref="B107:C107"/>
    <mergeCell ref="D107:N107"/>
    <mergeCell ref="O107:W107"/>
    <mergeCell ref="X107:Y107"/>
    <mergeCell ref="Z107:AA107"/>
    <mergeCell ref="AC107:AE107"/>
    <mergeCell ref="B108:C108"/>
    <mergeCell ref="D108:N108"/>
    <mergeCell ref="O108:W108"/>
    <mergeCell ref="X108:Y108"/>
    <mergeCell ref="Z108:AA108"/>
    <mergeCell ref="AC108:AE108"/>
    <mergeCell ref="B109:C109"/>
    <mergeCell ref="D109:N109"/>
    <mergeCell ref="O109:W109"/>
    <mergeCell ref="X109:Y109"/>
    <mergeCell ref="Z109:AA109"/>
    <mergeCell ref="AC109:AE109"/>
    <mergeCell ref="B110:C110"/>
    <mergeCell ref="D110:N110"/>
    <mergeCell ref="O110:W110"/>
    <mergeCell ref="X110:Y110"/>
    <mergeCell ref="Z110:AA110"/>
    <mergeCell ref="AC110:AE110"/>
    <mergeCell ref="B111:C111"/>
    <mergeCell ref="D111:N111"/>
    <mergeCell ref="O111:W111"/>
    <mergeCell ref="X111:Y111"/>
    <mergeCell ref="Z111:AA111"/>
    <mergeCell ref="AC111:AE111"/>
    <mergeCell ref="B112:C112"/>
    <mergeCell ref="D112:N112"/>
    <mergeCell ref="O112:W112"/>
    <mergeCell ref="X112:Y112"/>
    <mergeCell ref="Z112:AA112"/>
    <mergeCell ref="AC112:AE112"/>
    <mergeCell ref="B113:C113"/>
    <mergeCell ref="D113:N113"/>
    <mergeCell ref="O113:W113"/>
    <mergeCell ref="X113:Y113"/>
    <mergeCell ref="Z113:AA113"/>
    <mergeCell ref="AC113:AE113"/>
    <mergeCell ref="B114:C114"/>
    <mergeCell ref="D114:N114"/>
    <mergeCell ref="O114:W114"/>
    <mergeCell ref="X114:Y114"/>
    <mergeCell ref="Z114:AA114"/>
    <mergeCell ref="AC114:AE114"/>
    <mergeCell ref="B115:C115"/>
    <mergeCell ref="D115:N115"/>
    <mergeCell ref="O115:W115"/>
    <mergeCell ref="X115:Y115"/>
    <mergeCell ref="Z115:AA115"/>
    <mergeCell ref="AC115:AE115"/>
    <mergeCell ref="B116:C116"/>
    <mergeCell ref="D116:N116"/>
    <mergeCell ref="O116:W116"/>
    <mergeCell ref="X116:Y116"/>
    <mergeCell ref="Z116:AA116"/>
    <mergeCell ref="AC116:AE116"/>
    <mergeCell ref="B117:C117"/>
    <mergeCell ref="D117:N117"/>
    <mergeCell ref="O117:W117"/>
    <mergeCell ref="X117:Y117"/>
    <mergeCell ref="Z117:AA117"/>
    <mergeCell ref="AC117:AE117"/>
    <mergeCell ref="B121:AF121"/>
    <mergeCell ref="C123:D123"/>
    <mergeCell ref="F123:L123"/>
    <mergeCell ref="N123:T123"/>
    <mergeCell ref="B125:G125"/>
    <mergeCell ref="H125:O125"/>
    <mergeCell ref="B133:I133"/>
    <mergeCell ref="K133:Q133"/>
    <mergeCell ref="Q1:X1"/>
    <mergeCell ref="B126:G126"/>
    <mergeCell ref="H126:O126"/>
    <mergeCell ref="B129:I129"/>
    <mergeCell ref="K129:Q129"/>
    <mergeCell ref="B130:I130"/>
    <mergeCell ref="K130:Q130"/>
    <mergeCell ref="B118:AF1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="60" zoomScalePageLayoutView="0" workbookViewId="0" topLeftCell="A1">
      <selection activeCell="Y51" sqref="Y51"/>
    </sheetView>
  </sheetViews>
  <sheetFormatPr defaultColWidth="10.5" defaultRowHeight="12" customHeight="1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s="6" customFormat="1" ht="21" customHeight="1">
      <c r="A2" s="51"/>
      <c r="B2" s="52"/>
      <c r="C2" s="52"/>
      <c r="D2" s="52"/>
      <c r="E2" s="52"/>
      <c r="F2" s="52"/>
      <c r="G2" s="53" t="s">
        <v>571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4"/>
    </row>
    <row r="3" spans="1:19" s="6" customFormat="1" ht="14.2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</row>
    <row r="4" spans="1:19" s="6" customFormat="1" ht="9" customHeight="1" thickBo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</row>
    <row r="5" spans="1:19" s="6" customFormat="1" ht="24.75" customHeight="1">
      <c r="A5" s="61"/>
      <c r="B5" s="62" t="s">
        <v>572</v>
      </c>
      <c r="C5" s="62"/>
      <c r="D5" s="62"/>
      <c r="E5" s="282" t="s">
        <v>573</v>
      </c>
      <c r="F5" s="283"/>
      <c r="G5" s="283"/>
      <c r="H5" s="283"/>
      <c r="I5" s="283"/>
      <c r="J5" s="283"/>
      <c r="K5" s="283"/>
      <c r="L5" s="284"/>
      <c r="M5" s="62"/>
      <c r="N5" s="62"/>
      <c r="O5" s="272" t="s">
        <v>574</v>
      </c>
      <c r="P5" s="272"/>
      <c r="Q5" s="63"/>
      <c r="R5" s="64"/>
      <c r="S5" s="65"/>
    </row>
    <row r="6" spans="1:19" s="6" customFormat="1" ht="24.75" customHeight="1">
      <c r="A6" s="61"/>
      <c r="B6" s="62" t="s">
        <v>575</v>
      </c>
      <c r="C6" s="62"/>
      <c r="D6" s="62"/>
      <c r="E6" s="285"/>
      <c r="F6" s="286"/>
      <c r="G6" s="286"/>
      <c r="H6" s="286"/>
      <c r="I6" s="286"/>
      <c r="J6" s="286"/>
      <c r="K6" s="286"/>
      <c r="L6" s="287"/>
      <c r="M6" s="62"/>
      <c r="N6" s="62"/>
      <c r="O6" s="272" t="s">
        <v>576</v>
      </c>
      <c r="P6" s="272"/>
      <c r="Q6" s="66"/>
      <c r="R6" s="65"/>
      <c r="S6" s="65"/>
    </row>
    <row r="7" spans="1:19" s="6" customFormat="1" ht="24.75" customHeight="1" thickBot="1">
      <c r="A7" s="61"/>
      <c r="B7" s="62"/>
      <c r="C7" s="62"/>
      <c r="D7" s="62"/>
      <c r="E7" s="288" t="s">
        <v>39</v>
      </c>
      <c r="F7" s="289"/>
      <c r="G7" s="289"/>
      <c r="H7" s="289"/>
      <c r="I7" s="289"/>
      <c r="J7" s="289"/>
      <c r="K7" s="289"/>
      <c r="L7" s="290"/>
      <c r="M7" s="62"/>
      <c r="N7" s="62"/>
      <c r="O7" s="272" t="s">
        <v>577</v>
      </c>
      <c r="P7" s="272"/>
      <c r="Q7" s="67" t="s">
        <v>578</v>
      </c>
      <c r="R7" s="68"/>
      <c r="S7" s="65"/>
    </row>
    <row r="8" spans="1:19" s="6" customFormat="1" ht="24.75" customHeight="1" thickBo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272" t="s">
        <v>579</v>
      </c>
      <c r="P8" s="272"/>
      <c r="Q8" s="62" t="s">
        <v>580</v>
      </c>
      <c r="R8" s="62"/>
      <c r="S8" s="65"/>
    </row>
    <row r="9" spans="1:19" s="6" customFormat="1" ht="24.75" customHeight="1" thickBot="1">
      <c r="A9" s="61"/>
      <c r="B9" s="62" t="s">
        <v>581</v>
      </c>
      <c r="C9" s="62"/>
      <c r="D9" s="62"/>
      <c r="E9" s="274" t="s">
        <v>582</v>
      </c>
      <c r="F9" s="275"/>
      <c r="G9" s="275"/>
      <c r="H9" s="275"/>
      <c r="I9" s="275"/>
      <c r="J9" s="275"/>
      <c r="K9" s="275"/>
      <c r="L9" s="276"/>
      <c r="M9" s="62"/>
      <c r="N9" s="62"/>
      <c r="O9" s="277"/>
      <c r="P9" s="278"/>
      <c r="Q9" s="69"/>
      <c r="R9" s="70"/>
      <c r="S9" s="65"/>
    </row>
    <row r="10" spans="1:19" s="6" customFormat="1" ht="24.75" customHeight="1" thickBot="1">
      <c r="A10" s="61"/>
      <c r="B10" s="62" t="s">
        <v>583</v>
      </c>
      <c r="C10" s="62"/>
      <c r="D10" s="62"/>
      <c r="E10" s="279" t="s">
        <v>584</v>
      </c>
      <c r="F10" s="280"/>
      <c r="G10" s="280"/>
      <c r="H10" s="280"/>
      <c r="I10" s="280"/>
      <c r="J10" s="280"/>
      <c r="K10" s="280"/>
      <c r="L10" s="281"/>
      <c r="M10" s="62"/>
      <c r="N10" s="62"/>
      <c r="O10" s="277"/>
      <c r="P10" s="278"/>
      <c r="Q10" s="69"/>
      <c r="R10" s="70"/>
      <c r="S10" s="65"/>
    </row>
    <row r="11" spans="1:19" s="6" customFormat="1" ht="24.75" customHeight="1" thickBot="1">
      <c r="A11" s="61"/>
      <c r="B11" s="62" t="s">
        <v>585</v>
      </c>
      <c r="C11" s="62"/>
      <c r="D11" s="62"/>
      <c r="E11" s="279" t="s">
        <v>39</v>
      </c>
      <c r="F11" s="280"/>
      <c r="G11" s="280"/>
      <c r="H11" s="280"/>
      <c r="I11" s="280"/>
      <c r="J11" s="280"/>
      <c r="K11" s="280"/>
      <c r="L11" s="281"/>
      <c r="M11" s="62"/>
      <c r="N11" s="62"/>
      <c r="O11" s="277"/>
      <c r="P11" s="278"/>
      <c r="Q11" s="69"/>
      <c r="R11" s="70"/>
      <c r="S11" s="65"/>
    </row>
    <row r="12" spans="1:19" s="6" customFormat="1" ht="24.75" customHeight="1" thickBot="1">
      <c r="A12" s="61"/>
      <c r="B12" s="62" t="s">
        <v>586</v>
      </c>
      <c r="C12" s="62"/>
      <c r="D12" s="62"/>
      <c r="E12" s="267" t="s">
        <v>587</v>
      </c>
      <c r="F12" s="268"/>
      <c r="G12" s="268"/>
      <c r="H12" s="268"/>
      <c r="I12" s="268"/>
      <c r="J12" s="268"/>
      <c r="K12" s="268"/>
      <c r="L12" s="269"/>
      <c r="M12" s="62"/>
      <c r="N12" s="62"/>
      <c r="O12" s="270"/>
      <c r="P12" s="271"/>
      <c r="Q12" s="270"/>
      <c r="R12" s="271"/>
      <c r="S12" s="65"/>
    </row>
    <row r="13" spans="1:19" s="6" customFormat="1" ht="12.75" customHeight="1" thickBot="1">
      <c r="A13" s="72"/>
      <c r="B13" s="73"/>
      <c r="C13" s="73"/>
      <c r="D13" s="73"/>
      <c r="E13" s="74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74"/>
      <c r="Q13" s="74"/>
      <c r="R13" s="73"/>
      <c r="S13" s="75"/>
    </row>
    <row r="14" spans="1:19" s="6" customFormat="1" ht="18.75" customHeight="1" thickBot="1">
      <c r="A14" s="61"/>
      <c r="B14" s="62"/>
      <c r="C14" s="62"/>
      <c r="D14" s="62"/>
      <c r="E14" s="76" t="s">
        <v>588</v>
      </c>
      <c r="F14" s="62"/>
      <c r="G14" s="62"/>
      <c r="H14" s="62"/>
      <c r="I14" s="76" t="s">
        <v>589</v>
      </c>
      <c r="J14" s="62"/>
      <c r="K14" s="62"/>
      <c r="L14" s="62"/>
      <c r="M14" s="62"/>
      <c r="N14" s="62"/>
      <c r="O14" s="272" t="s">
        <v>590</v>
      </c>
      <c r="P14" s="272"/>
      <c r="Q14" s="63"/>
      <c r="R14" s="77"/>
      <c r="S14" s="65"/>
    </row>
    <row r="15" spans="1:19" s="6" customFormat="1" ht="18.75" customHeight="1" thickBot="1">
      <c r="A15" s="61"/>
      <c r="B15" s="62"/>
      <c r="C15" s="62"/>
      <c r="D15" s="62"/>
      <c r="E15" s="78"/>
      <c r="F15" s="62"/>
      <c r="G15" s="76"/>
      <c r="H15" s="62"/>
      <c r="I15" s="71" t="s">
        <v>591</v>
      </c>
      <c r="J15" s="62"/>
      <c r="K15" s="62"/>
      <c r="L15" s="62"/>
      <c r="M15" s="62"/>
      <c r="N15" s="62"/>
      <c r="O15" s="272" t="s">
        <v>592</v>
      </c>
      <c r="P15" s="272"/>
      <c r="Q15" s="67"/>
      <c r="R15" s="79"/>
      <c r="S15" s="65"/>
    </row>
    <row r="16" spans="1:19" s="6" customFormat="1" ht="9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62"/>
      <c r="P16" s="81"/>
      <c r="Q16" s="81"/>
      <c r="R16" s="81"/>
      <c r="S16" s="82"/>
    </row>
    <row r="17" spans="1:19" s="6" customFormat="1" ht="20.25" customHeight="1">
      <c r="A17" s="83"/>
      <c r="B17" s="84"/>
      <c r="C17" s="84"/>
      <c r="D17" s="84"/>
      <c r="E17" s="85" t="s">
        <v>593</v>
      </c>
      <c r="F17" s="84"/>
      <c r="G17" s="84"/>
      <c r="H17" s="84"/>
      <c r="I17" s="84"/>
      <c r="J17" s="84"/>
      <c r="K17" s="84"/>
      <c r="L17" s="84"/>
      <c r="M17" s="84"/>
      <c r="N17" s="84"/>
      <c r="O17" s="59"/>
      <c r="P17" s="84"/>
      <c r="Q17" s="84"/>
      <c r="R17" s="84"/>
      <c r="S17" s="86"/>
    </row>
    <row r="18" spans="1:19" s="6" customFormat="1" ht="21.75" customHeight="1">
      <c r="A18" s="87" t="s">
        <v>594</v>
      </c>
      <c r="B18" s="88"/>
      <c r="C18" s="88"/>
      <c r="D18" s="89"/>
      <c r="E18" s="90" t="s">
        <v>595</v>
      </c>
      <c r="F18" s="89"/>
      <c r="G18" s="90" t="s">
        <v>596</v>
      </c>
      <c r="H18" s="88"/>
      <c r="I18" s="89"/>
      <c r="J18" s="90" t="s">
        <v>597</v>
      </c>
      <c r="K18" s="88"/>
      <c r="L18" s="90" t="s">
        <v>598</v>
      </c>
      <c r="M18" s="88"/>
      <c r="N18" s="88"/>
      <c r="O18" s="88"/>
      <c r="P18" s="89"/>
      <c r="Q18" s="90" t="s">
        <v>599</v>
      </c>
      <c r="R18" s="88"/>
      <c r="S18" s="91"/>
    </row>
    <row r="19" spans="1:19" s="6" customFormat="1" ht="19.5" customHeight="1">
      <c r="A19" s="92"/>
      <c r="B19" s="93"/>
      <c r="C19" s="93"/>
      <c r="D19" s="94">
        <v>0</v>
      </c>
      <c r="E19" s="95">
        <v>0</v>
      </c>
      <c r="F19" s="96"/>
      <c r="G19" s="97"/>
      <c r="H19" s="93"/>
      <c r="I19" s="94">
        <v>0</v>
      </c>
      <c r="J19" s="95">
        <v>0</v>
      </c>
      <c r="K19" s="98"/>
      <c r="L19" s="97"/>
      <c r="M19" s="93"/>
      <c r="N19" s="93"/>
      <c r="O19" s="99"/>
      <c r="P19" s="94">
        <v>0</v>
      </c>
      <c r="Q19" s="97"/>
      <c r="R19" s="100">
        <v>0</v>
      </c>
      <c r="S19" s="101"/>
    </row>
    <row r="20" spans="1:19" s="6" customFormat="1" ht="20.25" customHeight="1">
      <c r="A20" s="83"/>
      <c r="B20" s="84"/>
      <c r="C20" s="84"/>
      <c r="D20" s="84"/>
      <c r="E20" s="85" t="s">
        <v>600</v>
      </c>
      <c r="F20" s="84"/>
      <c r="G20" s="84"/>
      <c r="H20" s="84"/>
      <c r="I20" s="84"/>
      <c r="J20" s="102" t="s">
        <v>601</v>
      </c>
      <c r="K20" s="84"/>
      <c r="L20" s="84"/>
      <c r="M20" s="84"/>
      <c r="N20" s="84"/>
      <c r="O20" s="81"/>
      <c r="P20" s="84"/>
      <c r="Q20" s="84"/>
      <c r="R20" s="84"/>
      <c r="S20" s="86"/>
    </row>
    <row r="21" spans="1:19" s="6" customFormat="1" ht="19.5" customHeight="1">
      <c r="A21" s="103" t="s">
        <v>602</v>
      </c>
      <c r="B21" s="104"/>
      <c r="C21" s="105" t="s">
        <v>603</v>
      </c>
      <c r="D21" s="106"/>
      <c r="E21" s="106"/>
      <c r="F21" s="107"/>
      <c r="G21" s="103" t="s">
        <v>604</v>
      </c>
      <c r="H21" s="108"/>
      <c r="I21" s="105" t="s">
        <v>605</v>
      </c>
      <c r="J21" s="106"/>
      <c r="K21" s="106"/>
      <c r="L21" s="103" t="s">
        <v>606</v>
      </c>
      <c r="M21" s="108"/>
      <c r="N21" s="105" t="s">
        <v>607</v>
      </c>
      <c r="O21" s="109"/>
      <c r="P21" s="106"/>
      <c r="Q21" s="106"/>
      <c r="R21" s="106"/>
      <c r="S21" s="107"/>
    </row>
    <row r="22" spans="1:19" s="6" customFormat="1" ht="19.5" customHeight="1">
      <c r="A22" s="110" t="s">
        <v>16</v>
      </c>
      <c r="B22" s="111" t="s">
        <v>24</v>
      </c>
      <c r="C22" s="112"/>
      <c r="D22" s="113" t="s">
        <v>608</v>
      </c>
      <c r="E22" s="114"/>
      <c r="F22" s="115"/>
      <c r="G22" s="110" t="s">
        <v>23</v>
      </c>
      <c r="H22" s="116" t="s">
        <v>609</v>
      </c>
      <c r="I22" s="117"/>
      <c r="J22" s="118"/>
      <c r="K22" s="119"/>
      <c r="L22" s="110" t="s">
        <v>610</v>
      </c>
      <c r="M22" s="120" t="s">
        <v>365</v>
      </c>
      <c r="N22" s="121"/>
      <c r="O22" s="121"/>
      <c r="P22" s="121"/>
      <c r="Q22" s="122"/>
      <c r="R22" s="114"/>
      <c r="S22" s="115"/>
    </row>
    <row r="23" spans="1:19" s="6" customFormat="1" ht="19.5" customHeight="1">
      <c r="A23" s="110" t="s">
        <v>17</v>
      </c>
      <c r="B23" s="123"/>
      <c r="C23" s="124"/>
      <c r="D23" s="113" t="s">
        <v>611</v>
      </c>
      <c r="E23" s="114"/>
      <c r="F23" s="115"/>
      <c r="G23" s="110" t="s">
        <v>231</v>
      </c>
      <c r="H23" s="62" t="s">
        <v>612</v>
      </c>
      <c r="I23" s="117"/>
      <c r="J23" s="118"/>
      <c r="K23" s="119"/>
      <c r="L23" s="110" t="s">
        <v>613</v>
      </c>
      <c r="M23" s="120" t="s">
        <v>614</v>
      </c>
      <c r="N23" s="121"/>
      <c r="O23" s="62"/>
      <c r="P23" s="121"/>
      <c r="Q23" s="122"/>
      <c r="R23" s="114"/>
      <c r="S23" s="115"/>
    </row>
    <row r="24" spans="1:19" s="6" customFormat="1" ht="19.5" customHeight="1">
      <c r="A24" s="110" t="s">
        <v>18</v>
      </c>
      <c r="B24" s="111" t="s">
        <v>615</v>
      </c>
      <c r="C24" s="112"/>
      <c r="D24" s="113" t="s">
        <v>608</v>
      </c>
      <c r="E24" s="114"/>
      <c r="F24" s="115"/>
      <c r="G24" s="110" t="s">
        <v>616</v>
      </c>
      <c r="H24" s="116" t="s">
        <v>617</v>
      </c>
      <c r="I24" s="117"/>
      <c r="J24" s="118"/>
      <c r="K24" s="119"/>
      <c r="L24" s="110" t="s">
        <v>618</v>
      </c>
      <c r="M24" s="120" t="s">
        <v>619</v>
      </c>
      <c r="N24" s="121"/>
      <c r="O24" s="121"/>
      <c r="P24" s="121"/>
      <c r="Q24" s="122"/>
      <c r="R24" s="114"/>
      <c r="S24" s="115"/>
    </row>
    <row r="25" spans="1:19" s="6" customFormat="1" ht="19.5" customHeight="1">
      <c r="A25" s="110" t="s">
        <v>19</v>
      </c>
      <c r="B25" s="123"/>
      <c r="C25" s="124"/>
      <c r="D25" s="113" t="s">
        <v>611</v>
      </c>
      <c r="E25" s="114"/>
      <c r="F25" s="115"/>
      <c r="G25" s="110" t="s">
        <v>620</v>
      </c>
      <c r="H25" s="116"/>
      <c r="I25" s="117"/>
      <c r="J25" s="118"/>
      <c r="K25" s="119"/>
      <c r="L25" s="110" t="s">
        <v>621</v>
      </c>
      <c r="M25" s="120" t="s">
        <v>622</v>
      </c>
      <c r="N25" s="121"/>
      <c r="O25" s="62"/>
      <c r="P25" s="121"/>
      <c r="Q25" s="122"/>
      <c r="R25" s="114"/>
      <c r="S25" s="115"/>
    </row>
    <row r="26" spans="1:19" s="6" customFormat="1" ht="19.5" customHeight="1">
      <c r="A26" s="110" t="s">
        <v>20</v>
      </c>
      <c r="B26" s="111" t="s">
        <v>623</v>
      </c>
      <c r="C26" s="112"/>
      <c r="D26" s="113" t="s">
        <v>608</v>
      </c>
      <c r="E26" s="114"/>
      <c r="F26" s="115"/>
      <c r="G26" s="125"/>
      <c r="H26" s="121"/>
      <c r="I26" s="117"/>
      <c r="J26" s="126"/>
      <c r="K26" s="119"/>
      <c r="L26" s="110" t="s">
        <v>624</v>
      </c>
      <c r="M26" s="120" t="s">
        <v>625</v>
      </c>
      <c r="N26" s="121"/>
      <c r="O26" s="121"/>
      <c r="P26" s="121"/>
      <c r="Q26" s="122"/>
      <c r="R26" s="114"/>
      <c r="S26" s="115"/>
    </row>
    <row r="27" spans="1:19" s="6" customFormat="1" ht="19.5" customHeight="1">
      <c r="A27" s="110" t="s">
        <v>21</v>
      </c>
      <c r="B27" s="123"/>
      <c r="C27" s="124"/>
      <c r="D27" s="113" t="s">
        <v>611</v>
      </c>
      <c r="E27" s="114"/>
      <c r="F27" s="115"/>
      <c r="G27" s="125"/>
      <c r="H27" s="121"/>
      <c r="I27" s="117"/>
      <c r="J27" s="126"/>
      <c r="K27" s="119"/>
      <c r="L27" s="110" t="s">
        <v>626</v>
      </c>
      <c r="M27" s="116" t="s">
        <v>627</v>
      </c>
      <c r="N27" s="121"/>
      <c r="O27" s="62"/>
      <c r="P27" s="121"/>
      <c r="Q27" s="117"/>
      <c r="R27" s="114"/>
      <c r="S27" s="115"/>
    </row>
    <row r="28" spans="1:19" s="6" customFormat="1" ht="19.5" customHeight="1">
      <c r="A28" s="110" t="s">
        <v>22</v>
      </c>
      <c r="B28" s="127" t="s">
        <v>628</v>
      </c>
      <c r="C28" s="121"/>
      <c r="D28" s="117"/>
      <c r="E28" s="128"/>
      <c r="F28" s="86"/>
      <c r="G28" s="110" t="s">
        <v>629</v>
      </c>
      <c r="H28" s="127" t="s">
        <v>630</v>
      </c>
      <c r="I28" s="117"/>
      <c r="J28" s="129"/>
      <c r="K28" s="130"/>
      <c r="L28" s="110" t="s">
        <v>631</v>
      </c>
      <c r="M28" s="127" t="s">
        <v>632</v>
      </c>
      <c r="N28" s="121"/>
      <c r="O28" s="121"/>
      <c r="P28" s="121"/>
      <c r="Q28" s="117"/>
      <c r="R28" s="128"/>
      <c r="S28" s="86"/>
    </row>
    <row r="29" spans="1:19" s="6" customFormat="1" ht="19.5" customHeight="1">
      <c r="A29" s="131" t="s">
        <v>633</v>
      </c>
      <c r="B29" s="132" t="s">
        <v>634</v>
      </c>
      <c r="C29" s="133"/>
      <c r="D29" s="134"/>
      <c r="E29" s="135"/>
      <c r="F29" s="136"/>
      <c r="G29" s="131" t="s">
        <v>635</v>
      </c>
      <c r="H29" s="132" t="s">
        <v>636</v>
      </c>
      <c r="I29" s="134"/>
      <c r="J29" s="137"/>
      <c r="K29" s="138"/>
      <c r="L29" s="131" t="s">
        <v>637</v>
      </c>
      <c r="M29" s="132" t="s">
        <v>638</v>
      </c>
      <c r="N29" s="133"/>
      <c r="O29" s="81"/>
      <c r="P29" s="133"/>
      <c r="Q29" s="134"/>
      <c r="R29" s="135"/>
      <c r="S29" s="136"/>
    </row>
    <row r="30" spans="1:19" s="6" customFormat="1" ht="19.5" customHeight="1">
      <c r="A30" s="139"/>
      <c r="B30" s="140"/>
      <c r="C30" s="141" t="s">
        <v>639</v>
      </c>
      <c r="D30" s="142"/>
      <c r="E30" s="142"/>
      <c r="F30" s="142"/>
      <c r="G30" s="142"/>
      <c r="H30" s="142"/>
      <c r="I30" s="142"/>
      <c r="J30" s="142"/>
      <c r="K30" s="142"/>
      <c r="L30" s="103" t="s">
        <v>640</v>
      </c>
      <c r="M30" s="143"/>
      <c r="N30" s="106" t="s">
        <v>641</v>
      </c>
      <c r="O30" s="144"/>
      <c r="P30" s="144"/>
      <c r="Q30" s="144"/>
      <c r="R30" s="145"/>
      <c r="S30" s="146"/>
    </row>
    <row r="31" spans="1:19" s="6" customFormat="1" ht="14.25" customHeight="1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147"/>
      <c r="M31" s="148" t="s">
        <v>422</v>
      </c>
      <c r="N31" s="149"/>
      <c r="O31" s="150" t="s">
        <v>642</v>
      </c>
      <c r="P31" s="149"/>
      <c r="Q31" s="150" t="s">
        <v>643</v>
      </c>
      <c r="R31" s="150" t="s">
        <v>644</v>
      </c>
      <c r="S31" s="151"/>
    </row>
    <row r="32" spans="1:19" s="6" customFormat="1" ht="12.75" customHeight="1">
      <c r="A32" s="152"/>
      <c r="B32" s="1"/>
      <c r="C32" s="1"/>
      <c r="D32" s="1"/>
      <c r="E32" s="1"/>
      <c r="F32" s="1"/>
      <c r="G32" s="1"/>
      <c r="H32" s="1"/>
      <c r="I32" s="1"/>
      <c r="J32" s="1"/>
      <c r="K32" s="1"/>
      <c r="L32" s="153"/>
      <c r="M32" s="154" t="s">
        <v>645</v>
      </c>
      <c r="N32" s="155"/>
      <c r="O32" s="156">
        <v>15</v>
      </c>
      <c r="P32" s="273"/>
      <c r="Q32" s="273"/>
      <c r="R32" s="157"/>
      <c r="S32" s="158"/>
    </row>
    <row r="33" spans="1:19" s="6" customFormat="1" ht="12.75" customHeight="1">
      <c r="A33" s="152"/>
      <c r="B33" s="1"/>
      <c r="C33" s="1"/>
      <c r="D33" s="1"/>
      <c r="E33" s="1"/>
      <c r="F33" s="1"/>
      <c r="G33" s="1"/>
      <c r="H33" s="1"/>
      <c r="I33" s="1"/>
      <c r="J33" s="1"/>
      <c r="K33" s="1"/>
      <c r="L33" s="153"/>
      <c r="M33" s="159" t="s">
        <v>646</v>
      </c>
      <c r="N33" s="160"/>
      <c r="O33" s="161">
        <v>21</v>
      </c>
      <c r="P33" s="266"/>
      <c r="Q33" s="266"/>
      <c r="R33" s="162"/>
      <c r="S33" s="163"/>
    </row>
    <row r="34" spans="1:19" s="6" customFormat="1" ht="19.5" customHeight="1">
      <c r="A34" s="152"/>
      <c r="B34" s="1"/>
      <c r="C34" s="1"/>
      <c r="D34" s="1"/>
      <c r="E34" s="1"/>
      <c r="F34" s="1"/>
      <c r="G34" s="1"/>
      <c r="H34" s="1"/>
      <c r="I34" s="1"/>
      <c r="J34" s="1"/>
      <c r="K34" s="1"/>
      <c r="L34" s="164"/>
      <c r="M34" s="165" t="s">
        <v>647</v>
      </c>
      <c r="N34" s="166"/>
      <c r="O34" s="167"/>
      <c r="P34" s="166"/>
      <c r="Q34" s="168"/>
      <c r="R34" s="169"/>
      <c r="S34" s="170"/>
    </row>
    <row r="35" spans="1:19" s="6" customFormat="1" ht="19.5" customHeight="1">
      <c r="A35" s="152"/>
      <c r="B35" s="1"/>
      <c r="C35" s="1"/>
      <c r="D35" s="1"/>
      <c r="E35" s="1"/>
      <c r="F35" s="1"/>
      <c r="G35" s="1"/>
      <c r="H35" s="1"/>
      <c r="I35" s="1"/>
      <c r="J35" s="1"/>
      <c r="K35" s="1"/>
      <c r="L35" s="171" t="s">
        <v>648</v>
      </c>
      <c r="M35" s="172"/>
      <c r="N35" s="173" t="s">
        <v>649</v>
      </c>
      <c r="O35" s="174"/>
      <c r="P35" s="172"/>
      <c r="Q35" s="172"/>
      <c r="R35" s="172"/>
      <c r="S35" s="175"/>
    </row>
    <row r="36" spans="1:19" s="6" customFormat="1" ht="14.25" customHeight="1">
      <c r="A36" s="152"/>
      <c r="B36" s="1"/>
      <c r="C36" s="1"/>
      <c r="D36" s="1"/>
      <c r="E36" s="1"/>
      <c r="F36" s="1"/>
      <c r="G36" s="1"/>
      <c r="H36" s="1"/>
      <c r="I36" s="1"/>
      <c r="J36" s="1"/>
      <c r="K36" s="1"/>
      <c r="L36" s="176"/>
      <c r="M36" s="177" t="s">
        <v>650</v>
      </c>
      <c r="N36" s="178"/>
      <c r="O36" s="178"/>
      <c r="P36" s="178"/>
      <c r="Q36" s="178"/>
      <c r="R36" s="179">
        <v>0</v>
      </c>
      <c r="S36" s="180"/>
    </row>
    <row r="37" spans="1:19" s="6" customFormat="1" ht="14.25" customHeight="1">
      <c r="A37" s="152"/>
      <c r="B37" s="1"/>
      <c r="C37" s="1"/>
      <c r="D37" s="1"/>
      <c r="E37" s="1"/>
      <c r="F37" s="1"/>
      <c r="G37" s="1"/>
      <c r="H37" s="1"/>
      <c r="I37" s="1"/>
      <c r="J37" s="1"/>
      <c r="K37" s="1"/>
      <c r="L37" s="176"/>
      <c r="M37" s="177" t="s">
        <v>651</v>
      </c>
      <c r="N37" s="178"/>
      <c r="O37" s="178"/>
      <c r="P37" s="178"/>
      <c r="Q37" s="178"/>
      <c r="R37" s="179">
        <v>0</v>
      </c>
      <c r="S37" s="180"/>
    </row>
    <row r="38" spans="1:19" s="6" customFormat="1" ht="14.25" customHeight="1" thickBot="1">
      <c r="A38" s="181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3"/>
      <c r="M38" s="184" t="s">
        <v>652</v>
      </c>
      <c r="N38" s="185"/>
      <c r="O38" s="185"/>
      <c r="P38" s="185"/>
      <c r="Q38" s="185"/>
      <c r="R38" s="186">
        <v>0</v>
      </c>
      <c r="S38" s="187"/>
    </row>
  </sheetData>
  <sheetProtection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P33:Q33"/>
    <mergeCell ref="E12:L12"/>
    <mergeCell ref="O12:P12"/>
    <mergeCell ref="Q12:R12"/>
    <mergeCell ref="O14:P14"/>
    <mergeCell ref="O15:P15"/>
    <mergeCell ref="P32:Q32"/>
  </mergeCells>
  <printOptions/>
  <pageMargins left="0.7" right="0.7" top="0.787401575" bottom="0.787401575" header="0.3" footer="0.3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2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L278" sqref="L278"/>
    </sheetView>
  </sheetViews>
  <sheetFormatPr defaultColWidth="10.5" defaultRowHeight="12" customHeight="1"/>
  <cols>
    <col min="1" max="1" width="7" style="2" customWidth="1"/>
    <col min="2" max="2" width="8.66015625" style="3" customWidth="1"/>
    <col min="3" max="3" width="11.6601562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21.16015625" style="5" customWidth="1"/>
    <col min="9" max="16384" width="10.5" style="1" customWidth="1"/>
  </cols>
  <sheetData>
    <row r="1" spans="1:8" s="6" customFormat="1" ht="27.75" customHeight="1">
      <c r="A1" s="291" t="s">
        <v>0</v>
      </c>
      <c r="B1" s="291"/>
      <c r="C1" s="291"/>
      <c r="D1" s="291"/>
      <c r="E1" s="291"/>
      <c r="F1" s="291"/>
      <c r="G1" s="291"/>
      <c r="H1" s="291"/>
    </row>
    <row r="2" spans="1:8" s="6" customFormat="1" ht="12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1"/>
      <c r="D5" s="10"/>
      <c r="E5" s="10"/>
      <c r="F5" s="12"/>
      <c r="G5" s="13"/>
      <c r="H5" s="13"/>
    </row>
    <row r="6" spans="1:8" s="6" customFormat="1" ht="12.75" customHeight="1">
      <c r="A6" s="14" t="s">
        <v>3</v>
      </c>
      <c r="B6" s="14"/>
      <c r="C6" s="14"/>
      <c r="D6" s="14"/>
      <c r="E6" s="14"/>
      <c r="F6" s="14"/>
      <c r="G6" s="14"/>
      <c r="H6" s="14"/>
    </row>
    <row r="7" spans="1:8" s="6" customFormat="1" ht="13.5" customHeight="1">
      <c r="A7" s="14" t="s">
        <v>4</v>
      </c>
      <c r="B7" s="14"/>
      <c r="C7" s="14"/>
      <c r="D7" s="14"/>
      <c r="E7" s="14"/>
      <c r="F7" s="14"/>
      <c r="G7" s="14" t="s">
        <v>5</v>
      </c>
      <c r="H7" s="14"/>
    </row>
    <row r="8" spans="1:8" s="6" customFormat="1" ht="13.5" customHeight="1">
      <c r="A8" s="14" t="s">
        <v>6</v>
      </c>
      <c r="B8" s="15"/>
      <c r="C8" s="15"/>
      <c r="D8" s="15"/>
      <c r="E8" s="15"/>
      <c r="F8" s="16"/>
      <c r="G8" s="14" t="s">
        <v>7</v>
      </c>
      <c r="H8" s="17"/>
    </row>
    <row r="9" spans="1:8" s="6" customFormat="1" ht="6" customHeight="1">
      <c r="A9" s="18"/>
      <c r="B9" s="18"/>
      <c r="C9" s="18"/>
      <c r="D9" s="18"/>
      <c r="E9" s="18"/>
      <c r="F9" s="18"/>
      <c r="G9" s="18"/>
      <c r="H9" s="18"/>
    </row>
    <row r="10" spans="1:8" s="6" customFormat="1" ht="25.5" customHeigh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</row>
    <row r="11" spans="1:8" s="6" customFormat="1" ht="12.75" customHeight="1">
      <c r="A11" s="19" t="s">
        <v>16</v>
      </c>
      <c r="B11" s="19" t="s">
        <v>17</v>
      </c>
      <c r="C11" s="19" t="s">
        <v>18</v>
      </c>
      <c r="D11" s="19" t="s">
        <v>19</v>
      </c>
      <c r="E11" s="19" t="s">
        <v>20</v>
      </c>
      <c r="F11" s="19" t="s">
        <v>21</v>
      </c>
      <c r="G11" s="19" t="s">
        <v>22</v>
      </c>
      <c r="H11" s="19" t="s">
        <v>23</v>
      </c>
    </row>
    <row r="12" spans="1:8" s="6" customFormat="1" ht="4.5" customHeight="1">
      <c r="A12" s="18"/>
      <c r="B12" s="18"/>
      <c r="C12" s="18"/>
      <c r="D12" s="18"/>
      <c r="E12" s="18"/>
      <c r="F12" s="18"/>
      <c r="G12" s="18"/>
      <c r="H12" s="18"/>
    </row>
    <row r="13" spans="1:8" s="6" customFormat="1" ht="30.75" customHeight="1">
      <c r="A13" s="200"/>
      <c r="B13" s="201"/>
      <c r="C13" s="201" t="s">
        <v>24</v>
      </c>
      <c r="D13" s="201" t="s">
        <v>25</v>
      </c>
      <c r="E13" s="201"/>
      <c r="F13" s="202"/>
      <c r="G13" s="20"/>
      <c r="H13" s="20">
        <f>H14+H89+H94+H101+H127+H158+H235+H265</f>
        <v>0</v>
      </c>
    </row>
    <row r="14" spans="1:8" s="6" customFormat="1" ht="28.5" customHeight="1">
      <c r="A14" s="203"/>
      <c r="B14" s="204"/>
      <c r="C14" s="204" t="s">
        <v>16</v>
      </c>
      <c r="D14" s="204" t="s">
        <v>26</v>
      </c>
      <c r="E14" s="204"/>
      <c r="F14" s="205"/>
      <c r="G14" s="21"/>
      <c r="H14" s="21">
        <f>SUM(H15:H88)</f>
        <v>0</v>
      </c>
    </row>
    <row r="15" spans="1:8" s="6" customFormat="1" ht="34.5" customHeight="1">
      <c r="A15" s="206">
        <v>1</v>
      </c>
      <c r="B15" s="207" t="s">
        <v>27</v>
      </c>
      <c r="C15" s="207" t="s">
        <v>28</v>
      </c>
      <c r="D15" s="207" t="s">
        <v>29</v>
      </c>
      <c r="E15" s="207" t="s">
        <v>30</v>
      </c>
      <c r="F15" s="208">
        <v>52</v>
      </c>
      <c r="G15" s="22"/>
      <c r="H15" s="22">
        <f>F15*G15</f>
        <v>0</v>
      </c>
    </row>
    <row r="16" spans="1:8" s="6" customFormat="1" ht="13.5" customHeight="1">
      <c r="A16" s="209"/>
      <c r="B16" s="210"/>
      <c r="C16" s="210"/>
      <c r="D16" s="210" t="s">
        <v>31</v>
      </c>
      <c r="E16" s="210"/>
      <c r="F16" s="211"/>
      <c r="G16" s="23"/>
      <c r="H16" s="23"/>
    </row>
    <row r="17" spans="1:8" s="6" customFormat="1" ht="13.5" customHeight="1">
      <c r="A17" s="212"/>
      <c r="B17" s="213"/>
      <c r="C17" s="213"/>
      <c r="D17" s="213" t="s">
        <v>32</v>
      </c>
      <c r="E17" s="213"/>
      <c r="F17" s="214">
        <v>52</v>
      </c>
      <c r="G17" s="24"/>
      <c r="H17" s="24"/>
    </row>
    <row r="18" spans="1:8" s="6" customFormat="1" ht="55.5" customHeight="1">
      <c r="A18" s="206">
        <v>2</v>
      </c>
      <c r="B18" s="207" t="s">
        <v>33</v>
      </c>
      <c r="C18" s="207" t="s">
        <v>34</v>
      </c>
      <c r="D18" s="207" t="s">
        <v>35</v>
      </c>
      <c r="E18" s="207" t="s">
        <v>30</v>
      </c>
      <c r="F18" s="208">
        <v>13.8</v>
      </c>
      <c r="G18" s="22"/>
      <c r="H18" s="22">
        <f>F18*G18</f>
        <v>0</v>
      </c>
    </row>
    <row r="19" spans="1:8" s="6" customFormat="1" ht="13.5" customHeight="1">
      <c r="A19" s="212"/>
      <c r="B19" s="213"/>
      <c r="C19" s="213"/>
      <c r="D19" s="213" t="s">
        <v>36</v>
      </c>
      <c r="E19" s="213"/>
      <c r="F19" s="214">
        <v>13.8</v>
      </c>
      <c r="G19" s="24"/>
      <c r="H19" s="24"/>
    </row>
    <row r="20" spans="1:8" s="6" customFormat="1" ht="45" customHeight="1">
      <c r="A20" s="206">
        <v>3</v>
      </c>
      <c r="B20" s="207" t="s">
        <v>33</v>
      </c>
      <c r="C20" s="207" t="s">
        <v>37</v>
      </c>
      <c r="D20" s="207" t="s">
        <v>38</v>
      </c>
      <c r="E20" s="207" t="s">
        <v>30</v>
      </c>
      <c r="F20" s="208">
        <v>15.78</v>
      </c>
      <c r="G20" s="22"/>
      <c r="H20" s="22">
        <f>F20*G20</f>
        <v>0</v>
      </c>
    </row>
    <row r="21" spans="1:8" s="6" customFormat="1" ht="13.5" customHeight="1">
      <c r="A21" s="209"/>
      <c r="B21" s="210"/>
      <c r="C21" s="210"/>
      <c r="D21" s="210" t="s">
        <v>39</v>
      </c>
      <c r="E21" s="210"/>
      <c r="F21" s="211"/>
      <c r="G21" s="23"/>
      <c r="H21" s="23"/>
    </row>
    <row r="22" spans="1:8" s="6" customFormat="1" ht="24" customHeight="1">
      <c r="A22" s="212"/>
      <c r="B22" s="213"/>
      <c r="C22" s="213"/>
      <c r="D22" s="213" t="s">
        <v>40</v>
      </c>
      <c r="E22" s="213"/>
      <c r="F22" s="214">
        <v>15.78</v>
      </c>
      <c r="G22" s="24"/>
      <c r="H22" s="24"/>
    </row>
    <row r="23" spans="1:8" s="6" customFormat="1" ht="34.5" customHeight="1">
      <c r="A23" s="206">
        <v>4</v>
      </c>
      <c r="B23" s="207" t="s">
        <v>41</v>
      </c>
      <c r="C23" s="207" t="s">
        <v>42</v>
      </c>
      <c r="D23" s="207" t="s">
        <v>43</v>
      </c>
      <c r="E23" s="207" t="s">
        <v>44</v>
      </c>
      <c r="F23" s="208">
        <v>92.439</v>
      </c>
      <c r="G23" s="22"/>
      <c r="H23" s="22">
        <f>F23*G23</f>
        <v>0</v>
      </c>
    </row>
    <row r="24" spans="1:8" s="6" customFormat="1" ht="13.5" customHeight="1">
      <c r="A24" s="212"/>
      <c r="B24" s="213"/>
      <c r="C24" s="213"/>
      <c r="D24" s="213" t="s">
        <v>45</v>
      </c>
      <c r="E24" s="213"/>
      <c r="F24" s="214">
        <v>92.439</v>
      </c>
      <c r="G24" s="24"/>
      <c r="H24" s="24"/>
    </row>
    <row r="25" spans="1:8" s="6" customFormat="1" ht="45" customHeight="1">
      <c r="A25" s="206">
        <v>5</v>
      </c>
      <c r="B25" s="207" t="s">
        <v>33</v>
      </c>
      <c r="C25" s="207" t="s">
        <v>46</v>
      </c>
      <c r="D25" s="207" t="s">
        <v>47</v>
      </c>
      <c r="E25" s="207" t="s">
        <v>30</v>
      </c>
      <c r="F25" s="208">
        <v>308.13</v>
      </c>
      <c r="G25" s="22"/>
      <c r="H25" s="22">
        <f>F25*G25</f>
        <v>0</v>
      </c>
    </row>
    <row r="26" spans="1:8" s="6" customFormat="1" ht="13.5" customHeight="1">
      <c r="A26" s="212"/>
      <c r="B26" s="213"/>
      <c r="C26" s="213"/>
      <c r="D26" s="213" t="s">
        <v>48</v>
      </c>
      <c r="E26" s="213"/>
      <c r="F26" s="214">
        <v>308.13</v>
      </c>
      <c r="G26" s="24"/>
      <c r="H26" s="24"/>
    </row>
    <row r="27" spans="1:8" s="6" customFormat="1" ht="34.5" customHeight="1">
      <c r="A27" s="206">
        <v>6</v>
      </c>
      <c r="B27" s="207" t="s">
        <v>33</v>
      </c>
      <c r="C27" s="207" t="s">
        <v>49</v>
      </c>
      <c r="D27" s="207" t="s">
        <v>50</v>
      </c>
      <c r="E27" s="207" t="s">
        <v>51</v>
      </c>
      <c r="F27" s="208">
        <v>68.42</v>
      </c>
      <c r="G27" s="22"/>
      <c r="H27" s="22">
        <f>F27*G27</f>
        <v>0</v>
      </c>
    </row>
    <row r="28" spans="1:8" s="6" customFormat="1" ht="13.5" customHeight="1">
      <c r="A28" s="212"/>
      <c r="B28" s="213"/>
      <c r="C28" s="213"/>
      <c r="D28" s="213" t="s">
        <v>52</v>
      </c>
      <c r="E28" s="213"/>
      <c r="F28" s="214">
        <v>68.42</v>
      </c>
      <c r="G28" s="24"/>
      <c r="H28" s="24"/>
    </row>
    <row r="29" spans="1:8" s="6" customFormat="1" ht="13.5" customHeight="1">
      <c r="A29" s="206">
        <v>7</v>
      </c>
      <c r="B29" s="207" t="s">
        <v>27</v>
      </c>
      <c r="C29" s="207" t="s">
        <v>53</v>
      </c>
      <c r="D29" s="207" t="s">
        <v>54</v>
      </c>
      <c r="E29" s="207" t="s">
        <v>51</v>
      </c>
      <c r="F29" s="208">
        <v>6</v>
      </c>
      <c r="G29" s="22"/>
      <c r="H29" s="22">
        <f>F29*G29</f>
        <v>0</v>
      </c>
    </row>
    <row r="30" spans="1:8" s="6" customFormat="1" ht="13.5" customHeight="1">
      <c r="A30" s="209"/>
      <c r="B30" s="210"/>
      <c r="C30" s="210"/>
      <c r="D30" s="210" t="s">
        <v>55</v>
      </c>
      <c r="E30" s="210"/>
      <c r="F30" s="211"/>
      <c r="G30" s="23"/>
      <c r="H30" s="23"/>
    </row>
    <row r="31" spans="1:8" s="6" customFormat="1" ht="13.5" customHeight="1">
      <c r="A31" s="212"/>
      <c r="B31" s="213"/>
      <c r="C31" s="213"/>
      <c r="D31" s="213" t="s">
        <v>56</v>
      </c>
      <c r="E31" s="213"/>
      <c r="F31" s="214">
        <v>6</v>
      </c>
      <c r="G31" s="24"/>
      <c r="H31" s="24"/>
    </row>
    <row r="32" spans="1:8" s="6" customFormat="1" ht="34.5" customHeight="1">
      <c r="A32" s="206">
        <v>8</v>
      </c>
      <c r="B32" s="207" t="s">
        <v>27</v>
      </c>
      <c r="C32" s="207" t="s">
        <v>57</v>
      </c>
      <c r="D32" s="207" t="s">
        <v>58</v>
      </c>
      <c r="E32" s="207" t="s">
        <v>44</v>
      </c>
      <c r="F32" s="208">
        <v>50</v>
      </c>
      <c r="G32" s="22"/>
      <c r="H32" s="22">
        <f>F32*G32</f>
        <v>0</v>
      </c>
    </row>
    <row r="33" spans="1:8" s="6" customFormat="1" ht="13.5" customHeight="1">
      <c r="A33" s="212"/>
      <c r="B33" s="213"/>
      <c r="C33" s="213"/>
      <c r="D33" s="213" t="s">
        <v>59</v>
      </c>
      <c r="E33" s="213"/>
      <c r="F33" s="214">
        <v>50</v>
      </c>
      <c r="G33" s="24"/>
      <c r="H33" s="24"/>
    </row>
    <row r="34" spans="1:8" s="6" customFormat="1" ht="45" customHeight="1">
      <c r="A34" s="206">
        <v>9</v>
      </c>
      <c r="B34" s="207" t="s">
        <v>27</v>
      </c>
      <c r="C34" s="207" t="s">
        <v>60</v>
      </c>
      <c r="D34" s="207" t="s">
        <v>61</v>
      </c>
      <c r="E34" s="207" t="s">
        <v>44</v>
      </c>
      <c r="F34" s="208">
        <v>20</v>
      </c>
      <c r="G34" s="22"/>
      <c r="H34" s="22">
        <f>F34*G34</f>
        <v>0</v>
      </c>
    </row>
    <row r="35" spans="1:8" s="6" customFormat="1" ht="13.5" customHeight="1">
      <c r="A35" s="212"/>
      <c r="B35" s="213"/>
      <c r="C35" s="213"/>
      <c r="D35" s="213" t="s">
        <v>62</v>
      </c>
      <c r="E35" s="213"/>
      <c r="F35" s="214">
        <v>20</v>
      </c>
      <c r="G35" s="24"/>
      <c r="H35" s="24"/>
    </row>
    <row r="36" spans="1:8" s="6" customFormat="1" ht="34.5" customHeight="1">
      <c r="A36" s="206">
        <v>10</v>
      </c>
      <c r="B36" s="207" t="s">
        <v>27</v>
      </c>
      <c r="C36" s="207" t="s">
        <v>63</v>
      </c>
      <c r="D36" s="207" t="s">
        <v>64</v>
      </c>
      <c r="E36" s="207" t="s">
        <v>44</v>
      </c>
      <c r="F36" s="208">
        <v>26.25</v>
      </c>
      <c r="G36" s="22"/>
      <c r="H36" s="22">
        <f>F36*G36</f>
        <v>0</v>
      </c>
    </row>
    <row r="37" spans="1:8" s="6" customFormat="1" ht="13.5" customHeight="1">
      <c r="A37" s="209"/>
      <c r="B37" s="210"/>
      <c r="C37" s="210"/>
      <c r="D37" s="210" t="s">
        <v>65</v>
      </c>
      <c r="E37" s="210"/>
      <c r="F37" s="211"/>
      <c r="G37" s="23"/>
      <c r="H37" s="23"/>
    </row>
    <row r="38" spans="1:8" s="6" customFormat="1" ht="13.5" customHeight="1">
      <c r="A38" s="212"/>
      <c r="B38" s="213"/>
      <c r="C38" s="213"/>
      <c r="D38" s="213" t="s">
        <v>66</v>
      </c>
      <c r="E38" s="213"/>
      <c r="F38" s="214">
        <v>26.25</v>
      </c>
      <c r="G38" s="24"/>
      <c r="H38" s="24"/>
    </row>
    <row r="39" spans="1:8" s="6" customFormat="1" ht="45" customHeight="1">
      <c r="A39" s="206">
        <v>11</v>
      </c>
      <c r="B39" s="207" t="s">
        <v>27</v>
      </c>
      <c r="C39" s="207" t="s">
        <v>67</v>
      </c>
      <c r="D39" s="207" t="s">
        <v>68</v>
      </c>
      <c r="E39" s="207" t="s">
        <v>44</v>
      </c>
      <c r="F39" s="208">
        <v>20.75</v>
      </c>
      <c r="G39" s="22"/>
      <c r="H39" s="22">
        <f>F39*G39</f>
        <v>0</v>
      </c>
    </row>
    <row r="40" spans="1:8" s="6" customFormat="1" ht="13.5" customHeight="1">
      <c r="A40" s="212"/>
      <c r="B40" s="213"/>
      <c r="C40" s="213"/>
      <c r="D40" s="213" t="s">
        <v>69</v>
      </c>
      <c r="E40" s="213"/>
      <c r="F40" s="214">
        <v>20.75</v>
      </c>
      <c r="G40" s="24"/>
      <c r="H40" s="24"/>
    </row>
    <row r="41" spans="1:8" s="6" customFormat="1" ht="45" customHeight="1">
      <c r="A41" s="206">
        <v>12</v>
      </c>
      <c r="B41" s="207" t="s">
        <v>27</v>
      </c>
      <c r="C41" s="207" t="s">
        <v>70</v>
      </c>
      <c r="D41" s="207" t="s">
        <v>71</v>
      </c>
      <c r="E41" s="207" t="s">
        <v>44</v>
      </c>
      <c r="F41" s="208">
        <v>20.75</v>
      </c>
      <c r="G41" s="22"/>
      <c r="H41" s="22">
        <f>F41*G41</f>
        <v>0</v>
      </c>
    </row>
    <row r="42" spans="1:8" s="6" customFormat="1" ht="13.5" customHeight="1">
      <c r="A42" s="212"/>
      <c r="B42" s="213"/>
      <c r="C42" s="213"/>
      <c r="D42" s="213" t="s">
        <v>72</v>
      </c>
      <c r="E42" s="213"/>
      <c r="F42" s="214">
        <v>20.75</v>
      </c>
      <c r="G42" s="24"/>
      <c r="H42" s="24"/>
    </row>
    <row r="43" spans="1:8" s="6" customFormat="1" ht="34.5" customHeight="1">
      <c r="A43" s="206">
        <v>13</v>
      </c>
      <c r="B43" s="207" t="s">
        <v>27</v>
      </c>
      <c r="C43" s="207" t="s">
        <v>73</v>
      </c>
      <c r="D43" s="207" t="s">
        <v>74</v>
      </c>
      <c r="E43" s="207" t="s">
        <v>44</v>
      </c>
      <c r="F43" s="208">
        <v>20</v>
      </c>
      <c r="G43" s="22"/>
      <c r="H43" s="22">
        <f>F43*G43</f>
        <v>0</v>
      </c>
    </row>
    <row r="44" spans="1:8" s="6" customFormat="1" ht="13.5" customHeight="1">
      <c r="A44" s="212"/>
      <c r="B44" s="213"/>
      <c r="C44" s="213"/>
      <c r="D44" s="213" t="s">
        <v>75</v>
      </c>
      <c r="E44" s="213"/>
      <c r="F44" s="214">
        <v>20</v>
      </c>
      <c r="G44" s="24"/>
      <c r="H44" s="24"/>
    </row>
    <row r="45" spans="1:8" s="6" customFormat="1" ht="34.5" customHeight="1">
      <c r="A45" s="206">
        <v>14</v>
      </c>
      <c r="B45" s="207" t="s">
        <v>27</v>
      </c>
      <c r="C45" s="207" t="s">
        <v>76</v>
      </c>
      <c r="D45" s="207" t="s">
        <v>77</v>
      </c>
      <c r="E45" s="207" t="s">
        <v>44</v>
      </c>
      <c r="F45" s="208">
        <v>20</v>
      </c>
      <c r="G45" s="22"/>
      <c r="H45" s="22">
        <f>F45*G45</f>
        <v>0</v>
      </c>
    </row>
    <row r="46" spans="1:8" s="6" customFormat="1" ht="13.5" customHeight="1">
      <c r="A46" s="212"/>
      <c r="B46" s="213"/>
      <c r="C46" s="213"/>
      <c r="D46" s="213" t="s">
        <v>78</v>
      </c>
      <c r="E46" s="213"/>
      <c r="F46" s="214">
        <v>20</v>
      </c>
      <c r="G46" s="24"/>
      <c r="H46" s="24"/>
    </row>
    <row r="47" spans="1:8" s="6" customFormat="1" ht="34.5" customHeight="1">
      <c r="A47" s="206">
        <v>15</v>
      </c>
      <c r="B47" s="207" t="s">
        <v>27</v>
      </c>
      <c r="C47" s="207" t="s">
        <v>79</v>
      </c>
      <c r="D47" s="207" t="s">
        <v>80</v>
      </c>
      <c r="E47" s="207" t="s">
        <v>44</v>
      </c>
      <c r="F47" s="208">
        <v>6.75</v>
      </c>
      <c r="G47" s="22"/>
      <c r="H47" s="22">
        <f>F47*G47</f>
        <v>0</v>
      </c>
    </row>
    <row r="48" spans="1:8" s="6" customFormat="1" ht="13.5" customHeight="1">
      <c r="A48" s="212"/>
      <c r="B48" s="213"/>
      <c r="C48" s="213"/>
      <c r="D48" s="213" t="s">
        <v>81</v>
      </c>
      <c r="E48" s="213"/>
      <c r="F48" s="214">
        <v>2.25</v>
      </c>
      <c r="G48" s="24"/>
      <c r="H48" s="24"/>
    </row>
    <row r="49" spans="1:8" s="6" customFormat="1" ht="13.5" customHeight="1">
      <c r="A49" s="212"/>
      <c r="B49" s="213"/>
      <c r="C49" s="213"/>
      <c r="D49" s="213" t="s">
        <v>82</v>
      </c>
      <c r="E49" s="213"/>
      <c r="F49" s="214">
        <v>2.25</v>
      </c>
      <c r="G49" s="24"/>
      <c r="H49" s="24"/>
    </row>
    <row r="50" spans="1:8" s="6" customFormat="1" ht="13.5" customHeight="1">
      <c r="A50" s="212"/>
      <c r="B50" s="213"/>
      <c r="C50" s="213"/>
      <c r="D50" s="213" t="s">
        <v>83</v>
      </c>
      <c r="E50" s="213"/>
      <c r="F50" s="214">
        <v>2.25</v>
      </c>
      <c r="G50" s="24"/>
      <c r="H50" s="24"/>
    </row>
    <row r="51" spans="1:8" s="6" customFormat="1" ht="13.5" customHeight="1">
      <c r="A51" s="215"/>
      <c r="B51" s="216"/>
      <c r="C51" s="216"/>
      <c r="D51" s="216" t="s">
        <v>84</v>
      </c>
      <c r="E51" s="216"/>
      <c r="F51" s="217">
        <v>6.75</v>
      </c>
      <c r="G51" s="25"/>
      <c r="H51" s="25"/>
    </row>
    <row r="52" spans="1:8" s="6" customFormat="1" ht="45" customHeight="1">
      <c r="A52" s="206">
        <v>16</v>
      </c>
      <c r="B52" s="207" t="s">
        <v>27</v>
      </c>
      <c r="C52" s="207" t="s">
        <v>85</v>
      </c>
      <c r="D52" s="207" t="s">
        <v>86</v>
      </c>
      <c r="E52" s="207" t="s">
        <v>44</v>
      </c>
      <c r="F52" s="208">
        <v>67</v>
      </c>
      <c r="G52" s="22"/>
      <c r="H52" s="22">
        <f>F52*G52</f>
        <v>0</v>
      </c>
    </row>
    <row r="53" spans="1:8" s="6" customFormat="1" ht="13.5" customHeight="1">
      <c r="A53" s="212"/>
      <c r="B53" s="213"/>
      <c r="C53" s="213"/>
      <c r="D53" s="213" t="s">
        <v>87</v>
      </c>
      <c r="E53" s="213"/>
      <c r="F53" s="214">
        <v>46.25</v>
      </c>
      <c r="G53" s="24"/>
      <c r="H53" s="24"/>
    </row>
    <row r="54" spans="1:8" s="6" customFormat="1" ht="13.5" customHeight="1">
      <c r="A54" s="212"/>
      <c r="B54" s="213"/>
      <c r="C54" s="213"/>
      <c r="D54" s="213" t="s">
        <v>88</v>
      </c>
      <c r="E54" s="213"/>
      <c r="F54" s="214">
        <v>20.75</v>
      </c>
      <c r="G54" s="24"/>
      <c r="H54" s="24"/>
    </row>
    <row r="55" spans="1:8" s="6" customFormat="1" ht="13.5" customHeight="1">
      <c r="A55" s="215"/>
      <c r="B55" s="216"/>
      <c r="C55" s="216"/>
      <c r="D55" s="216" t="s">
        <v>84</v>
      </c>
      <c r="E55" s="216"/>
      <c r="F55" s="217">
        <v>67</v>
      </c>
      <c r="G55" s="25"/>
      <c r="H55" s="25"/>
    </row>
    <row r="56" spans="1:8" s="6" customFormat="1" ht="45" customHeight="1">
      <c r="A56" s="206">
        <v>17</v>
      </c>
      <c r="B56" s="207" t="s">
        <v>27</v>
      </c>
      <c r="C56" s="207" t="s">
        <v>89</v>
      </c>
      <c r="D56" s="207" t="s">
        <v>90</v>
      </c>
      <c r="E56" s="207" t="s">
        <v>44</v>
      </c>
      <c r="F56" s="208">
        <v>32.75</v>
      </c>
      <c r="G56" s="22"/>
      <c r="H56" s="22">
        <f>F56*G56</f>
        <v>0</v>
      </c>
    </row>
    <row r="57" spans="1:8" s="6" customFormat="1" ht="13.5" customHeight="1">
      <c r="A57" s="212"/>
      <c r="B57" s="213"/>
      <c r="C57" s="213"/>
      <c r="D57" s="213" t="s">
        <v>91</v>
      </c>
      <c r="E57" s="213"/>
      <c r="F57" s="214">
        <v>47.5</v>
      </c>
      <c r="G57" s="24"/>
      <c r="H57" s="24"/>
    </row>
    <row r="58" spans="1:8" s="6" customFormat="1" ht="13.5" customHeight="1">
      <c r="A58" s="212"/>
      <c r="B58" s="213"/>
      <c r="C58" s="213"/>
      <c r="D58" s="213" t="s">
        <v>92</v>
      </c>
      <c r="E58" s="213"/>
      <c r="F58" s="214">
        <v>6</v>
      </c>
      <c r="G58" s="24"/>
      <c r="H58" s="24"/>
    </row>
    <row r="59" spans="1:8" s="6" customFormat="1" ht="13.5" customHeight="1">
      <c r="A59" s="212"/>
      <c r="B59" s="213"/>
      <c r="C59" s="213"/>
      <c r="D59" s="213" t="s">
        <v>93</v>
      </c>
      <c r="E59" s="213"/>
      <c r="F59" s="214">
        <v>-20.75</v>
      </c>
      <c r="G59" s="24"/>
      <c r="H59" s="24"/>
    </row>
    <row r="60" spans="1:8" s="6" customFormat="1" ht="13.5" customHeight="1">
      <c r="A60" s="215"/>
      <c r="B60" s="216"/>
      <c r="C60" s="216"/>
      <c r="D60" s="216" t="s">
        <v>84</v>
      </c>
      <c r="E60" s="216"/>
      <c r="F60" s="217">
        <v>32.75</v>
      </c>
      <c r="G60" s="25"/>
      <c r="H60" s="25"/>
    </row>
    <row r="61" spans="1:8" s="6" customFormat="1" ht="34.5" customHeight="1">
      <c r="A61" s="206">
        <v>18</v>
      </c>
      <c r="B61" s="207" t="s">
        <v>27</v>
      </c>
      <c r="C61" s="207" t="s">
        <v>94</v>
      </c>
      <c r="D61" s="207" t="s">
        <v>95</v>
      </c>
      <c r="E61" s="207" t="s">
        <v>44</v>
      </c>
      <c r="F61" s="208">
        <v>67</v>
      </c>
      <c r="G61" s="22"/>
      <c r="H61" s="22">
        <f>F61*G61</f>
        <v>0</v>
      </c>
    </row>
    <row r="62" spans="1:8" s="6" customFormat="1" ht="13.5" customHeight="1">
      <c r="A62" s="212"/>
      <c r="B62" s="213"/>
      <c r="C62" s="213"/>
      <c r="D62" s="213" t="s">
        <v>96</v>
      </c>
      <c r="E62" s="213"/>
      <c r="F62" s="214">
        <v>20.75</v>
      </c>
      <c r="G62" s="24"/>
      <c r="H62" s="24"/>
    </row>
    <row r="63" spans="1:8" s="6" customFormat="1" ht="13.5" customHeight="1">
      <c r="A63" s="212"/>
      <c r="B63" s="213"/>
      <c r="C63" s="213"/>
      <c r="D63" s="213" t="s">
        <v>97</v>
      </c>
      <c r="E63" s="213"/>
      <c r="F63" s="214">
        <v>46.25</v>
      </c>
      <c r="G63" s="24"/>
      <c r="H63" s="24"/>
    </row>
    <row r="64" spans="1:8" s="6" customFormat="1" ht="13.5" customHeight="1">
      <c r="A64" s="215"/>
      <c r="B64" s="216"/>
      <c r="C64" s="216"/>
      <c r="D64" s="216" t="s">
        <v>84</v>
      </c>
      <c r="E64" s="216"/>
      <c r="F64" s="217">
        <v>67</v>
      </c>
      <c r="G64" s="25"/>
      <c r="H64" s="25"/>
    </row>
    <row r="65" spans="1:8" s="6" customFormat="1" ht="55.5" customHeight="1">
      <c r="A65" s="206">
        <v>19</v>
      </c>
      <c r="B65" s="207" t="s">
        <v>27</v>
      </c>
      <c r="C65" s="207" t="s">
        <v>98</v>
      </c>
      <c r="D65" s="207" t="s">
        <v>99</v>
      </c>
      <c r="E65" s="207" t="s">
        <v>44</v>
      </c>
      <c r="F65" s="208">
        <v>26.25</v>
      </c>
      <c r="G65" s="22"/>
      <c r="H65" s="22">
        <f>F65*G65</f>
        <v>0</v>
      </c>
    </row>
    <row r="66" spans="1:8" s="6" customFormat="1" ht="13.5" customHeight="1">
      <c r="A66" s="209"/>
      <c r="B66" s="210"/>
      <c r="C66" s="210"/>
      <c r="D66" s="210" t="s">
        <v>39</v>
      </c>
      <c r="E66" s="210"/>
      <c r="F66" s="211"/>
      <c r="G66" s="23"/>
      <c r="H66" s="23"/>
    </row>
    <row r="67" spans="1:8" s="6" customFormat="1" ht="13.5" customHeight="1">
      <c r="A67" s="212"/>
      <c r="B67" s="213"/>
      <c r="C67" s="213"/>
      <c r="D67" s="213" t="s">
        <v>100</v>
      </c>
      <c r="E67" s="213"/>
      <c r="F67" s="214">
        <v>26.25</v>
      </c>
      <c r="G67" s="24"/>
      <c r="H67" s="24"/>
    </row>
    <row r="68" spans="1:8" s="6" customFormat="1" ht="24" customHeight="1">
      <c r="A68" s="206">
        <v>20</v>
      </c>
      <c r="B68" s="207" t="s">
        <v>27</v>
      </c>
      <c r="C68" s="207" t="s">
        <v>101</v>
      </c>
      <c r="D68" s="207" t="s">
        <v>102</v>
      </c>
      <c r="E68" s="207" t="s">
        <v>103</v>
      </c>
      <c r="F68" s="208">
        <v>62.225</v>
      </c>
      <c r="G68" s="22"/>
      <c r="H68" s="22">
        <f>F68*G68</f>
        <v>0</v>
      </c>
    </row>
    <row r="69" spans="1:8" s="6" customFormat="1" ht="13.5" customHeight="1">
      <c r="A69" s="212"/>
      <c r="B69" s="213"/>
      <c r="C69" s="213"/>
      <c r="D69" s="213" t="s">
        <v>104</v>
      </c>
      <c r="E69" s="213"/>
      <c r="F69" s="214">
        <v>62.225</v>
      </c>
      <c r="G69" s="24"/>
      <c r="H69" s="24"/>
    </row>
    <row r="70" spans="1:8" s="6" customFormat="1" ht="13.5" customHeight="1">
      <c r="A70" s="209"/>
      <c r="B70" s="210"/>
      <c r="C70" s="210"/>
      <c r="D70" s="210" t="s">
        <v>39</v>
      </c>
      <c r="E70" s="210"/>
      <c r="F70" s="211"/>
      <c r="G70" s="23"/>
      <c r="H70" s="23"/>
    </row>
    <row r="71" spans="1:8" s="6" customFormat="1" ht="13.5" customHeight="1">
      <c r="A71" s="209"/>
      <c r="B71" s="210"/>
      <c r="C71" s="210"/>
      <c r="D71" s="210" t="s">
        <v>39</v>
      </c>
      <c r="E71" s="210"/>
      <c r="F71" s="211"/>
      <c r="G71" s="23"/>
      <c r="H71" s="23"/>
    </row>
    <row r="72" spans="1:8" s="6" customFormat="1" ht="13.5" customHeight="1">
      <c r="A72" s="215"/>
      <c r="B72" s="216"/>
      <c r="C72" s="216"/>
      <c r="D72" s="216" t="s">
        <v>84</v>
      </c>
      <c r="E72" s="216"/>
      <c r="F72" s="217">
        <v>62.225</v>
      </c>
      <c r="G72" s="25"/>
      <c r="H72" s="25"/>
    </row>
    <row r="73" spans="1:8" s="6" customFormat="1" ht="55.5" customHeight="1">
      <c r="A73" s="206">
        <v>21</v>
      </c>
      <c r="B73" s="207" t="s">
        <v>27</v>
      </c>
      <c r="C73" s="207" t="s">
        <v>105</v>
      </c>
      <c r="D73" s="207" t="s">
        <v>106</v>
      </c>
      <c r="E73" s="207" t="s">
        <v>44</v>
      </c>
      <c r="F73" s="208">
        <v>15</v>
      </c>
      <c r="G73" s="22"/>
      <c r="H73" s="22">
        <f>F73*G73</f>
        <v>0</v>
      </c>
    </row>
    <row r="74" spans="1:8" s="6" customFormat="1" ht="13.5" customHeight="1">
      <c r="A74" s="212"/>
      <c r="B74" s="213"/>
      <c r="C74" s="213"/>
      <c r="D74" s="213" t="s">
        <v>107</v>
      </c>
      <c r="E74" s="213"/>
      <c r="F74" s="214">
        <v>15</v>
      </c>
      <c r="G74" s="24"/>
      <c r="H74" s="24"/>
    </row>
    <row r="75" spans="1:8" s="6" customFormat="1" ht="13.5" customHeight="1">
      <c r="A75" s="218">
        <v>22</v>
      </c>
      <c r="B75" s="219" t="s">
        <v>108</v>
      </c>
      <c r="C75" s="219" t="s">
        <v>109</v>
      </c>
      <c r="D75" s="219" t="s">
        <v>110</v>
      </c>
      <c r="E75" s="219" t="s">
        <v>51</v>
      </c>
      <c r="F75" s="220">
        <v>37.5</v>
      </c>
      <c r="G75" s="26"/>
      <c r="H75" s="26">
        <f>F75*G75</f>
        <v>0</v>
      </c>
    </row>
    <row r="76" spans="1:8" s="6" customFormat="1" ht="13.5" customHeight="1">
      <c r="A76" s="212"/>
      <c r="B76" s="213"/>
      <c r="C76" s="213"/>
      <c r="D76" s="213" t="s">
        <v>111</v>
      </c>
      <c r="E76" s="213"/>
      <c r="F76" s="214">
        <v>37.5</v>
      </c>
      <c r="G76" s="24"/>
      <c r="H76" s="26"/>
    </row>
    <row r="77" spans="1:8" s="6" customFormat="1" ht="13.5" customHeight="1">
      <c r="A77" s="218">
        <v>23</v>
      </c>
      <c r="B77" s="219" t="s">
        <v>112</v>
      </c>
      <c r="C77" s="219" t="s">
        <v>113</v>
      </c>
      <c r="D77" s="219" t="s">
        <v>114</v>
      </c>
      <c r="E77" s="219" t="s">
        <v>103</v>
      </c>
      <c r="F77" s="220">
        <v>27</v>
      </c>
      <c r="G77" s="26"/>
      <c r="H77" s="26">
        <f>F77*G77</f>
        <v>0</v>
      </c>
    </row>
    <row r="78" spans="1:8" s="6" customFormat="1" ht="34.5" customHeight="1">
      <c r="A78" s="206">
        <v>24</v>
      </c>
      <c r="B78" s="207" t="s">
        <v>27</v>
      </c>
      <c r="C78" s="207" t="s">
        <v>115</v>
      </c>
      <c r="D78" s="207" t="s">
        <v>116</v>
      </c>
      <c r="E78" s="207" t="s">
        <v>30</v>
      </c>
      <c r="F78" s="208">
        <v>200</v>
      </c>
      <c r="G78" s="22"/>
      <c r="H78" s="22">
        <f>F78*G78</f>
        <v>0</v>
      </c>
    </row>
    <row r="79" spans="1:8" s="6" customFormat="1" ht="13.5" customHeight="1">
      <c r="A79" s="212"/>
      <c r="B79" s="213"/>
      <c r="C79" s="213"/>
      <c r="D79" s="213" t="s">
        <v>117</v>
      </c>
      <c r="E79" s="213"/>
      <c r="F79" s="214">
        <v>200</v>
      </c>
      <c r="G79" s="24"/>
      <c r="H79" s="24"/>
    </row>
    <row r="80" spans="1:8" s="6" customFormat="1" ht="34.5" customHeight="1">
      <c r="A80" s="206">
        <v>25</v>
      </c>
      <c r="B80" s="207" t="s">
        <v>118</v>
      </c>
      <c r="C80" s="207" t="s">
        <v>119</v>
      </c>
      <c r="D80" s="207" t="s">
        <v>120</v>
      </c>
      <c r="E80" s="207" t="s">
        <v>30</v>
      </c>
      <c r="F80" s="208">
        <v>200</v>
      </c>
      <c r="G80" s="22"/>
      <c r="H80" s="22">
        <f>F80*G80</f>
        <v>0</v>
      </c>
    </row>
    <row r="81" spans="1:8" s="6" customFormat="1" ht="13.5" customHeight="1">
      <c r="A81" s="212"/>
      <c r="B81" s="213"/>
      <c r="C81" s="213"/>
      <c r="D81" s="213" t="s">
        <v>117</v>
      </c>
      <c r="E81" s="213"/>
      <c r="F81" s="214">
        <v>200</v>
      </c>
      <c r="G81" s="24"/>
      <c r="H81" s="24"/>
    </row>
    <row r="82" spans="1:8" s="6" customFormat="1" ht="13.5" customHeight="1">
      <c r="A82" s="218">
        <v>26</v>
      </c>
      <c r="B82" s="219" t="s">
        <v>121</v>
      </c>
      <c r="C82" s="219" t="s">
        <v>122</v>
      </c>
      <c r="D82" s="219" t="s">
        <v>123</v>
      </c>
      <c r="E82" s="219" t="s">
        <v>124</v>
      </c>
      <c r="F82" s="220">
        <v>3</v>
      </c>
      <c r="G82" s="26"/>
      <c r="H82" s="26">
        <f>F82*G82</f>
        <v>0</v>
      </c>
    </row>
    <row r="83" spans="1:8" s="6" customFormat="1" ht="13.5" customHeight="1">
      <c r="A83" s="215"/>
      <c r="B83" s="216"/>
      <c r="C83" s="216"/>
      <c r="D83" s="216" t="s">
        <v>125</v>
      </c>
      <c r="E83" s="216"/>
      <c r="F83" s="217">
        <v>3</v>
      </c>
      <c r="G83" s="25"/>
      <c r="H83" s="25"/>
    </row>
    <row r="84" spans="1:8" s="6" customFormat="1" ht="24" customHeight="1">
      <c r="A84" s="206">
        <v>27</v>
      </c>
      <c r="B84" s="207" t="s">
        <v>27</v>
      </c>
      <c r="C84" s="207" t="s">
        <v>126</v>
      </c>
      <c r="D84" s="207" t="s">
        <v>127</v>
      </c>
      <c r="E84" s="207" t="s">
        <v>30</v>
      </c>
      <c r="F84" s="208">
        <v>693.099</v>
      </c>
      <c r="G84" s="22"/>
      <c r="H84" s="22">
        <f>F84*G84</f>
        <v>0</v>
      </c>
    </row>
    <row r="85" spans="1:8" s="6" customFormat="1" ht="13.5" customHeight="1">
      <c r="A85" s="212"/>
      <c r="B85" s="213"/>
      <c r="C85" s="213"/>
      <c r="D85" s="213" t="s">
        <v>128</v>
      </c>
      <c r="E85" s="213"/>
      <c r="F85" s="214">
        <v>693.099</v>
      </c>
      <c r="G85" s="24"/>
      <c r="H85" s="24"/>
    </row>
    <row r="86" spans="1:8" s="6" customFormat="1" ht="34.5" customHeight="1">
      <c r="A86" s="206">
        <v>28</v>
      </c>
      <c r="B86" s="207" t="s">
        <v>27</v>
      </c>
      <c r="C86" s="207" t="s">
        <v>129</v>
      </c>
      <c r="D86" s="207" t="s">
        <v>130</v>
      </c>
      <c r="E86" s="207" t="s">
        <v>30</v>
      </c>
      <c r="F86" s="208">
        <v>90</v>
      </c>
      <c r="G86" s="22"/>
      <c r="H86" s="22">
        <f>F86*G86</f>
        <v>0</v>
      </c>
    </row>
    <row r="87" spans="1:8" s="6" customFormat="1" ht="13.5" customHeight="1">
      <c r="A87" s="212"/>
      <c r="B87" s="213"/>
      <c r="C87" s="213"/>
      <c r="D87" s="213" t="s">
        <v>131</v>
      </c>
      <c r="E87" s="213"/>
      <c r="F87" s="214">
        <v>90</v>
      </c>
      <c r="G87" s="24"/>
      <c r="H87" s="24"/>
    </row>
    <row r="88" spans="1:8" s="6" customFormat="1" ht="13.5" customHeight="1">
      <c r="A88" s="215"/>
      <c r="B88" s="216"/>
      <c r="C88" s="216"/>
      <c r="D88" s="216" t="s">
        <v>84</v>
      </c>
      <c r="E88" s="216"/>
      <c r="F88" s="217">
        <v>90</v>
      </c>
      <c r="G88" s="25"/>
      <c r="H88" s="25"/>
    </row>
    <row r="89" spans="1:8" s="6" customFormat="1" ht="28.5" customHeight="1">
      <c r="A89" s="203"/>
      <c r="B89" s="204"/>
      <c r="C89" s="204" t="s">
        <v>17</v>
      </c>
      <c r="D89" s="204" t="s">
        <v>132</v>
      </c>
      <c r="E89" s="204"/>
      <c r="F89" s="205"/>
      <c r="G89" s="21"/>
      <c r="H89" s="21">
        <f>H90</f>
        <v>0</v>
      </c>
    </row>
    <row r="90" spans="1:8" s="6" customFormat="1" ht="34.5" customHeight="1">
      <c r="A90" s="206">
        <v>29</v>
      </c>
      <c r="B90" s="207" t="s">
        <v>133</v>
      </c>
      <c r="C90" s="207" t="s">
        <v>134</v>
      </c>
      <c r="D90" s="207" t="s">
        <v>135</v>
      </c>
      <c r="E90" s="207" t="s">
        <v>44</v>
      </c>
      <c r="F90" s="208">
        <v>0.75</v>
      </c>
      <c r="G90" s="22"/>
      <c r="H90" s="22">
        <f>F90*G90</f>
        <v>0</v>
      </c>
    </row>
    <row r="91" spans="1:8" s="6" customFormat="1" ht="13.5" customHeight="1">
      <c r="A91" s="212"/>
      <c r="B91" s="213"/>
      <c r="C91" s="213"/>
      <c r="D91" s="213" t="s">
        <v>136</v>
      </c>
      <c r="E91" s="213"/>
      <c r="F91" s="214">
        <v>0.45</v>
      </c>
      <c r="G91" s="24"/>
      <c r="H91" s="24"/>
    </row>
    <row r="92" spans="1:8" s="6" customFormat="1" ht="13.5" customHeight="1">
      <c r="A92" s="212"/>
      <c r="B92" s="213"/>
      <c r="C92" s="213"/>
      <c r="D92" s="213" t="s">
        <v>137</v>
      </c>
      <c r="E92" s="213"/>
      <c r="F92" s="214">
        <v>0.3</v>
      </c>
      <c r="G92" s="24"/>
      <c r="H92" s="24"/>
    </row>
    <row r="93" spans="1:8" s="6" customFormat="1" ht="13.5" customHeight="1">
      <c r="A93" s="215"/>
      <c r="B93" s="216"/>
      <c r="C93" s="216"/>
      <c r="D93" s="216" t="s">
        <v>84</v>
      </c>
      <c r="E93" s="216"/>
      <c r="F93" s="217">
        <v>0.75</v>
      </c>
      <c r="G93" s="25"/>
      <c r="H93" s="25"/>
    </row>
    <row r="94" spans="1:8" s="6" customFormat="1" ht="28.5" customHeight="1">
      <c r="A94" s="203"/>
      <c r="B94" s="204"/>
      <c r="C94" s="204" t="s">
        <v>18</v>
      </c>
      <c r="D94" s="204" t="s">
        <v>138</v>
      </c>
      <c r="E94" s="204"/>
      <c r="F94" s="205"/>
      <c r="G94" s="21"/>
      <c r="H94" s="21">
        <f>H95+H99</f>
        <v>0</v>
      </c>
    </row>
    <row r="95" spans="1:8" s="6" customFormat="1" ht="34.5" customHeight="1">
      <c r="A95" s="206">
        <v>30</v>
      </c>
      <c r="B95" s="207" t="s">
        <v>139</v>
      </c>
      <c r="C95" s="207" t="s">
        <v>140</v>
      </c>
      <c r="D95" s="207" t="s">
        <v>141</v>
      </c>
      <c r="E95" s="207" t="s">
        <v>44</v>
      </c>
      <c r="F95" s="208">
        <v>3</v>
      </c>
      <c r="G95" s="22"/>
      <c r="H95" s="22">
        <f>F95*G95</f>
        <v>0</v>
      </c>
    </row>
    <row r="96" spans="1:8" s="6" customFormat="1" ht="13.5" customHeight="1">
      <c r="A96" s="212"/>
      <c r="B96" s="213"/>
      <c r="C96" s="213"/>
      <c r="D96" s="213" t="s">
        <v>142</v>
      </c>
      <c r="E96" s="213"/>
      <c r="F96" s="214">
        <v>2</v>
      </c>
      <c r="G96" s="24"/>
      <c r="H96" s="24"/>
    </row>
    <row r="97" spans="1:8" s="6" customFormat="1" ht="13.5" customHeight="1">
      <c r="A97" s="212"/>
      <c r="B97" s="213"/>
      <c r="C97" s="213"/>
      <c r="D97" s="213" t="s">
        <v>143</v>
      </c>
      <c r="E97" s="213"/>
      <c r="F97" s="214">
        <v>1</v>
      </c>
      <c r="G97" s="24"/>
      <c r="H97" s="24"/>
    </row>
    <row r="98" spans="1:8" s="6" customFormat="1" ht="13.5" customHeight="1">
      <c r="A98" s="215"/>
      <c r="B98" s="216"/>
      <c r="C98" s="216"/>
      <c r="D98" s="216" t="s">
        <v>84</v>
      </c>
      <c r="E98" s="216"/>
      <c r="F98" s="217">
        <v>3</v>
      </c>
      <c r="G98" s="25"/>
      <c r="H98" s="25"/>
    </row>
    <row r="99" spans="1:8" s="6" customFormat="1" ht="13.5" customHeight="1">
      <c r="A99" s="206">
        <v>31</v>
      </c>
      <c r="B99" s="207" t="s">
        <v>144</v>
      </c>
      <c r="C99" s="207" t="s">
        <v>145</v>
      </c>
      <c r="D99" s="207" t="s">
        <v>146</v>
      </c>
      <c r="E99" s="207" t="s">
        <v>51</v>
      </c>
      <c r="F99" s="208">
        <v>30</v>
      </c>
      <c r="G99" s="22"/>
      <c r="H99" s="22">
        <f>F99*G99</f>
        <v>0</v>
      </c>
    </row>
    <row r="100" spans="1:8" s="6" customFormat="1" ht="24" customHeight="1">
      <c r="A100" s="212"/>
      <c r="B100" s="213"/>
      <c r="C100" s="213"/>
      <c r="D100" s="213" t="s">
        <v>147</v>
      </c>
      <c r="E100" s="213"/>
      <c r="F100" s="214">
        <v>30</v>
      </c>
      <c r="G100" s="24"/>
      <c r="H100" s="24"/>
    </row>
    <row r="101" spans="1:8" s="6" customFormat="1" ht="28.5" customHeight="1">
      <c r="A101" s="203"/>
      <c r="B101" s="204"/>
      <c r="C101" s="204" t="s">
        <v>20</v>
      </c>
      <c r="D101" s="204" t="s">
        <v>148</v>
      </c>
      <c r="E101" s="204"/>
      <c r="F101" s="205"/>
      <c r="G101" s="21"/>
      <c r="H101" s="21">
        <f>SUM(H102:H125)</f>
        <v>0</v>
      </c>
    </row>
    <row r="102" spans="1:8" s="6" customFormat="1" ht="24" customHeight="1">
      <c r="A102" s="206">
        <v>32</v>
      </c>
      <c r="B102" s="207" t="s">
        <v>33</v>
      </c>
      <c r="C102" s="207" t="s">
        <v>149</v>
      </c>
      <c r="D102" s="207" t="s">
        <v>150</v>
      </c>
      <c r="E102" s="207" t="s">
        <v>30</v>
      </c>
      <c r="F102" s="208">
        <v>1021.548</v>
      </c>
      <c r="G102" s="22"/>
      <c r="H102" s="22">
        <f>F102*G102</f>
        <v>0</v>
      </c>
    </row>
    <row r="103" spans="1:8" s="6" customFormat="1" ht="13.5" customHeight="1">
      <c r="A103" s="209"/>
      <c r="B103" s="210"/>
      <c r="C103" s="210"/>
      <c r="D103" s="210" t="s">
        <v>151</v>
      </c>
      <c r="E103" s="210"/>
      <c r="F103" s="211"/>
      <c r="G103" s="23"/>
      <c r="H103" s="23"/>
    </row>
    <row r="104" spans="1:8" s="6" customFormat="1" ht="13.5" customHeight="1">
      <c r="A104" s="212"/>
      <c r="B104" s="213"/>
      <c r="C104" s="213"/>
      <c r="D104" s="213" t="s">
        <v>152</v>
      </c>
      <c r="E104" s="213"/>
      <c r="F104" s="214">
        <v>190.344</v>
      </c>
      <c r="G104" s="24"/>
      <c r="H104" s="24"/>
    </row>
    <row r="105" spans="1:8" s="6" customFormat="1" ht="13.5" customHeight="1">
      <c r="A105" s="209"/>
      <c r="B105" s="210"/>
      <c r="C105" s="210"/>
      <c r="D105" s="210" t="s">
        <v>153</v>
      </c>
      <c r="E105" s="210"/>
      <c r="F105" s="211"/>
      <c r="G105" s="23"/>
      <c r="H105" s="23"/>
    </row>
    <row r="106" spans="1:8" s="6" customFormat="1" ht="13.5" customHeight="1">
      <c r="A106" s="212"/>
      <c r="B106" s="213"/>
      <c r="C106" s="213"/>
      <c r="D106" s="213" t="s">
        <v>154</v>
      </c>
      <c r="E106" s="213"/>
      <c r="F106" s="214">
        <v>804.804</v>
      </c>
      <c r="G106" s="24"/>
      <c r="H106" s="24"/>
    </row>
    <row r="107" spans="1:8" s="6" customFormat="1" ht="13.5" customHeight="1">
      <c r="A107" s="209"/>
      <c r="B107" s="210"/>
      <c r="C107" s="210"/>
      <c r="D107" s="210" t="s">
        <v>155</v>
      </c>
      <c r="E107" s="210"/>
      <c r="F107" s="211"/>
      <c r="G107" s="23"/>
      <c r="H107" s="23"/>
    </row>
    <row r="108" spans="1:8" s="6" customFormat="1" ht="13.5" customHeight="1">
      <c r="A108" s="212"/>
      <c r="B108" s="213"/>
      <c r="C108" s="213"/>
      <c r="D108" s="213" t="s">
        <v>156</v>
      </c>
      <c r="E108" s="213"/>
      <c r="F108" s="214">
        <v>26.4</v>
      </c>
      <c r="G108" s="24"/>
      <c r="H108" s="24"/>
    </row>
    <row r="109" spans="1:8" s="6" customFormat="1" ht="13.5" customHeight="1">
      <c r="A109" s="209"/>
      <c r="B109" s="210"/>
      <c r="C109" s="210"/>
      <c r="D109" s="210" t="s">
        <v>157</v>
      </c>
      <c r="E109" s="210"/>
      <c r="F109" s="211"/>
      <c r="G109" s="23"/>
      <c r="H109" s="23"/>
    </row>
    <row r="110" spans="1:8" s="6" customFormat="1" ht="13.5" customHeight="1">
      <c r="A110" s="212"/>
      <c r="B110" s="213"/>
      <c r="C110" s="213"/>
      <c r="D110" s="213" t="s">
        <v>158</v>
      </c>
      <c r="E110" s="213"/>
      <c r="F110" s="214">
        <v>0</v>
      </c>
      <c r="G110" s="24"/>
      <c r="H110" s="24"/>
    </row>
    <row r="111" spans="1:8" s="6" customFormat="1" ht="13.5" customHeight="1">
      <c r="A111" s="215"/>
      <c r="B111" s="216"/>
      <c r="C111" s="216"/>
      <c r="D111" s="216" t="s">
        <v>84</v>
      </c>
      <c r="E111" s="216"/>
      <c r="F111" s="217">
        <v>1021.548</v>
      </c>
      <c r="G111" s="25"/>
      <c r="H111" s="25"/>
    </row>
    <row r="112" spans="1:8" s="6" customFormat="1" ht="34.5" customHeight="1">
      <c r="A112" s="206">
        <v>33</v>
      </c>
      <c r="B112" s="207" t="s">
        <v>33</v>
      </c>
      <c r="C112" s="207" t="s">
        <v>159</v>
      </c>
      <c r="D112" s="207" t="s">
        <v>160</v>
      </c>
      <c r="E112" s="207" t="s">
        <v>30</v>
      </c>
      <c r="F112" s="208">
        <v>452.52</v>
      </c>
      <c r="G112" s="22"/>
      <c r="H112" s="22">
        <f>F112*G112</f>
        <v>0</v>
      </c>
    </row>
    <row r="113" spans="1:8" s="6" customFormat="1" ht="13.5" customHeight="1">
      <c r="A113" s="212"/>
      <c r="B113" s="213"/>
      <c r="C113" s="213"/>
      <c r="D113" s="213" t="s">
        <v>161</v>
      </c>
      <c r="E113" s="213"/>
      <c r="F113" s="214">
        <v>86.7</v>
      </c>
      <c r="G113" s="24"/>
      <c r="H113" s="24"/>
    </row>
    <row r="114" spans="1:8" s="6" customFormat="1" ht="13.5" customHeight="1">
      <c r="A114" s="212"/>
      <c r="B114" s="213"/>
      <c r="C114" s="213"/>
      <c r="D114" s="213" t="s">
        <v>162</v>
      </c>
      <c r="E114" s="213"/>
      <c r="F114" s="214">
        <v>365.82</v>
      </c>
      <c r="G114" s="24"/>
      <c r="H114" s="24"/>
    </row>
    <row r="115" spans="1:8" s="6" customFormat="1" ht="13.5" customHeight="1">
      <c r="A115" s="215"/>
      <c r="B115" s="216"/>
      <c r="C115" s="216"/>
      <c r="D115" s="216" t="s">
        <v>84</v>
      </c>
      <c r="E115" s="216"/>
      <c r="F115" s="217">
        <v>452.52</v>
      </c>
      <c r="G115" s="25"/>
      <c r="H115" s="25"/>
    </row>
    <row r="116" spans="1:8" s="6" customFormat="1" ht="24" customHeight="1">
      <c r="A116" s="206">
        <v>34</v>
      </c>
      <c r="B116" s="207" t="s">
        <v>33</v>
      </c>
      <c r="C116" s="207" t="s">
        <v>163</v>
      </c>
      <c r="D116" s="207" t="s">
        <v>164</v>
      </c>
      <c r="E116" s="207" t="s">
        <v>30</v>
      </c>
      <c r="F116" s="208">
        <v>452.52</v>
      </c>
      <c r="G116" s="22"/>
      <c r="H116" s="22">
        <f>F116*G116</f>
        <v>0</v>
      </c>
    </row>
    <row r="117" spans="1:8" s="6" customFormat="1" ht="13.5" customHeight="1">
      <c r="A117" s="212"/>
      <c r="B117" s="213"/>
      <c r="C117" s="213"/>
      <c r="D117" s="213" t="s">
        <v>165</v>
      </c>
      <c r="E117" s="213"/>
      <c r="F117" s="214">
        <v>452.52</v>
      </c>
      <c r="G117" s="24"/>
      <c r="H117" s="24"/>
    </row>
    <row r="118" spans="1:8" s="6" customFormat="1" ht="34.5" customHeight="1">
      <c r="A118" s="206">
        <v>35</v>
      </c>
      <c r="B118" s="207" t="s">
        <v>33</v>
      </c>
      <c r="C118" s="207" t="s">
        <v>166</v>
      </c>
      <c r="D118" s="207" t="s">
        <v>167</v>
      </c>
      <c r="E118" s="207" t="s">
        <v>30</v>
      </c>
      <c r="F118" s="208">
        <v>365.82</v>
      </c>
      <c r="G118" s="22"/>
      <c r="H118" s="22">
        <f>F118*G118</f>
        <v>0</v>
      </c>
    </row>
    <row r="119" spans="1:8" s="6" customFormat="1" ht="13.5" customHeight="1">
      <c r="A119" s="212"/>
      <c r="B119" s="213"/>
      <c r="C119" s="213"/>
      <c r="D119" s="213" t="s">
        <v>162</v>
      </c>
      <c r="E119" s="213"/>
      <c r="F119" s="214">
        <v>365.82</v>
      </c>
      <c r="G119" s="24"/>
      <c r="H119" s="24"/>
    </row>
    <row r="120" spans="1:8" s="6" customFormat="1" ht="34.5" customHeight="1">
      <c r="A120" s="206">
        <v>36</v>
      </c>
      <c r="B120" s="207" t="s">
        <v>33</v>
      </c>
      <c r="C120" s="207" t="s">
        <v>168</v>
      </c>
      <c r="D120" s="207" t="s">
        <v>169</v>
      </c>
      <c r="E120" s="207" t="s">
        <v>30</v>
      </c>
      <c r="F120" s="208">
        <v>86.7</v>
      </c>
      <c r="G120" s="22"/>
      <c r="H120" s="22">
        <f>F120*G120</f>
        <v>0</v>
      </c>
    </row>
    <row r="121" spans="1:8" s="6" customFormat="1" ht="13.5" customHeight="1">
      <c r="A121" s="212"/>
      <c r="B121" s="213"/>
      <c r="C121" s="213"/>
      <c r="D121" s="213" t="s">
        <v>161</v>
      </c>
      <c r="E121" s="213"/>
      <c r="F121" s="214">
        <v>86.7</v>
      </c>
      <c r="G121" s="24"/>
      <c r="H121" s="24"/>
    </row>
    <row r="122" spans="1:8" s="6" customFormat="1" ht="66" customHeight="1">
      <c r="A122" s="206">
        <v>37</v>
      </c>
      <c r="B122" s="207" t="s">
        <v>33</v>
      </c>
      <c r="C122" s="207" t="s">
        <v>170</v>
      </c>
      <c r="D122" s="207" t="s">
        <v>171</v>
      </c>
      <c r="E122" s="207" t="s">
        <v>30</v>
      </c>
      <c r="F122" s="208">
        <v>12</v>
      </c>
      <c r="G122" s="22"/>
      <c r="H122" s="22">
        <f>F122*G122</f>
        <v>0</v>
      </c>
    </row>
    <row r="123" spans="1:8" s="6" customFormat="1" ht="13.5" customHeight="1">
      <c r="A123" s="212"/>
      <c r="B123" s="213"/>
      <c r="C123" s="213"/>
      <c r="D123" s="213" t="s">
        <v>172</v>
      </c>
      <c r="E123" s="213"/>
      <c r="F123" s="214">
        <v>12</v>
      </c>
      <c r="G123" s="24"/>
      <c r="H123" s="24"/>
    </row>
    <row r="124" spans="1:8" s="6" customFormat="1" ht="13.5" customHeight="1">
      <c r="A124" s="215"/>
      <c r="B124" s="216"/>
      <c r="C124" s="216"/>
      <c r="D124" s="216" t="s">
        <v>84</v>
      </c>
      <c r="E124" s="216"/>
      <c r="F124" s="217">
        <v>12</v>
      </c>
      <c r="G124" s="25"/>
      <c r="H124" s="25"/>
    </row>
    <row r="125" spans="1:8" s="6" customFormat="1" ht="24" customHeight="1">
      <c r="A125" s="218">
        <v>38</v>
      </c>
      <c r="B125" s="219" t="s">
        <v>173</v>
      </c>
      <c r="C125" s="219" t="s">
        <v>174</v>
      </c>
      <c r="D125" s="219" t="s">
        <v>175</v>
      </c>
      <c r="E125" s="219" t="s">
        <v>30</v>
      </c>
      <c r="F125" s="220">
        <v>13.2</v>
      </c>
      <c r="G125" s="26"/>
      <c r="H125" s="26">
        <f>F125*G125</f>
        <v>0</v>
      </c>
    </row>
    <row r="126" spans="1:8" s="6" customFormat="1" ht="13.5" customHeight="1">
      <c r="A126" s="212"/>
      <c r="B126" s="213"/>
      <c r="C126" s="213"/>
      <c r="D126" s="213" t="s">
        <v>176</v>
      </c>
      <c r="E126" s="213"/>
      <c r="F126" s="214">
        <v>13.2</v>
      </c>
      <c r="G126" s="24"/>
      <c r="H126" s="24"/>
    </row>
    <row r="127" spans="1:8" s="6" customFormat="1" ht="28.5" customHeight="1">
      <c r="A127" s="203"/>
      <c r="B127" s="204"/>
      <c r="C127" s="204" t="s">
        <v>23</v>
      </c>
      <c r="D127" s="204" t="s">
        <v>177</v>
      </c>
      <c r="E127" s="204"/>
      <c r="F127" s="205"/>
      <c r="G127" s="21"/>
      <c r="H127" s="21">
        <f>SUM(H128:H157)</f>
        <v>0</v>
      </c>
    </row>
    <row r="128" spans="1:8" s="6" customFormat="1" ht="34.5" customHeight="1">
      <c r="A128" s="206">
        <v>39</v>
      </c>
      <c r="B128" s="207" t="s">
        <v>139</v>
      </c>
      <c r="C128" s="207" t="s">
        <v>178</v>
      </c>
      <c r="D128" s="207" t="s">
        <v>179</v>
      </c>
      <c r="E128" s="207" t="s">
        <v>51</v>
      </c>
      <c r="F128" s="208">
        <v>4</v>
      </c>
      <c r="G128" s="22"/>
      <c r="H128" s="22">
        <f>F128*G128</f>
        <v>0</v>
      </c>
    </row>
    <row r="129" spans="1:8" s="6" customFormat="1" ht="24" customHeight="1">
      <c r="A129" s="218">
        <v>40</v>
      </c>
      <c r="B129" s="219" t="s">
        <v>173</v>
      </c>
      <c r="C129" s="219" t="s">
        <v>180</v>
      </c>
      <c r="D129" s="219" t="s">
        <v>181</v>
      </c>
      <c r="E129" s="219" t="s">
        <v>182</v>
      </c>
      <c r="F129" s="220">
        <v>4</v>
      </c>
      <c r="G129" s="26"/>
      <c r="H129" s="26">
        <f>F129*G129</f>
        <v>0</v>
      </c>
    </row>
    <row r="130" spans="1:8" s="6" customFormat="1" ht="34.5" customHeight="1">
      <c r="A130" s="206">
        <v>41</v>
      </c>
      <c r="B130" s="207" t="s">
        <v>139</v>
      </c>
      <c r="C130" s="207" t="s">
        <v>183</v>
      </c>
      <c r="D130" s="207" t="s">
        <v>184</v>
      </c>
      <c r="E130" s="207" t="s">
        <v>51</v>
      </c>
      <c r="F130" s="208">
        <v>10</v>
      </c>
      <c r="G130" s="22"/>
      <c r="H130" s="22">
        <f>F130*G130</f>
        <v>0</v>
      </c>
    </row>
    <row r="131" spans="1:8" s="6" customFormat="1" ht="13.5" customHeight="1">
      <c r="A131" s="212"/>
      <c r="B131" s="213"/>
      <c r="C131" s="213"/>
      <c r="D131" s="213" t="s">
        <v>185</v>
      </c>
      <c r="E131" s="213"/>
      <c r="F131" s="214">
        <v>10</v>
      </c>
      <c r="G131" s="24"/>
      <c r="H131" s="24"/>
    </row>
    <row r="132" spans="1:8" s="6" customFormat="1" ht="13.5" customHeight="1">
      <c r="A132" s="218">
        <v>42</v>
      </c>
      <c r="B132" s="219" t="s">
        <v>186</v>
      </c>
      <c r="C132" s="219" t="s">
        <v>187</v>
      </c>
      <c r="D132" s="219" t="s">
        <v>188</v>
      </c>
      <c r="E132" s="219" t="s">
        <v>182</v>
      </c>
      <c r="F132" s="220">
        <v>2</v>
      </c>
      <c r="G132" s="26"/>
      <c r="H132" s="26">
        <f>F132*G132</f>
        <v>0</v>
      </c>
    </row>
    <row r="133" spans="1:8" s="6" customFormat="1" ht="13.5" customHeight="1">
      <c r="A133" s="206">
        <v>43</v>
      </c>
      <c r="B133" s="207" t="s">
        <v>139</v>
      </c>
      <c r="C133" s="207" t="s">
        <v>189</v>
      </c>
      <c r="D133" s="207" t="s">
        <v>190</v>
      </c>
      <c r="E133" s="207" t="s">
        <v>182</v>
      </c>
      <c r="F133" s="208">
        <v>2</v>
      </c>
      <c r="G133" s="22"/>
      <c r="H133" s="22">
        <f>F133*G133</f>
        <v>0</v>
      </c>
    </row>
    <row r="134" spans="1:8" s="6" customFormat="1" ht="24" customHeight="1">
      <c r="A134" s="206">
        <v>44</v>
      </c>
      <c r="B134" s="207" t="s">
        <v>139</v>
      </c>
      <c r="C134" s="207" t="s">
        <v>191</v>
      </c>
      <c r="D134" s="207" t="s">
        <v>192</v>
      </c>
      <c r="E134" s="207" t="s">
        <v>182</v>
      </c>
      <c r="F134" s="208">
        <v>2</v>
      </c>
      <c r="G134" s="22"/>
      <c r="H134" s="22">
        <f>F134*G134</f>
        <v>0</v>
      </c>
    </row>
    <row r="135" spans="1:8" s="6" customFormat="1" ht="13.5" customHeight="1">
      <c r="A135" s="218">
        <v>45</v>
      </c>
      <c r="B135" s="219" t="s">
        <v>193</v>
      </c>
      <c r="C135" s="219" t="s">
        <v>194</v>
      </c>
      <c r="D135" s="219" t="s">
        <v>195</v>
      </c>
      <c r="E135" s="219" t="s">
        <v>182</v>
      </c>
      <c r="F135" s="220">
        <v>2</v>
      </c>
      <c r="G135" s="26"/>
      <c r="H135" s="26">
        <f>F135*G135</f>
        <v>0</v>
      </c>
    </row>
    <row r="136" spans="1:8" s="6" customFormat="1" ht="45" customHeight="1">
      <c r="A136" s="206">
        <v>46</v>
      </c>
      <c r="B136" s="207" t="s">
        <v>139</v>
      </c>
      <c r="C136" s="207" t="s">
        <v>196</v>
      </c>
      <c r="D136" s="207" t="s">
        <v>197</v>
      </c>
      <c r="E136" s="207" t="s">
        <v>44</v>
      </c>
      <c r="F136" s="208">
        <v>1.463</v>
      </c>
      <c r="G136" s="22"/>
      <c r="H136" s="22">
        <f>F136*G136</f>
        <v>0</v>
      </c>
    </row>
    <row r="137" spans="1:8" s="6" customFormat="1" ht="24" customHeight="1">
      <c r="A137" s="212"/>
      <c r="B137" s="213"/>
      <c r="C137" s="213"/>
      <c r="D137" s="213" t="s">
        <v>198</v>
      </c>
      <c r="E137" s="213"/>
      <c r="F137" s="214">
        <v>1.463</v>
      </c>
      <c r="G137" s="24"/>
      <c r="H137" s="24"/>
    </row>
    <row r="138" spans="1:8" s="6" customFormat="1" ht="13.5" customHeight="1">
      <c r="A138" s="215"/>
      <c r="B138" s="216"/>
      <c r="C138" s="216"/>
      <c r="D138" s="216" t="s">
        <v>84</v>
      </c>
      <c r="E138" s="216"/>
      <c r="F138" s="217">
        <v>1.463</v>
      </c>
      <c r="G138" s="25"/>
      <c r="H138" s="25"/>
    </row>
    <row r="139" spans="1:8" s="6" customFormat="1" ht="24" customHeight="1">
      <c r="A139" s="206">
        <v>47</v>
      </c>
      <c r="B139" s="207" t="s">
        <v>139</v>
      </c>
      <c r="C139" s="207" t="s">
        <v>199</v>
      </c>
      <c r="D139" s="207" t="s">
        <v>200</v>
      </c>
      <c r="E139" s="207" t="s">
        <v>30</v>
      </c>
      <c r="F139" s="208">
        <v>20.64</v>
      </c>
      <c r="G139" s="22"/>
      <c r="H139" s="22">
        <f>F139*G139</f>
        <v>0</v>
      </c>
    </row>
    <row r="140" spans="1:8" s="6" customFormat="1" ht="13.5" customHeight="1">
      <c r="A140" s="212"/>
      <c r="B140" s="213"/>
      <c r="C140" s="213"/>
      <c r="D140" s="213" t="s">
        <v>201</v>
      </c>
      <c r="E140" s="213"/>
      <c r="F140" s="214">
        <v>20.64</v>
      </c>
      <c r="G140" s="24"/>
      <c r="H140" s="24"/>
    </row>
    <row r="141" spans="1:8" s="6" customFormat="1" ht="13.5" customHeight="1">
      <c r="A141" s="215"/>
      <c r="B141" s="216"/>
      <c r="C141" s="216"/>
      <c r="D141" s="216" t="s">
        <v>84</v>
      </c>
      <c r="E141" s="216"/>
      <c r="F141" s="217">
        <v>20.64</v>
      </c>
      <c r="G141" s="25"/>
      <c r="H141" s="25"/>
    </row>
    <row r="142" spans="1:8" s="6" customFormat="1" ht="13.5" customHeight="1">
      <c r="A142" s="206">
        <v>48</v>
      </c>
      <c r="B142" s="207" t="s">
        <v>139</v>
      </c>
      <c r="C142" s="207" t="s">
        <v>202</v>
      </c>
      <c r="D142" s="207" t="s">
        <v>203</v>
      </c>
      <c r="E142" s="207" t="s">
        <v>103</v>
      </c>
      <c r="F142" s="208">
        <v>0.08</v>
      </c>
      <c r="G142" s="22"/>
      <c r="H142" s="22">
        <f>F142*G142</f>
        <v>0</v>
      </c>
    </row>
    <row r="143" spans="1:8" s="6" customFormat="1" ht="13.5" customHeight="1">
      <c r="A143" s="212"/>
      <c r="B143" s="213"/>
      <c r="C143" s="213"/>
      <c r="D143" s="213" t="s">
        <v>204</v>
      </c>
      <c r="E143" s="213"/>
      <c r="F143" s="214">
        <v>0.08</v>
      </c>
      <c r="G143" s="24"/>
      <c r="H143" s="24"/>
    </row>
    <row r="144" spans="1:8" s="6" customFormat="1" ht="34.5" customHeight="1">
      <c r="A144" s="206">
        <v>49</v>
      </c>
      <c r="B144" s="207" t="s">
        <v>139</v>
      </c>
      <c r="C144" s="207" t="s">
        <v>205</v>
      </c>
      <c r="D144" s="207" t="s">
        <v>206</v>
      </c>
      <c r="E144" s="207" t="s">
        <v>182</v>
      </c>
      <c r="F144" s="208">
        <v>3</v>
      </c>
      <c r="G144" s="22"/>
      <c r="H144" s="22">
        <f aca="true" t="shared" si="0" ref="H144:H152">F144*G144</f>
        <v>0</v>
      </c>
    </row>
    <row r="145" spans="1:8" s="6" customFormat="1" ht="24" customHeight="1">
      <c r="A145" s="218">
        <v>50</v>
      </c>
      <c r="B145" s="219" t="s">
        <v>173</v>
      </c>
      <c r="C145" s="219" t="s">
        <v>207</v>
      </c>
      <c r="D145" s="219" t="s">
        <v>208</v>
      </c>
      <c r="E145" s="219" t="s">
        <v>182</v>
      </c>
      <c r="F145" s="220">
        <v>3</v>
      </c>
      <c r="G145" s="26"/>
      <c r="H145" s="26">
        <f t="shared" si="0"/>
        <v>0</v>
      </c>
    </row>
    <row r="146" spans="1:8" s="6" customFormat="1" ht="24" customHeight="1">
      <c r="A146" s="218">
        <v>51</v>
      </c>
      <c r="B146" s="219" t="s">
        <v>173</v>
      </c>
      <c r="C146" s="219" t="s">
        <v>209</v>
      </c>
      <c r="D146" s="219" t="s">
        <v>210</v>
      </c>
      <c r="E146" s="219" t="s">
        <v>182</v>
      </c>
      <c r="F146" s="220">
        <v>3</v>
      </c>
      <c r="G146" s="26"/>
      <c r="H146" s="26">
        <f t="shared" si="0"/>
        <v>0</v>
      </c>
    </row>
    <row r="147" spans="1:8" s="6" customFormat="1" ht="13.5" customHeight="1">
      <c r="A147" s="218">
        <v>52</v>
      </c>
      <c r="B147" s="219" t="s">
        <v>173</v>
      </c>
      <c r="C147" s="219" t="s">
        <v>211</v>
      </c>
      <c r="D147" s="219" t="s">
        <v>212</v>
      </c>
      <c r="E147" s="219" t="s">
        <v>182</v>
      </c>
      <c r="F147" s="220">
        <v>3</v>
      </c>
      <c r="G147" s="26"/>
      <c r="H147" s="26">
        <f t="shared" si="0"/>
        <v>0</v>
      </c>
    </row>
    <row r="148" spans="1:8" s="6" customFormat="1" ht="24" customHeight="1">
      <c r="A148" s="218">
        <v>53</v>
      </c>
      <c r="B148" s="219" t="s">
        <v>173</v>
      </c>
      <c r="C148" s="219" t="s">
        <v>213</v>
      </c>
      <c r="D148" s="219" t="s">
        <v>214</v>
      </c>
      <c r="E148" s="219" t="s">
        <v>182</v>
      </c>
      <c r="F148" s="220">
        <v>3</v>
      </c>
      <c r="G148" s="26"/>
      <c r="H148" s="26">
        <f t="shared" si="0"/>
        <v>0</v>
      </c>
    </row>
    <row r="149" spans="1:8" s="6" customFormat="1" ht="13.5" customHeight="1">
      <c r="A149" s="218">
        <v>54</v>
      </c>
      <c r="B149" s="219" t="s">
        <v>173</v>
      </c>
      <c r="C149" s="219" t="s">
        <v>215</v>
      </c>
      <c r="D149" s="219" t="s">
        <v>216</v>
      </c>
      <c r="E149" s="219" t="s">
        <v>182</v>
      </c>
      <c r="F149" s="220">
        <v>3</v>
      </c>
      <c r="G149" s="26"/>
      <c r="H149" s="26">
        <f t="shared" si="0"/>
        <v>0</v>
      </c>
    </row>
    <row r="150" spans="1:8" s="6" customFormat="1" ht="13.5" customHeight="1">
      <c r="A150" s="218">
        <v>55</v>
      </c>
      <c r="B150" s="219" t="s">
        <v>173</v>
      </c>
      <c r="C150" s="219" t="s">
        <v>217</v>
      </c>
      <c r="D150" s="219" t="s">
        <v>218</v>
      </c>
      <c r="E150" s="219" t="s">
        <v>182</v>
      </c>
      <c r="F150" s="220">
        <v>3</v>
      </c>
      <c r="G150" s="26"/>
      <c r="H150" s="26">
        <f t="shared" si="0"/>
        <v>0</v>
      </c>
    </row>
    <row r="151" spans="1:8" s="6" customFormat="1" ht="24" customHeight="1">
      <c r="A151" s="218">
        <v>56</v>
      </c>
      <c r="B151" s="219" t="s">
        <v>173</v>
      </c>
      <c r="C151" s="219" t="s">
        <v>219</v>
      </c>
      <c r="D151" s="219" t="s">
        <v>220</v>
      </c>
      <c r="E151" s="219" t="s">
        <v>182</v>
      </c>
      <c r="F151" s="220">
        <v>3</v>
      </c>
      <c r="G151" s="26"/>
      <c r="H151" s="26">
        <f t="shared" si="0"/>
        <v>0</v>
      </c>
    </row>
    <row r="152" spans="1:8" s="6" customFormat="1" ht="24" customHeight="1">
      <c r="A152" s="206">
        <v>57</v>
      </c>
      <c r="B152" s="207" t="s">
        <v>139</v>
      </c>
      <c r="C152" s="207" t="s">
        <v>221</v>
      </c>
      <c r="D152" s="207" t="s">
        <v>222</v>
      </c>
      <c r="E152" s="207" t="s">
        <v>182</v>
      </c>
      <c r="F152" s="208">
        <v>1</v>
      </c>
      <c r="G152" s="22"/>
      <c r="H152" s="22">
        <f t="shared" si="0"/>
        <v>0</v>
      </c>
    </row>
    <row r="153" spans="1:8" s="6" customFormat="1" ht="13.5" customHeight="1">
      <c r="A153" s="212"/>
      <c r="B153" s="213"/>
      <c r="C153" s="213"/>
      <c r="D153" s="213" t="s">
        <v>223</v>
      </c>
      <c r="E153" s="213"/>
      <c r="F153" s="214">
        <v>1</v>
      </c>
      <c r="G153" s="24"/>
      <c r="H153" s="24"/>
    </row>
    <row r="154" spans="1:8" s="6" customFormat="1" ht="13.5" customHeight="1">
      <c r="A154" s="218">
        <v>58</v>
      </c>
      <c r="B154" s="219" t="s">
        <v>186</v>
      </c>
      <c r="C154" s="219" t="s">
        <v>224</v>
      </c>
      <c r="D154" s="219" t="s">
        <v>225</v>
      </c>
      <c r="E154" s="219" t="s">
        <v>182</v>
      </c>
      <c r="F154" s="220">
        <v>1</v>
      </c>
      <c r="G154" s="26"/>
      <c r="H154" s="26">
        <f>F154*G154</f>
        <v>0</v>
      </c>
    </row>
    <row r="155" spans="1:8" s="6" customFormat="1" ht="24" customHeight="1">
      <c r="A155" s="212"/>
      <c r="B155" s="213"/>
      <c r="C155" s="213"/>
      <c r="D155" s="213" t="s">
        <v>226</v>
      </c>
      <c r="E155" s="213"/>
      <c r="F155" s="214">
        <v>1</v>
      </c>
      <c r="G155" s="24"/>
      <c r="H155" s="24"/>
    </row>
    <row r="156" spans="1:8" s="6" customFormat="1" ht="24" customHeight="1">
      <c r="A156" s="206">
        <v>59</v>
      </c>
      <c r="B156" s="207" t="s">
        <v>33</v>
      </c>
      <c r="C156" s="207" t="s">
        <v>227</v>
      </c>
      <c r="D156" s="207" t="s">
        <v>228</v>
      </c>
      <c r="E156" s="207" t="s">
        <v>182</v>
      </c>
      <c r="F156" s="208">
        <v>2</v>
      </c>
      <c r="G156" s="22"/>
      <c r="H156" s="22">
        <f>F156*G156</f>
        <v>0</v>
      </c>
    </row>
    <row r="157" spans="1:8" s="6" customFormat="1" ht="34.5" customHeight="1">
      <c r="A157" s="206">
        <v>60</v>
      </c>
      <c r="B157" s="207" t="s">
        <v>33</v>
      </c>
      <c r="C157" s="207" t="s">
        <v>229</v>
      </c>
      <c r="D157" s="207" t="s">
        <v>230</v>
      </c>
      <c r="E157" s="207" t="s">
        <v>182</v>
      </c>
      <c r="F157" s="208">
        <v>3</v>
      </c>
      <c r="G157" s="22"/>
      <c r="H157" s="22">
        <f>F157*G157</f>
        <v>0</v>
      </c>
    </row>
    <row r="158" spans="1:8" s="6" customFormat="1" ht="28.5" customHeight="1">
      <c r="A158" s="203"/>
      <c r="B158" s="204"/>
      <c r="C158" s="204" t="s">
        <v>231</v>
      </c>
      <c r="D158" s="204" t="s">
        <v>232</v>
      </c>
      <c r="E158" s="204"/>
      <c r="F158" s="205"/>
      <c r="G158" s="21"/>
      <c r="H158" s="21">
        <f>SUM(H159:H231)</f>
        <v>0</v>
      </c>
    </row>
    <row r="159" spans="1:8" s="6" customFormat="1" ht="13.5" customHeight="1">
      <c r="A159" s="206">
        <v>61</v>
      </c>
      <c r="B159" s="207" t="s">
        <v>33</v>
      </c>
      <c r="C159" s="207" t="s">
        <v>233</v>
      </c>
      <c r="D159" s="207" t="s">
        <v>234</v>
      </c>
      <c r="E159" s="207" t="s">
        <v>51</v>
      </c>
      <c r="F159" s="208">
        <v>142.82</v>
      </c>
      <c r="G159" s="22"/>
      <c r="H159" s="22">
        <f>F159*G159</f>
        <v>0</v>
      </c>
    </row>
    <row r="160" spans="1:8" s="6" customFormat="1" ht="13.5" customHeight="1">
      <c r="A160" s="212"/>
      <c r="B160" s="213"/>
      <c r="C160" s="213"/>
      <c r="D160" s="213" t="s">
        <v>235</v>
      </c>
      <c r="E160" s="213"/>
      <c r="F160" s="214">
        <v>142.82</v>
      </c>
      <c r="G160" s="24"/>
      <c r="H160" s="24"/>
    </row>
    <row r="161" spans="1:8" s="6" customFormat="1" ht="13.5" customHeight="1">
      <c r="A161" s="215"/>
      <c r="B161" s="216"/>
      <c r="C161" s="216"/>
      <c r="D161" s="216" t="s">
        <v>84</v>
      </c>
      <c r="E161" s="216"/>
      <c r="F161" s="217">
        <v>142.82</v>
      </c>
      <c r="G161" s="25"/>
      <c r="H161" s="25"/>
    </row>
    <row r="162" spans="1:8" s="6" customFormat="1" ht="13.5" customHeight="1">
      <c r="A162" s="209"/>
      <c r="B162" s="210"/>
      <c r="C162" s="210"/>
      <c r="D162" s="210" t="s">
        <v>236</v>
      </c>
      <c r="E162" s="210"/>
      <c r="F162" s="211"/>
      <c r="G162" s="23"/>
      <c r="H162" s="23"/>
    </row>
    <row r="163" spans="1:8" s="6" customFormat="1" ht="13.5" customHeight="1">
      <c r="A163" s="209"/>
      <c r="B163" s="210"/>
      <c r="C163" s="210"/>
      <c r="D163" s="210" t="s">
        <v>237</v>
      </c>
      <c r="E163" s="210"/>
      <c r="F163" s="211"/>
      <c r="G163" s="23"/>
      <c r="H163" s="23"/>
    </row>
    <row r="164" spans="1:8" s="6" customFormat="1" ht="13.5" customHeight="1">
      <c r="A164" s="209"/>
      <c r="B164" s="210"/>
      <c r="C164" s="210"/>
      <c r="D164" s="210" t="s">
        <v>238</v>
      </c>
      <c r="E164" s="210"/>
      <c r="F164" s="211"/>
      <c r="G164" s="23"/>
      <c r="H164" s="23"/>
    </row>
    <row r="165" spans="1:8" s="6" customFormat="1" ht="13.5" customHeight="1">
      <c r="A165" s="209"/>
      <c r="B165" s="210"/>
      <c r="C165" s="210"/>
      <c r="D165" s="210" t="s">
        <v>239</v>
      </c>
      <c r="E165" s="210"/>
      <c r="F165" s="211"/>
      <c r="G165" s="23"/>
      <c r="H165" s="23"/>
    </row>
    <row r="166" spans="1:8" s="6" customFormat="1" ht="34.5" customHeight="1">
      <c r="A166" s="218">
        <v>62</v>
      </c>
      <c r="B166" s="219" t="s">
        <v>240</v>
      </c>
      <c r="C166" s="219" t="s">
        <v>241</v>
      </c>
      <c r="D166" s="219" t="s">
        <v>242</v>
      </c>
      <c r="E166" s="219" t="s">
        <v>51</v>
      </c>
      <c r="F166" s="220">
        <v>142.82</v>
      </c>
      <c r="G166" s="26"/>
      <c r="H166" s="26">
        <f>F166*G166</f>
        <v>0</v>
      </c>
    </row>
    <row r="167" spans="1:8" s="6" customFormat="1" ht="13.5" customHeight="1">
      <c r="A167" s="212"/>
      <c r="B167" s="213"/>
      <c r="C167" s="213"/>
      <c r="D167" s="213" t="s">
        <v>243</v>
      </c>
      <c r="E167" s="213"/>
      <c r="F167" s="214">
        <v>142.82</v>
      </c>
      <c r="G167" s="24"/>
      <c r="H167" s="24"/>
    </row>
    <row r="168" spans="1:8" s="6" customFormat="1" ht="13.5" customHeight="1">
      <c r="A168" s="206">
        <v>63</v>
      </c>
      <c r="B168" s="207" t="s">
        <v>33</v>
      </c>
      <c r="C168" s="207" t="s">
        <v>244</v>
      </c>
      <c r="D168" s="207" t="s">
        <v>245</v>
      </c>
      <c r="E168" s="207" t="s">
        <v>182</v>
      </c>
      <c r="F168" s="208">
        <v>4</v>
      </c>
      <c r="G168" s="22"/>
      <c r="H168" s="22">
        <f>F168*G168</f>
        <v>0</v>
      </c>
    </row>
    <row r="169" spans="1:8" s="6" customFormat="1" ht="13.5" customHeight="1">
      <c r="A169" s="209"/>
      <c r="B169" s="210"/>
      <c r="C169" s="210"/>
      <c r="D169" s="210" t="s">
        <v>246</v>
      </c>
      <c r="E169" s="210"/>
      <c r="F169" s="211"/>
      <c r="G169" s="23"/>
      <c r="H169" s="23"/>
    </row>
    <row r="170" spans="1:8" s="6" customFormat="1" ht="13.5" customHeight="1">
      <c r="A170" s="212"/>
      <c r="B170" s="213"/>
      <c r="C170" s="213"/>
      <c r="D170" s="213" t="s">
        <v>247</v>
      </c>
      <c r="E170" s="213"/>
      <c r="F170" s="214">
        <v>4</v>
      </c>
      <c r="G170" s="24"/>
      <c r="H170" s="24"/>
    </row>
    <row r="171" spans="1:8" s="6" customFormat="1" ht="13.5" customHeight="1">
      <c r="A171" s="218">
        <v>64</v>
      </c>
      <c r="B171" s="219" t="s">
        <v>248</v>
      </c>
      <c r="C171" s="219" t="s">
        <v>249</v>
      </c>
      <c r="D171" s="219" t="s">
        <v>250</v>
      </c>
      <c r="E171" s="219" t="s">
        <v>182</v>
      </c>
      <c r="F171" s="220">
        <v>4</v>
      </c>
      <c r="G171" s="26"/>
      <c r="H171" s="26">
        <f>F171*G171</f>
        <v>0</v>
      </c>
    </row>
    <row r="172" spans="1:8" s="6" customFormat="1" ht="24" customHeight="1">
      <c r="A172" s="206">
        <v>65</v>
      </c>
      <c r="B172" s="207" t="s">
        <v>33</v>
      </c>
      <c r="C172" s="207" t="s">
        <v>251</v>
      </c>
      <c r="D172" s="207" t="s">
        <v>252</v>
      </c>
      <c r="E172" s="207" t="s">
        <v>182</v>
      </c>
      <c r="F172" s="208">
        <v>21</v>
      </c>
      <c r="G172" s="22"/>
      <c r="H172" s="22">
        <f>F172*G172</f>
        <v>0</v>
      </c>
    </row>
    <row r="173" spans="1:8" s="6" customFormat="1" ht="13.5" customHeight="1">
      <c r="A173" s="212"/>
      <c r="B173" s="213"/>
      <c r="C173" s="213"/>
      <c r="D173" s="213" t="s">
        <v>253</v>
      </c>
      <c r="E173" s="213"/>
      <c r="F173" s="214">
        <v>3</v>
      </c>
      <c r="G173" s="24"/>
      <c r="H173" s="24"/>
    </row>
    <row r="174" spans="1:8" s="6" customFormat="1" ht="13.5" customHeight="1">
      <c r="A174" s="212"/>
      <c r="B174" s="213"/>
      <c r="C174" s="213"/>
      <c r="D174" s="213" t="s">
        <v>254</v>
      </c>
      <c r="E174" s="213"/>
      <c r="F174" s="214">
        <v>1</v>
      </c>
      <c r="G174" s="24"/>
      <c r="H174" s="24"/>
    </row>
    <row r="175" spans="1:8" s="6" customFormat="1" ht="13.5" customHeight="1">
      <c r="A175" s="212"/>
      <c r="B175" s="213"/>
      <c r="C175" s="213"/>
      <c r="D175" s="213" t="s">
        <v>255</v>
      </c>
      <c r="E175" s="213"/>
      <c r="F175" s="214">
        <v>2</v>
      </c>
      <c r="G175" s="24"/>
      <c r="H175" s="24"/>
    </row>
    <row r="176" spans="1:8" s="6" customFormat="1" ht="13.5" customHeight="1">
      <c r="A176" s="212"/>
      <c r="B176" s="213"/>
      <c r="C176" s="213"/>
      <c r="D176" s="213" t="s">
        <v>256</v>
      </c>
      <c r="E176" s="213"/>
      <c r="F176" s="214">
        <v>2</v>
      </c>
      <c r="G176" s="24"/>
      <c r="H176" s="24"/>
    </row>
    <row r="177" spans="1:8" s="6" customFormat="1" ht="13.5" customHeight="1">
      <c r="A177" s="212"/>
      <c r="B177" s="213"/>
      <c r="C177" s="213"/>
      <c r="D177" s="213" t="s">
        <v>257</v>
      </c>
      <c r="E177" s="213"/>
      <c r="F177" s="214">
        <v>2</v>
      </c>
      <c r="G177" s="24"/>
      <c r="H177" s="24"/>
    </row>
    <row r="178" spans="1:8" s="6" customFormat="1" ht="13.5" customHeight="1">
      <c r="A178" s="212"/>
      <c r="B178" s="213"/>
      <c r="C178" s="213"/>
      <c r="D178" s="213" t="s">
        <v>258</v>
      </c>
      <c r="E178" s="213"/>
      <c r="F178" s="214">
        <v>2</v>
      </c>
      <c r="G178" s="24"/>
      <c r="H178" s="24"/>
    </row>
    <row r="179" spans="1:8" s="6" customFormat="1" ht="13.5" customHeight="1">
      <c r="A179" s="212"/>
      <c r="B179" s="213"/>
      <c r="C179" s="213"/>
      <c r="D179" s="213" t="s">
        <v>259</v>
      </c>
      <c r="E179" s="213"/>
      <c r="F179" s="214">
        <v>1</v>
      </c>
      <c r="G179" s="24"/>
      <c r="H179" s="24"/>
    </row>
    <row r="180" spans="1:8" s="6" customFormat="1" ht="13.5" customHeight="1">
      <c r="A180" s="212"/>
      <c r="B180" s="213"/>
      <c r="C180" s="213"/>
      <c r="D180" s="213" t="s">
        <v>260</v>
      </c>
      <c r="E180" s="213"/>
      <c r="F180" s="214">
        <v>1</v>
      </c>
      <c r="G180" s="24"/>
      <c r="H180" s="24"/>
    </row>
    <row r="181" spans="1:8" s="6" customFormat="1" ht="13.5" customHeight="1">
      <c r="A181" s="212"/>
      <c r="B181" s="213"/>
      <c r="C181" s="213"/>
      <c r="D181" s="213" t="s">
        <v>261</v>
      </c>
      <c r="E181" s="213"/>
      <c r="F181" s="214">
        <v>7</v>
      </c>
      <c r="G181" s="24"/>
      <c r="H181" s="24"/>
    </row>
    <row r="182" spans="1:8" s="6" customFormat="1" ht="13.5" customHeight="1">
      <c r="A182" s="215"/>
      <c r="B182" s="216"/>
      <c r="C182" s="216"/>
      <c r="D182" s="216" t="s">
        <v>84</v>
      </c>
      <c r="E182" s="216"/>
      <c r="F182" s="217">
        <v>21</v>
      </c>
      <c r="G182" s="25"/>
      <c r="H182" s="25"/>
    </row>
    <row r="183" spans="1:8" s="6" customFormat="1" ht="24" customHeight="1">
      <c r="A183" s="218">
        <v>66</v>
      </c>
      <c r="B183" s="219" t="s">
        <v>248</v>
      </c>
      <c r="C183" s="219" t="s">
        <v>262</v>
      </c>
      <c r="D183" s="219" t="s">
        <v>263</v>
      </c>
      <c r="E183" s="219" t="s">
        <v>182</v>
      </c>
      <c r="F183" s="220">
        <v>7</v>
      </c>
      <c r="G183" s="198"/>
      <c r="H183" s="199">
        <f>F183*G183</f>
        <v>0</v>
      </c>
    </row>
    <row r="184" spans="1:8" s="6" customFormat="1" ht="13.5" customHeight="1">
      <c r="A184" s="212"/>
      <c r="B184" s="213"/>
      <c r="C184" s="213"/>
      <c r="D184" s="213" t="s">
        <v>264</v>
      </c>
      <c r="E184" s="213"/>
      <c r="F184" s="214">
        <v>5</v>
      </c>
      <c r="G184" s="24"/>
      <c r="H184" s="197"/>
    </row>
    <row r="185" spans="1:8" s="6" customFormat="1" ht="13.5" customHeight="1">
      <c r="A185" s="212"/>
      <c r="B185" s="213"/>
      <c r="C185" s="213"/>
      <c r="D185" s="213" t="s">
        <v>265</v>
      </c>
      <c r="E185" s="213"/>
      <c r="F185" s="214">
        <v>0</v>
      </c>
      <c r="G185" s="24"/>
      <c r="H185" s="197"/>
    </row>
    <row r="186" spans="1:8" s="6" customFormat="1" ht="13.5" customHeight="1">
      <c r="A186" s="212"/>
      <c r="B186" s="213"/>
      <c r="C186" s="213"/>
      <c r="D186" s="213" t="s">
        <v>266</v>
      </c>
      <c r="E186" s="213"/>
      <c r="F186" s="214">
        <v>1</v>
      </c>
      <c r="G186" s="24"/>
      <c r="H186" s="197"/>
    </row>
    <row r="187" spans="1:8" s="6" customFormat="1" ht="13.5" customHeight="1">
      <c r="A187" s="212"/>
      <c r="B187" s="213"/>
      <c r="C187" s="213"/>
      <c r="D187" s="213" t="s">
        <v>259</v>
      </c>
      <c r="E187" s="213"/>
      <c r="F187" s="214">
        <v>1</v>
      </c>
      <c r="G187" s="24"/>
      <c r="H187" s="197"/>
    </row>
    <row r="188" spans="1:8" s="6" customFormat="1" ht="13.5" customHeight="1">
      <c r="A188" s="215"/>
      <c r="B188" s="216"/>
      <c r="C188" s="216"/>
      <c r="D188" s="216" t="s">
        <v>84</v>
      </c>
      <c r="E188" s="216"/>
      <c r="F188" s="217">
        <v>7</v>
      </c>
      <c r="G188" s="25"/>
      <c r="H188" s="197"/>
    </row>
    <row r="189" spans="1:8" s="6" customFormat="1" ht="13.5" customHeight="1">
      <c r="A189" s="218">
        <v>67</v>
      </c>
      <c r="B189" s="219" t="s">
        <v>248</v>
      </c>
      <c r="C189" s="219" t="s">
        <v>267</v>
      </c>
      <c r="D189" s="219" t="s">
        <v>268</v>
      </c>
      <c r="E189" s="219" t="s">
        <v>182</v>
      </c>
      <c r="F189" s="220">
        <v>2</v>
      </c>
      <c r="G189" s="198"/>
      <c r="H189" s="199">
        <f>F189*G189</f>
        <v>0</v>
      </c>
    </row>
    <row r="190" spans="1:8" s="6" customFormat="1" ht="13.5" customHeight="1">
      <c r="A190" s="212"/>
      <c r="B190" s="213"/>
      <c r="C190" s="213"/>
      <c r="D190" s="213" t="s">
        <v>255</v>
      </c>
      <c r="E190" s="213"/>
      <c r="F190" s="214">
        <v>2</v>
      </c>
      <c r="G190" s="24"/>
      <c r="H190" s="197"/>
    </row>
    <row r="191" spans="1:8" s="6" customFormat="1" ht="13.5" customHeight="1">
      <c r="A191" s="218">
        <v>68</v>
      </c>
      <c r="B191" s="219" t="s">
        <v>248</v>
      </c>
      <c r="C191" s="219" t="s">
        <v>269</v>
      </c>
      <c r="D191" s="219" t="s">
        <v>270</v>
      </c>
      <c r="E191" s="219" t="s">
        <v>182</v>
      </c>
      <c r="F191" s="220">
        <v>4</v>
      </c>
      <c r="G191" s="198"/>
      <c r="H191" s="199">
        <f>F191*G191</f>
        <v>0</v>
      </c>
    </row>
    <row r="192" spans="1:8" s="6" customFormat="1" ht="13.5" customHeight="1">
      <c r="A192" s="212"/>
      <c r="B192" s="213"/>
      <c r="C192" s="213"/>
      <c r="D192" s="213" t="s">
        <v>257</v>
      </c>
      <c r="E192" s="213"/>
      <c r="F192" s="214">
        <v>2</v>
      </c>
      <c r="G192" s="24"/>
      <c r="H192" s="197"/>
    </row>
    <row r="193" spans="1:8" s="6" customFormat="1" ht="13.5" customHeight="1">
      <c r="A193" s="212"/>
      <c r="B193" s="213"/>
      <c r="C193" s="213"/>
      <c r="D193" s="213" t="s">
        <v>258</v>
      </c>
      <c r="E193" s="213"/>
      <c r="F193" s="214">
        <v>2</v>
      </c>
      <c r="G193" s="24"/>
      <c r="H193" s="197"/>
    </row>
    <row r="194" spans="1:8" s="6" customFormat="1" ht="13.5" customHeight="1">
      <c r="A194" s="215"/>
      <c r="B194" s="216"/>
      <c r="C194" s="216"/>
      <c r="D194" s="216" t="s">
        <v>84</v>
      </c>
      <c r="E194" s="216"/>
      <c r="F194" s="217">
        <v>4</v>
      </c>
      <c r="G194" s="25"/>
      <c r="H194" s="197"/>
    </row>
    <row r="195" spans="1:8" s="6" customFormat="1" ht="13.5" customHeight="1">
      <c r="A195" s="218">
        <v>69</v>
      </c>
      <c r="B195" s="219" t="s">
        <v>248</v>
      </c>
      <c r="C195" s="219" t="s">
        <v>271</v>
      </c>
      <c r="D195" s="219" t="s">
        <v>272</v>
      </c>
      <c r="E195" s="219" t="s">
        <v>182</v>
      </c>
      <c r="F195" s="220">
        <v>1</v>
      </c>
      <c r="G195" s="198"/>
      <c r="H195" s="199">
        <f>F195*G195</f>
        <v>0</v>
      </c>
    </row>
    <row r="196" spans="1:8" s="6" customFormat="1" ht="13.5" customHeight="1">
      <c r="A196" s="212"/>
      <c r="B196" s="213"/>
      <c r="C196" s="213"/>
      <c r="D196" s="213" t="s">
        <v>273</v>
      </c>
      <c r="E196" s="213"/>
      <c r="F196" s="214">
        <v>1</v>
      </c>
      <c r="G196" s="24"/>
      <c r="H196" s="24"/>
    </row>
    <row r="197" spans="1:8" s="6" customFormat="1" ht="13.5" customHeight="1">
      <c r="A197" s="215"/>
      <c r="B197" s="216"/>
      <c r="C197" s="216"/>
      <c r="D197" s="216" t="s">
        <v>84</v>
      </c>
      <c r="E197" s="216"/>
      <c r="F197" s="217">
        <v>1</v>
      </c>
      <c r="G197" s="25"/>
      <c r="H197" s="25"/>
    </row>
    <row r="198" spans="1:8" s="6" customFormat="1" ht="24" customHeight="1">
      <c r="A198" s="206">
        <v>70</v>
      </c>
      <c r="B198" s="207" t="s">
        <v>33</v>
      </c>
      <c r="C198" s="207" t="s">
        <v>274</v>
      </c>
      <c r="D198" s="207" t="s">
        <v>275</v>
      </c>
      <c r="E198" s="207" t="s">
        <v>182</v>
      </c>
      <c r="F198" s="208">
        <v>11</v>
      </c>
      <c r="G198" s="22"/>
      <c r="H198" s="22">
        <f>F198*G198</f>
        <v>0</v>
      </c>
    </row>
    <row r="199" spans="1:8" s="6" customFormat="1" ht="13.5" customHeight="1">
      <c r="A199" s="212"/>
      <c r="B199" s="213"/>
      <c r="C199" s="213"/>
      <c r="D199" s="213" t="s">
        <v>276</v>
      </c>
      <c r="E199" s="213"/>
      <c r="F199" s="214">
        <v>3</v>
      </c>
      <c r="G199" s="24"/>
      <c r="H199" s="24"/>
    </row>
    <row r="200" spans="1:8" s="6" customFormat="1" ht="13.5" customHeight="1">
      <c r="A200" s="212"/>
      <c r="B200" s="213"/>
      <c r="C200" s="213"/>
      <c r="D200" s="213" t="s">
        <v>277</v>
      </c>
      <c r="E200" s="213"/>
      <c r="F200" s="214">
        <v>8</v>
      </c>
      <c r="G200" s="24"/>
      <c r="H200" s="24"/>
    </row>
    <row r="201" spans="1:8" s="6" customFormat="1" ht="13.5" customHeight="1">
      <c r="A201" s="215"/>
      <c r="B201" s="216"/>
      <c r="C201" s="216"/>
      <c r="D201" s="216" t="s">
        <v>84</v>
      </c>
      <c r="E201" s="216"/>
      <c r="F201" s="217">
        <v>11</v>
      </c>
      <c r="G201" s="25"/>
      <c r="H201" s="25"/>
    </row>
    <row r="202" spans="1:8" s="6" customFormat="1" ht="13.5" customHeight="1">
      <c r="A202" s="218">
        <v>71</v>
      </c>
      <c r="B202" s="219" t="s">
        <v>248</v>
      </c>
      <c r="C202" s="219" t="s">
        <v>278</v>
      </c>
      <c r="D202" s="219" t="s">
        <v>279</v>
      </c>
      <c r="E202" s="219" t="s">
        <v>182</v>
      </c>
      <c r="F202" s="220">
        <v>8</v>
      </c>
      <c r="G202" s="26"/>
      <c r="H202" s="26">
        <f>F202*G202</f>
        <v>0</v>
      </c>
    </row>
    <row r="203" spans="1:8" s="6" customFormat="1" ht="13.5" customHeight="1">
      <c r="A203" s="212"/>
      <c r="B203" s="213"/>
      <c r="C203" s="213"/>
      <c r="D203" s="213" t="s">
        <v>277</v>
      </c>
      <c r="E203" s="213"/>
      <c r="F203" s="214">
        <v>8</v>
      </c>
      <c r="G203" s="24"/>
      <c r="H203" s="26"/>
    </row>
    <row r="204" spans="1:8" s="6" customFormat="1" ht="13.5" customHeight="1">
      <c r="A204" s="218">
        <v>72</v>
      </c>
      <c r="B204" s="219" t="s">
        <v>248</v>
      </c>
      <c r="C204" s="219" t="s">
        <v>280</v>
      </c>
      <c r="D204" s="219" t="s">
        <v>281</v>
      </c>
      <c r="E204" s="219" t="s">
        <v>182</v>
      </c>
      <c r="F204" s="220">
        <v>8</v>
      </c>
      <c r="G204" s="26"/>
      <c r="H204" s="26">
        <f>F204*G204</f>
        <v>0</v>
      </c>
    </row>
    <row r="205" spans="1:8" s="6" customFormat="1" ht="13.5" customHeight="1">
      <c r="A205" s="218">
        <v>73</v>
      </c>
      <c r="B205" s="219" t="s">
        <v>248</v>
      </c>
      <c r="C205" s="219" t="s">
        <v>282</v>
      </c>
      <c r="D205" s="219" t="s">
        <v>283</v>
      </c>
      <c r="E205" s="219" t="s">
        <v>182</v>
      </c>
      <c r="F205" s="220">
        <v>8</v>
      </c>
      <c r="G205" s="26"/>
      <c r="H205" s="26">
        <f>F205*G205</f>
        <v>0</v>
      </c>
    </row>
    <row r="206" spans="1:8" s="6" customFormat="1" ht="24" customHeight="1">
      <c r="A206" s="206">
        <v>74</v>
      </c>
      <c r="B206" s="207" t="s">
        <v>33</v>
      </c>
      <c r="C206" s="207" t="s">
        <v>284</v>
      </c>
      <c r="D206" s="207" t="s">
        <v>285</v>
      </c>
      <c r="E206" s="207" t="s">
        <v>51</v>
      </c>
      <c r="F206" s="208">
        <v>24.2</v>
      </c>
      <c r="G206" s="22"/>
      <c r="H206" s="22">
        <f>F206*G206</f>
        <v>0</v>
      </c>
    </row>
    <row r="207" spans="1:8" s="6" customFormat="1" ht="13.5" customHeight="1">
      <c r="A207" s="212"/>
      <c r="B207" s="213"/>
      <c r="C207" s="213"/>
      <c r="D207" s="213" t="s">
        <v>286</v>
      </c>
      <c r="E207" s="213"/>
      <c r="F207" s="214">
        <v>24.2</v>
      </c>
      <c r="G207" s="24"/>
      <c r="H207" s="24"/>
    </row>
    <row r="208" spans="1:8" s="6" customFormat="1" ht="24" customHeight="1">
      <c r="A208" s="206">
        <v>75</v>
      </c>
      <c r="B208" s="207" t="s">
        <v>33</v>
      </c>
      <c r="C208" s="207" t="s">
        <v>287</v>
      </c>
      <c r="D208" s="207" t="s">
        <v>288</v>
      </c>
      <c r="E208" s="207" t="s">
        <v>51</v>
      </c>
      <c r="F208" s="208">
        <v>427.12</v>
      </c>
      <c r="G208" s="22"/>
      <c r="H208" s="22">
        <f>F208*G208</f>
        <v>0</v>
      </c>
    </row>
    <row r="209" spans="1:8" s="6" customFormat="1" ht="13.5" customHeight="1">
      <c r="A209" s="212"/>
      <c r="B209" s="213"/>
      <c r="C209" s="213"/>
      <c r="D209" s="213" t="s">
        <v>289</v>
      </c>
      <c r="E209" s="213"/>
      <c r="F209" s="214">
        <v>427.12</v>
      </c>
      <c r="G209" s="24"/>
      <c r="H209" s="24"/>
    </row>
    <row r="210" spans="1:8" s="6" customFormat="1" ht="34.5" customHeight="1">
      <c r="A210" s="206">
        <v>76</v>
      </c>
      <c r="B210" s="207" t="s">
        <v>33</v>
      </c>
      <c r="C210" s="207" t="s">
        <v>290</v>
      </c>
      <c r="D210" s="207" t="s">
        <v>291</v>
      </c>
      <c r="E210" s="207" t="s">
        <v>30</v>
      </c>
      <c r="F210" s="208">
        <v>34.58</v>
      </c>
      <c r="G210" s="22"/>
      <c r="H210" s="22">
        <f>F210*G210</f>
        <v>0</v>
      </c>
    </row>
    <row r="211" spans="1:8" s="6" customFormat="1" ht="13.5" customHeight="1">
      <c r="A211" s="212"/>
      <c r="B211" s="213"/>
      <c r="C211" s="213"/>
      <c r="D211" s="213" t="s">
        <v>292</v>
      </c>
      <c r="E211" s="213"/>
      <c r="F211" s="214">
        <v>34.58</v>
      </c>
      <c r="G211" s="24"/>
      <c r="H211" s="24"/>
    </row>
    <row r="212" spans="1:8" s="6" customFormat="1" ht="34.5" customHeight="1">
      <c r="A212" s="206">
        <v>77</v>
      </c>
      <c r="B212" s="207" t="s">
        <v>33</v>
      </c>
      <c r="C212" s="207" t="s">
        <v>293</v>
      </c>
      <c r="D212" s="207" t="s">
        <v>291</v>
      </c>
      <c r="E212" s="207" t="s">
        <v>294</v>
      </c>
      <c r="F212" s="208">
        <v>3</v>
      </c>
      <c r="G212" s="22"/>
      <c r="H212" s="22">
        <f>F212*G212</f>
        <v>0</v>
      </c>
    </row>
    <row r="213" spans="1:8" s="6" customFormat="1" ht="13.5" customHeight="1">
      <c r="A213" s="212"/>
      <c r="B213" s="213"/>
      <c r="C213" s="213"/>
      <c r="D213" s="213" t="s">
        <v>295</v>
      </c>
      <c r="E213" s="213"/>
      <c r="F213" s="214">
        <v>2</v>
      </c>
      <c r="G213" s="24"/>
      <c r="H213" s="24"/>
    </row>
    <row r="214" spans="1:8" s="6" customFormat="1" ht="13.5" customHeight="1">
      <c r="A214" s="212"/>
      <c r="B214" s="213"/>
      <c r="C214" s="213"/>
      <c r="D214" s="213" t="s">
        <v>296</v>
      </c>
      <c r="E214" s="213"/>
      <c r="F214" s="214">
        <v>1</v>
      </c>
      <c r="G214" s="24"/>
      <c r="H214" s="24"/>
    </row>
    <row r="215" spans="1:8" s="6" customFormat="1" ht="13.5" customHeight="1">
      <c r="A215" s="212"/>
      <c r="B215" s="213"/>
      <c r="C215" s="213"/>
      <c r="D215" s="213" t="s">
        <v>297</v>
      </c>
      <c r="E215" s="213"/>
      <c r="F215" s="214">
        <v>0</v>
      </c>
      <c r="G215" s="24"/>
      <c r="H215" s="24"/>
    </row>
    <row r="216" spans="1:8" s="6" customFormat="1" ht="13.5" customHeight="1">
      <c r="A216" s="215"/>
      <c r="B216" s="216"/>
      <c r="C216" s="216"/>
      <c r="D216" s="216" t="s">
        <v>84</v>
      </c>
      <c r="E216" s="216"/>
      <c r="F216" s="217">
        <v>3</v>
      </c>
      <c r="G216" s="25"/>
      <c r="H216" s="25"/>
    </row>
    <row r="217" spans="1:8" s="6" customFormat="1" ht="45" customHeight="1">
      <c r="A217" s="206">
        <v>78</v>
      </c>
      <c r="B217" s="207" t="s">
        <v>33</v>
      </c>
      <c r="C217" s="207" t="s">
        <v>298</v>
      </c>
      <c r="D217" s="207" t="s">
        <v>299</v>
      </c>
      <c r="E217" s="207" t="s">
        <v>51</v>
      </c>
      <c r="F217" s="208">
        <v>167.53</v>
      </c>
      <c r="G217" s="22"/>
      <c r="H217" s="22">
        <f>F217*G217</f>
        <v>0</v>
      </c>
    </row>
    <row r="218" spans="1:8" s="6" customFormat="1" ht="13.5" customHeight="1">
      <c r="A218" s="212"/>
      <c r="B218" s="213"/>
      <c r="C218" s="213"/>
      <c r="D218" s="213" t="s">
        <v>300</v>
      </c>
      <c r="E218" s="213"/>
      <c r="F218" s="214">
        <v>167.53</v>
      </c>
      <c r="G218" s="24"/>
      <c r="H218" s="24"/>
    </row>
    <row r="219" spans="1:8" s="6" customFormat="1" ht="13.5" customHeight="1">
      <c r="A219" s="218">
        <v>79</v>
      </c>
      <c r="B219" s="219" t="s">
        <v>173</v>
      </c>
      <c r="C219" s="219" t="s">
        <v>301</v>
      </c>
      <c r="D219" s="219" t="s">
        <v>302</v>
      </c>
      <c r="E219" s="219" t="s">
        <v>182</v>
      </c>
      <c r="F219" s="220">
        <v>184.283</v>
      </c>
      <c r="G219" s="26"/>
      <c r="H219" s="26">
        <f>F219*G219</f>
        <v>0</v>
      </c>
    </row>
    <row r="220" spans="1:8" s="6" customFormat="1" ht="13.5" customHeight="1">
      <c r="A220" s="212"/>
      <c r="B220" s="213"/>
      <c r="C220" s="213"/>
      <c r="D220" s="213" t="s">
        <v>303</v>
      </c>
      <c r="E220" s="213"/>
      <c r="F220" s="214">
        <v>184.283</v>
      </c>
      <c r="G220" s="24"/>
      <c r="H220" s="26"/>
    </row>
    <row r="221" spans="1:8" s="6" customFormat="1" ht="24" customHeight="1">
      <c r="A221" s="218">
        <v>80</v>
      </c>
      <c r="B221" s="219" t="s">
        <v>173</v>
      </c>
      <c r="C221" s="219" t="s">
        <v>304</v>
      </c>
      <c r="D221" s="219" t="s">
        <v>305</v>
      </c>
      <c r="E221" s="219" t="s">
        <v>182</v>
      </c>
      <c r="F221" s="220">
        <v>4</v>
      </c>
      <c r="G221" s="26"/>
      <c r="H221" s="26">
        <f>F221*G221</f>
        <v>0</v>
      </c>
    </row>
    <row r="222" spans="1:8" s="6" customFormat="1" ht="13.5" customHeight="1">
      <c r="A222" s="212"/>
      <c r="B222" s="213"/>
      <c r="C222" s="213"/>
      <c r="D222" s="213" t="s">
        <v>247</v>
      </c>
      <c r="E222" s="213"/>
      <c r="F222" s="214">
        <v>4</v>
      </c>
      <c r="G222" s="24"/>
      <c r="H222" s="24"/>
    </row>
    <row r="223" spans="1:8" s="6" customFormat="1" ht="45" customHeight="1">
      <c r="A223" s="206">
        <v>81</v>
      </c>
      <c r="B223" s="207" t="s">
        <v>33</v>
      </c>
      <c r="C223" s="207" t="s">
        <v>306</v>
      </c>
      <c r="D223" s="207" t="s">
        <v>307</v>
      </c>
      <c r="E223" s="207" t="s">
        <v>51</v>
      </c>
      <c r="F223" s="208">
        <v>150.24</v>
      </c>
      <c r="G223" s="22"/>
      <c r="H223" s="22">
        <f>F223*G223</f>
        <v>0</v>
      </c>
    </row>
    <row r="224" spans="1:8" s="6" customFormat="1" ht="13.5" customHeight="1">
      <c r="A224" s="212"/>
      <c r="B224" s="213"/>
      <c r="C224" s="213"/>
      <c r="D224" s="213" t="s">
        <v>308</v>
      </c>
      <c r="E224" s="213"/>
      <c r="F224" s="214">
        <v>150.24</v>
      </c>
      <c r="G224" s="24"/>
      <c r="H224" s="24"/>
    </row>
    <row r="225" spans="1:8" s="6" customFormat="1" ht="13.5" customHeight="1">
      <c r="A225" s="218">
        <v>82</v>
      </c>
      <c r="B225" s="219" t="s">
        <v>173</v>
      </c>
      <c r="C225" s="219" t="s">
        <v>309</v>
      </c>
      <c r="D225" s="219" t="s">
        <v>310</v>
      </c>
      <c r="E225" s="219" t="s">
        <v>182</v>
      </c>
      <c r="F225" s="220">
        <v>165.271</v>
      </c>
      <c r="G225" s="26"/>
      <c r="H225" s="26">
        <f>F225*G225</f>
        <v>0</v>
      </c>
    </row>
    <row r="226" spans="1:8" s="6" customFormat="1" ht="24" customHeight="1">
      <c r="A226" s="206">
        <v>83</v>
      </c>
      <c r="B226" s="207" t="s">
        <v>33</v>
      </c>
      <c r="C226" s="207" t="s">
        <v>311</v>
      </c>
      <c r="D226" s="207" t="s">
        <v>312</v>
      </c>
      <c r="E226" s="207" t="s">
        <v>51</v>
      </c>
      <c r="F226" s="208">
        <v>171.34</v>
      </c>
      <c r="G226" s="22"/>
      <c r="H226" s="22">
        <f>F226*G226</f>
        <v>0</v>
      </c>
    </row>
    <row r="227" spans="1:8" s="6" customFormat="1" ht="13.5" customHeight="1">
      <c r="A227" s="212"/>
      <c r="B227" s="213"/>
      <c r="C227" s="213"/>
      <c r="D227" s="213" t="s">
        <v>313</v>
      </c>
      <c r="E227" s="213"/>
      <c r="F227" s="214">
        <v>171.34</v>
      </c>
      <c r="G227" s="24"/>
      <c r="H227" s="24"/>
    </row>
    <row r="228" spans="1:8" s="6" customFormat="1" ht="13.5" customHeight="1">
      <c r="A228" s="215"/>
      <c r="B228" s="216"/>
      <c r="C228" s="216"/>
      <c r="D228" s="216" t="s">
        <v>84</v>
      </c>
      <c r="E228" s="216"/>
      <c r="F228" s="217">
        <v>171.34</v>
      </c>
      <c r="G228" s="25"/>
      <c r="H228" s="25"/>
    </row>
    <row r="229" spans="1:8" s="6" customFormat="1" ht="66" customHeight="1">
      <c r="A229" s="206">
        <v>84</v>
      </c>
      <c r="B229" s="207" t="s">
        <v>33</v>
      </c>
      <c r="C229" s="207" t="s">
        <v>314</v>
      </c>
      <c r="D229" s="207" t="s">
        <v>315</v>
      </c>
      <c r="E229" s="207" t="s">
        <v>51</v>
      </c>
      <c r="F229" s="208">
        <v>50</v>
      </c>
      <c r="G229" s="22"/>
      <c r="H229" s="22">
        <f>F229*G229</f>
        <v>0</v>
      </c>
    </row>
    <row r="230" spans="1:8" s="6" customFormat="1" ht="13.5" customHeight="1">
      <c r="A230" s="212"/>
      <c r="B230" s="213"/>
      <c r="C230" s="213"/>
      <c r="D230" s="213" t="s">
        <v>316</v>
      </c>
      <c r="E230" s="213"/>
      <c r="F230" s="214">
        <v>50</v>
      </c>
      <c r="G230" s="24"/>
      <c r="H230" s="24"/>
    </row>
    <row r="231" spans="1:8" s="6" customFormat="1" ht="45" customHeight="1">
      <c r="A231" s="206">
        <v>85</v>
      </c>
      <c r="B231" s="207" t="s">
        <v>33</v>
      </c>
      <c r="C231" s="207" t="s">
        <v>317</v>
      </c>
      <c r="D231" s="207" t="s">
        <v>318</v>
      </c>
      <c r="E231" s="207" t="s">
        <v>182</v>
      </c>
      <c r="F231" s="208">
        <v>4</v>
      </c>
      <c r="G231" s="22"/>
      <c r="H231" s="22">
        <f>F231*G231</f>
        <v>0</v>
      </c>
    </row>
    <row r="232" spans="1:8" s="6" customFormat="1" ht="13.5" customHeight="1">
      <c r="A232" s="212"/>
      <c r="B232" s="213"/>
      <c r="C232" s="213"/>
      <c r="D232" s="213" t="s">
        <v>319</v>
      </c>
      <c r="E232" s="213"/>
      <c r="F232" s="214">
        <v>1</v>
      </c>
      <c r="G232" s="24"/>
      <c r="H232" s="24"/>
    </row>
    <row r="233" spans="1:8" s="6" customFormat="1" ht="13.5" customHeight="1">
      <c r="A233" s="212"/>
      <c r="B233" s="213"/>
      <c r="C233" s="213"/>
      <c r="D233" s="213" t="s">
        <v>320</v>
      </c>
      <c r="E233" s="213"/>
      <c r="F233" s="214">
        <v>3</v>
      </c>
      <c r="G233" s="24"/>
      <c r="H233" s="24"/>
    </row>
    <row r="234" spans="1:8" s="6" customFormat="1" ht="13.5" customHeight="1">
      <c r="A234" s="215"/>
      <c r="B234" s="216"/>
      <c r="C234" s="216"/>
      <c r="D234" s="216" t="s">
        <v>84</v>
      </c>
      <c r="E234" s="216"/>
      <c r="F234" s="217">
        <v>4</v>
      </c>
      <c r="G234" s="25"/>
      <c r="H234" s="25"/>
    </row>
    <row r="235" spans="1:8" s="6" customFormat="1" ht="28.5" customHeight="1">
      <c r="A235" s="203"/>
      <c r="B235" s="204"/>
      <c r="C235" s="204" t="s">
        <v>321</v>
      </c>
      <c r="D235" s="204" t="s">
        <v>322</v>
      </c>
      <c r="E235" s="204"/>
      <c r="F235" s="205"/>
      <c r="G235" s="21"/>
      <c r="H235" s="21">
        <f>SUM(H236:H263)</f>
        <v>0</v>
      </c>
    </row>
    <row r="236" spans="1:8" s="6" customFormat="1" ht="24" customHeight="1">
      <c r="A236" s="206">
        <v>86</v>
      </c>
      <c r="B236" s="207" t="s">
        <v>41</v>
      </c>
      <c r="C236" s="207" t="s">
        <v>323</v>
      </c>
      <c r="D236" s="207" t="s">
        <v>324</v>
      </c>
      <c r="E236" s="207" t="s">
        <v>103</v>
      </c>
      <c r="F236" s="208">
        <v>97.512</v>
      </c>
      <c r="G236" s="22"/>
      <c r="H236" s="22">
        <f>F236*G236</f>
        <v>0</v>
      </c>
    </row>
    <row r="237" spans="1:8" s="6" customFormat="1" ht="13.5" customHeight="1">
      <c r="A237" s="212"/>
      <c r="B237" s="213"/>
      <c r="C237" s="213"/>
      <c r="D237" s="213" t="s">
        <v>325</v>
      </c>
      <c r="E237" s="213"/>
      <c r="F237" s="214">
        <v>3.036</v>
      </c>
      <c r="G237" s="24"/>
      <c r="H237" s="24"/>
    </row>
    <row r="238" spans="1:8" s="6" customFormat="1" ht="13.5" customHeight="1">
      <c r="A238" s="212"/>
      <c r="B238" s="213"/>
      <c r="C238" s="213"/>
      <c r="D238" s="213" t="s">
        <v>326</v>
      </c>
      <c r="E238" s="213"/>
      <c r="F238" s="214">
        <v>5.681</v>
      </c>
      <c r="G238" s="24"/>
      <c r="H238" s="24"/>
    </row>
    <row r="239" spans="1:8" s="6" customFormat="1" ht="13.5" customHeight="1">
      <c r="A239" s="212"/>
      <c r="B239" s="213"/>
      <c r="C239" s="213"/>
      <c r="D239" s="213" t="s">
        <v>327</v>
      </c>
      <c r="E239" s="213"/>
      <c r="F239" s="214">
        <v>52.69</v>
      </c>
      <c r="G239" s="24"/>
      <c r="H239" s="24"/>
    </row>
    <row r="240" spans="1:8" s="6" customFormat="1" ht="13.5" customHeight="1">
      <c r="A240" s="212"/>
      <c r="B240" s="213"/>
      <c r="C240" s="213"/>
      <c r="D240" s="213" t="s">
        <v>328</v>
      </c>
      <c r="E240" s="213"/>
      <c r="F240" s="214">
        <v>30.105</v>
      </c>
      <c r="G240" s="24"/>
      <c r="H240" s="24"/>
    </row>
    <row r="241" spans="1:8" s="6" customFormat="1" ht="13.5" customHeight="1">
      <c r="A241" s="212"/>
      <c r="B241" s="213"/>
      <c r="C241" s="213"/>
      <c r="D241" s="213" t="s">
        <v>329</v>
      </c>
      <c r="E241" s="213"/>
      <c r="F241" s="214">
        <v>6</v>
      </c>
      <c r="G241" s="24"/>
      <c r="H241" s="24"/>
    </row>
    <row r="242" spans="1:8" s="6" customFormat="1" ht="13.5" customHeight="1">
      <c r="A242" s="209"/>
      <c r="B242" s="210"/>
      <c r="C242" s="210"/>
      <c r="D242" s="210" t="s">
        <v>39</v>
      </c>
      <c r="E242" s="210"/>
      <c r="F242" s="211"/>
      <c r="G242" s="23"/>
      <c r="H242" s="23"/>
    </row>
    <row r="243" spans="1:8" s="6" customFormat="1" ht="13.5" customHeight="1">
      <c r="A243" s="215"/>
      <c r="B243" s="216"/>
      <c r="C243" s="216"/>
      <c r="D243" s="216" t="s">
        <v>84</v>
      </c>
      <c r="E243" s="216"/>
      <c r="F243" s="217">
        <v>97.512</v>
      </c>
      <c r="G243" s="25"/>
      <c r="H243" s="25"/>
    </row>
    <row r="244" spans="1:8" s="6" customFormat="1" ht="24" customHeight="1">
      <c r="A244" s="206">
        <v>87</v>
      </c>
      <c r="B244" s="207" t="s">
        <v>330</v>
      </c>
      <c r="C244" s="207" t="s">
        <v>331</v>
      </c>
      <c r="D244" s="207" t="s">
        <v>332</v>
      </c>
      <c r="E244" s="207" t="s">
        <v>103</v>
      </c>
      <c r="F244" s="208">
        <v>39.141</v>
      </c>
      <c r="G244" s="22"/>
      <c r="H244" s="22">
        <f>F244*G244</f>
        <v>0</v>
      </c>
    </row>
    <row r="245" spans="1:8" s="6" customFormat="1" ht="13.5" customHeight="1">
      <c r="A245" s="212"/>
      <c r="B245" s="213"/>
      <c r="C245" s="213"/>
      <c r="D245" s="213" t="s">
        <v>325</v>
      </c>
      <c r="E245" s="213"/>
      <c r="F245" s="214">
        <v>3.036</v>
      </c>
      <c r="G245" s="24"/>
      <c r="H245" s="24"/>
    </row>
    <row r="246" spans="1:8" s="6" customFormat="1" ht="13.5" customHeight="1">
      <c r="A246" s="212"/>
      <c r="B246" s="213"/>
      <c r="C246" s="213"/>
      <c r="D246" s="213" t="s">
        <v>328</v>
      </c>
      <c r="E246" s="213"/>
      <c r="F246" s="214">
        <v>30.105</v>
      </c>
      <c r="G246" s="24"/>
      <c r="H246" s="24"/>
    </row>
    <row r="247" spans="1:8" s="6" customFormat="1" ht="13.5" customHeight="1">
      <c r="A247" s="212"/>
      <c r="B247" s="213"/>
      <c r="C247" s="213"/>
      <c r="D247" s="213" t="s">
        <v>333</v>
      </c>
      <c r="E247" s="213"/>
      <c r="F247" s="214">
        <v>6</v>
      </c>
      <c r="G247" s="24"/>
      <c r="H247" s="24"/>
    </row>
    <row r="248" spans="1:8" s="6" customFormat="1" ht="13.5" customHeight="1">
      <c r="A248" s="215"/>
      <c r="B248" s="216"/>
      <c r="C248" s="216"/>
      <c r="D248" s="216" t="s">
        <v>84</v>
      </c>
      <c r="E248" s="216"/>
      <c r="F248" s="217">
        <v>39.141</v>
      </c>
      <c r="G248" s="25"/>
      <c r="H248" s="25"/>
    </row>
    <row r="249" spans="1:8" s="6" customFormat="1" ht="34.5" customHeight="1">
      <c r="A249" s="206">
        <v>88</v>
      </c>
      <c r="B249" s="207" t="s">
        <v>33</v>
      </c>
      <c r="C249" s="207" t="s">
        <v>334</v>
      </c>
      <c r="D249" s="207" t="s">
        <v>335</v>
      </c>
      <c r="E249" s="207" t="s">
        <v>103</v>
      </c>
      <c r="F249" s="208">
        <v>331.381</v>
      </c>
      <c r="G249" s="22"/>
      <c r="H249" s="22">
        <f>F249*G249</f>
        <v>0</v>
      </c>
    </row>
    <row r="250" spans="1:8" s="6" customFormat="1" ht="13.5" customHeight="1">
      <c r="A250" s="212"/>
      <c r="B250" s="213"/>
      <c r="C250" s="213"/>
      <c r="D250" s="213" t="s">
        <v>325</v>
      </c>
      <c r="E250" s="213"/>
      <c r="F250" s="214">
        <v>3.036</v>
      </c>
      <c r="G250" s="24"/>
      <c r="H250" s="24"/>
    </row>
    <row r="251" spans="1:8" s="6" customFormat="1" ht="13.5" customHeight="1">
      <c r="A251" s="212"/>
      <c r="B251" s="213"/>
      <c r="C251" s="213"/>
      <c r="D251" s="213" t="s">
        <v>336</v>
      </c>
      <c r="E251" s="213"/>
      <c r="F251" s="214">
        <v>116.608</v>
      </c>
      <c r="G251" s="24"/>
      <c r="H251" s="24"/>
    </row>
    <row r="252" spans="1:8" s="6" customFormat="1" ht="13.5" customHeight="1">
      <c r="A252" s="212"/>
      <c r="B252" s="213"/>
      <c r="C252" s="213"/>
      <c r="D252" s="213" t="s">
        <v>337</v>
      </c>
      <c r="E252" s="213"/>
      <c r="F252" s="214">
        <v>175.632</v>
      </c>
      <c r="G252" s="24"/>
      <c r="H252" s="24"/>
    </row>
    <row r="253" spans="1:8" s="6" customFormat="1" ht="13.5" customHeight="1">
      <c r="A253" s="212"/>
      <c r="B253" s="213"/>
      <c r="C253" s="213"/>
      <c r="D253" s="213" t="s">
        <v>328</v>
      </c>
      <c r="E253" s="213"/>
      <c r="F253" s="214">
        <v>30.105</v>
      </c>
      <c r="G253" s="24"/>
      <c r="H253" s="24"/>
    </row>
    <row r="254" spans="1:8" s="6" customFormat="1" ht="13.5" customHeight="1">
      <c r="A254" s="212"/>
      <c r="B254" s="213"/>
      <c r="C254" s="213"/>
      <c r="D254" s="213" t="s">
        <v>338</v>
      </c>
      <c r="E254" s="213"/>
      <c r="F254" s="214">
        <v>6</v>
      </c>
      <c r="G254" s="24"/>
      <c r="H254" s="24"/>
    </row>
    <row r="255" spans="1:8" s="6" customFormat="1" ht="13.5" customHeight="1">
      <c r="A255" s="209"/>
      <c r="B255" s="210"/>
      <c r="C255" s="210"/>
      <c r="D255" s="210" t="s">
        <v>39</v>
      </c>
      <c r="E255" s="210"/>
      <c r="F255" s="211"/>
      <c r="G255" s="23"/>
      <c r="H255" s="23"/>
    </row>
    <row r="256" spans="1:8" s="6" customFormat="1" ht="13.5" customHeight="1">
      <c r="A256" s="209"/>
      <c r="B256" s="210"/>
      <c r="C256" s="210"/>
      <c r="D256" s="210" t="s">
        <v>39</v>
      </c>
      <c r="E256" s="210"/>
      <c r="F256" s="211"/>
      <c r="G256" s="23"/>
      <c r="H256" s="23"/>
    </row>
    <row r="257" spans="1:8" s="6" customFormat="1" ht="13.5" customHeight="1">
      <c r="A257" s="215"/>
      <c r="B257" s="216"/>
      <c r="C257" s="216"/>
      <c r="D257" s="216" t="s">
        <v>84</v>
      </c>
      <c r="E257" s="216"/>
      <c r="F257" s="217">
        <v>331.381</v>
      </c>
      <c r="G257" s="25"/>
      <c r="H257" s="25"/>
    </row>
    <row r="258" spans="1:8" s="6" customFormat="1" ht="34.5" customHeight="1">
      <c r="A258" s="206">
        <v>89</v>
      </c>
      <c r="B258" s="207" t="s">
        <v>33</v>
      </c>
      <c r="C258" s="207" t="s">
        <v>339</v>
      </c>
      <c r="D258" s="207" t="s">
        <v>340</v>
      </c>
      <c r="E258" s="207" t="s">
        <v>103</v>
      </c>
      <c r="F258" s="208">
        <v>2982.429</v>
      </c>
      <c r="G258" s="22"/>
      <c r="H258" s="22">
        <f>F258*G258</f>
        <v>0</v>
      </c>
    </row>
    <row r="259" spans="1:8" s="6" customFormat="1" ht="13.5" customHeight="1">
      <c r="A259" s="212"/>
      <c r="B259" s="213"/>
      <c r="C259" s="213"/>
      <c r="D259" s="213" t="s">
        <v>341</v>
      </c>
      <c r="E259" s="213"/>
      <c r="F259" s="214">
        <v>2982.429</v>
      </c>
      <c r="G259" s="24"/>
      <c r="H259" s="24"/>
    </row>
    <row r="260" spans="1:8" s="6" customFormat="1" ht="24" customHeight="1">
      <c r="A260" s="206">
        <v>90</v>
      </c>
      <c r="B260" s="207" t="s">
        <v>33</v>
      </c>
      <c r="C260" s="207" t="s">
        <v>342</v>
      </c>
      <c r="D260" s="207" t="s">
        <v>343</v>
      </c>
      <c r="E260" s="207" t="s">
        <v>103</v>
      </c>
      <c r="F260" s="208">
        <v>110.927</v>
      </c>
      <c r="G260" s="22"/>
      <c r="H260" s="22">
        <f>F260*G260</f>
        <v>0</v>
      </c>
    </row>
    <row r="261" spans="1:8" s="6" customFormat="1" ht="13.5" customHeight="1">
      <c r="A261" s="212"/>
      <c r="B261" s="213"/>
      <c r="C261" s="213"/>
      <c r="D261" s="213" t="s">
        <v>326</v>
      </c>
      <c r="E261" s="213"/>
      <c r="F261" s="214">
        <v>5.681</v>
      </c>
      <c r="G261" s="24"/>
      <c r="H261" s="24"/>
    </row>
    <row r="262" spans="1:8" s="6" customFormat="1" ht="13.5" customHeight="1">
      <c r="A262" s="212"/>
      <c r="B262" s="213"/>
      <c r="C262" s="213"/>
      <c r="D262" s="213" t="s">
        <v>344</v>
      </c>
      <c r="E262" s="213"/>
      <c r="F262" s="214">
        <v>110.927</v>
      </c>
      <c r="G262" s="24"/>
      <c r="H262" s="24"/>
    </row>
    <row r="263" spans="1:8" s="6" customFormat="1" ht="24" customHeight="1">
      <c r="A263" s="206">
        <v>91</v>
      </c>
      <c r="B263" s="207" t="s">
        <v>33</v>
      </c>
      <c r="C263" s="207" t="s">
        <v>345</v>
      </c>
      <c r="D263" s="207" t="s">
        <v>346</v>
      </c>
      <c r="E263" s="207" t="s">
        <v>103</v>
      </c>
      <c r="F263" s="208">
        <v>175.632</v>
      </c>
      <c r="G263" s="22"/>
      <c r="H263" s="22">
        <f>F263*G263</f>
        <v>0</v>
      </c>
    </row>
    <row r="264" spans="1:8" s="6" customFormat="1" ht="13.5" customHeight="1">
      <c r="A264" s="212"/>
      <c r="B264" s="213"/>
      <c r="C264" s="213"/>
      <c r="D264" s="213" t="s">
        <v>347</v>
      </c>
      <c r="E264" s="213"/>
      <c r="F264" s="214">
        <v>175.632</v>
      </c>
      <c r="G264" s="24"/>
      <c r="H264" s="24"/>
    </row>
    <row r="265" spans="1:8" s="6" customFormat="1" ht="28.5" customHeight="1">
      <c r="A265" s="203"/>
      <c r="B265" s="204"/>
      <c r="C265" s="204" t="s">
        <v>348</v>
      </c>
      <c r="D265" s="204" t="s">
        <v>349</v>
      </c>
      <c r="E265" s="204"/>
      <c r="F265" s="205"/>
      <c r="G265" s="21"/>
      <c r="H265" s="21">
        <f>H266</f>
        <v>0</v>
      </c>
    </row>
    <row r="266" spans="1:8" s="6" customFormat="1" ht="34.5" customHeight="1">
      <c r="A266" s="206">
        <v>92</v>
      </c>
      <c r="B266" s="207" t="s">
        <v>33</v>
      </c>
      <c r="C266" s="207" t="s">
        <v>350</v>
      </c>
      <c r="D266" s="207" t="s">
        <v>351</v>
      </c>
      <c r="E266" s="207" t="s">
        <v>103</v>
      </c>
      <c r="F266" s="208">
        <v>516.085</v>
      </c>
      <c r="G266" s="22"/>
      <c r="H266" s="22">
        <f>F266*G266</f>
        <v>0</v>
      </c>
    </row>
    <row r="267" spans="1:8" s="6" customFormat="1" ht="30.75" customHeight="1">
      <c r="A267" s="200"/>
      <c r="B267" s="201"/>
      <c r="C267" s="201" t="s">
        <v>352</v>
      </c>
      <c r="D267" s="201" t="s">
        <v>353</v>
      </c>
      <c r="E267" s="201"/>
      <c r="F267" s="202"/>
      <c r="G267" s="20"/>
      <c r="H267" s="20">
        <v>0</v>
      </c>
    </row>
    <row r="268" spans="1:8" s="6" customFormat="1" ht="28.5" customHeight="1">
      <c r="A268" s="203"/>
      <c r="B268" s="204"/>
      <c r="C268" s="204" t="s">
        <v>354</v>
      </c>
      <c r="D268" s="204" t="s">
        <v>355</v>
      </c>
      <c r="E268" s="204"/>
      <c r="F268" s="205"/>
      <c r="G268" s="21"/>
      <c r="H268" s="21">
        <v>0</v>
      </c>
    </row>
    <row r="269" spans="1:8" s="6" customFormat="1" ht="30.75" customHeight="1">
      <c r="A269" s="200"/>
      <c r="B269" s="201"/>
      <c r="C269" s="201" t="s">
        <v>356</v>
      </c>
      <c r="D269" s="201" t="s">
        <v>357</v>
      </c>
      <c r="E269" s="201"/>
      <c r="F269" s="202"/>
      <c r="G269" s="20"/>
      <c r="H269" s="20">
        <f>H270+H272+H277</f>
        <v>0</v>
      </c>
    </row>
    <row r="270" spans="1:8" s="6" customFormat="1" ht="28.5" customHeight="1">
      <c r="A270" s="203"/>
      <c r="B270" s="204"/>
      <c r="C270" s="204" t="s">
        <v>358</v>
      </c>
      <c r="D270" s="204" t="s">
        <v>359</v>
      </c>
      <c r="E270" s="204"/>
      <c r="F270" s="205"/>
      <c r="G270" s="21"/>
      <c r="H270" s="21">
        <f>H271</f>
        <v>0</v>
      </c>
    </row>
    <row r="271" spans="1:8" s="6" customFormat="1" ht="24" customHeight="1">
      <c r="A271" s="206">
        <v>93</v>
      </c>
      <c r="B271" s="207" t="s">
        <v>360</v>
      </c>
      <c r="C271" s="207" t="s">
        <v>361</v>
      </c>
      <c r="D271" s="207" t="s">
        <v>362</v>
      </c>
      <c r="E271" s="207" t="s">
        <v>363</v>
      </c>
      <c r="F271" s="208">
        <v>1</v>
      </c>
      <c r="G271" s="22"/>
      <c r="H271" s="22">
        <f>F271*G271</f>
        <v>0</v>
      </c>
    </row>
    <row r="272" spans="1:8" s="6" customFormat="1" ht="28.5" customHeight="1">
      <c r="A272" s="203"/>
      <c r="B272" s="204"/>
      <c r="C272" s="204" t="s">
        <v>364</v>
      </c>
      <c r="D272" s="204" t="s">
        <v>365</v>
      </c>
      <c r="E272" s="204"/>
      <c r="F272" s="205"/>
      <c r="G272" s="21"/>
      <c r="H272" s="21">
        <f>H273+H274+H275+H276</f>
        <v>0</v>
      </c>
    </row>
    <row r="273" spans="1:8" s="6" customFormat="1" ht="45" customHeight="1">
      <c r="A273" s="206">
        <v>94</v>
      </c>
      <c r="B273" s="207" t="s">
        <v>360</v>
      </c>
      <c r="C273" s="207" t="s">
        <v>366</v>
      </c>
      <c r="D273" s="207" t="s">
        <v>367</v>
      </c>
      <c r="E273" s="207" t="s">
        <v>363</v>
      </c>
      <c r="F273" s="208">
        <v>1</v>
      </c>
      <c r="G273" s="22"/>
      <c r="H273" s="22">
        <f>F273*G273</f>
        <v>0</v>
      </c>
    </row>
    <row r="274" spans="1:8" s="6" customFormat="1" ht="13.5" customHeight="1">
      <c r="A274" s="206">
        <v>95</v>
      </c>
      <c r="B274" s="207" t="s">
        <v>360</v>
      </c>
      <c r="C274" s="207" t="s">
        <v>368</v>
      </c>
      <c r="D274" s="207" t="s">
        <v>369</v>
      </c>
      <c r="E274" s="207" t="s">
        <v>363</v>
      </c>
      <c r="F274" s="208">
        <v>1</v>
      </c>
      <c r="G274" s="22"/>
      <c r="H274" s="22">
        <f>F274*G274</f>
        <v>0</v>
      </c>
    </row>
    <row r="275" spans="1:8" s="6" customFormat="1" ht="24" customHeight="1">
      <c r="A275" s="206">
        <v>96</v>
      </c>
      <c r="B275" s="207" t="s">
        <v>360</v>
      </c>
      <c r="C275" s="207" t="s">
        <v>370</v>
      </c>
      <c r="D275" s="207" t="s">
        <v>371</v>
      </c>
      <c r="E275" s="207" t="s">
        <v>363</v>
      </c>
      <c r="F275" s="208">
        <v>1</v>
      </c>
      <c r="G275" s="22"/>
      <c r="H275" s="22">
        <f>F275*G275</f>
        <v>0</v>
      </c>
    </row>
    <row r="276" spans="1:8" s="6" customFormat="1" ht="24" customHeight="1">
      <c r="A276" s="206">
        <v>97</v>
      </c>
      <c r="B276" s="207" t="s">
        <v>360</v>
      </c>
      <c r="C276" s="207" t="s">
        <v>372</v>
      </c>
      <c r="D276" s="207" t="s">
        <v>373</v>
      </c>
      <c r="E276" s="207" t="s">
        <v>363</v>
      </c>
      <c r="F276" s="208">
        <v>2</v>
      </c>
      <c r="G276" s="22"/>
      <c r="H276" s="22">
        <f>F276*G276</f>
        <v>0</v>
      </c>
    </row>
    <row r="277" spans="1:8" s="6" customFormat="1" ht="28.5" customHeight="1">
      <c r="A277" s="203"/>
      <c r="B277" s="204"/>
      <c r="C277" s="204" t="s">
        <v>374</v>
      </c>
      <c r="D277" s="204" t="s">
        <v>375</v>
      </c>
      <c r="E277" s="204"/>
      <c r="F277" s="205"/>
      <c r="G277" s="21"/>
      <c r="H277" s="21">
        <f>H278+H280</f>
        <v>0</v>
      </c>
    </row>
    <row r="278" spans="1:8" s="6" customFormat="1" ht="24" customHeight="1">
      <c r="A278" s="206">
        <v>98</v>
      </c>
      <c r="B278" s="207" t="s">
        <v>360</v>
      </c>
      <c r="C278" s="207" t="s">
        <v>376</v>
      </c>
      <c r="D278" s="207" t="s">
        <v>377</v>
      </c>
      <c r="E278" s="207" t="s">
        <v>363</v>
      </c>
      <c r="F278" s="208">
        <v>1</v>
      </c>
      <c r="G278" s="22"/>
      <c r="H278" s="22">
        <f>F278*G278</f>
        <v>0</v>
      </c>
    </row>
    <row r="279" spans="1:8" s="6" customFormat="1" ht="13.5" customHeight="1">
      <c r="A279" s="212"/>
      <c r="B279" s="213"/>
      <c r="C279" s="213"/>
      <c r="D279" s="213" t="s">
        <v>378</v>
      </c>
      <c r="E279" s="213"/>
      <c r="F279" s="214">
        <v>1</v>
      </c>
      <c r="G279" s="24"/>
      <c r="H279" s="24"/>
    </row>
    <row r="280" spans="1:8" s="6" customFormat="1" ht="13.5" customHeight="1">
      <c r="A280" s="206">
        <v>99</v>
      </c>
      <c r="B280" s="207" t="s">
        <v>360</v>
      </c>
      <c r="C280" s="207" t="s">
        <v>379</v>
      </c>
      <c r="D280" s="207" t="s">
        <v>380</v>
      </c>
      <c r="E280" s="207" t="s">
        <v>363</v>
      </c>
      <c r="F280" s="208">
        <v>3</v>
      </c>
      <c r="G280" s="22"/>
      <c r="H280" s="22">
        <f>F280*G280</f>
        <v>0</v>
      </c>
    </row>
    <row r="281" spans="1:8" s="6" customFormat="1" ht="13.5" customHeight="1">
      <c r="A281" s="212"/>
      <c r="B281" s="213"/>
      <c r="C281" s="213"/>
      <c r="D281" s="213" t="s">
        <v>381</v>
      </c>
      <c r="E281" s="213"/>
      <c r="F281" s="214">
        <v>3</v>
      </c>
      <c r="G281" s="24"/>
      <c r="H281" s="24"/>
    </row>
    <row r="282" spans="1:8" s="6" customFormat="1" ht="30.75" customHeight="1">
      <c r="A282" s="27"/>
      <c r="B282" s="28"/>
      <c r="C282" s="28"/>
      <c r="D282" s="28" t="s">
        <v>382</v>
      </c>
      <c r="E282" s="28"/>
      <c r="F282" s="29"/>
      <c r="G282" s="30"/>
      <c r="H282" s="30"/>
    </row>
  </sheetData>
  <sheetProtection password="C68A" sheet="1"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Daniel</cp:lastModifiedBy>
  <cp:lastPrinted>2019-05-09T14:02:28Z</cp:lastPrinted>
  <dcterms:created xsi:type="dcterms:W3CDTF">2019-05-08T12:42:50Z</dcterms:created>
  <dcterms:modified xsi:type="dcterms:W3CDTF">2019-05-09T14:02:58Z</dcterms:modified>
  <cp:category/>
  <cp:version/>
  <cp:contentType/>
  <cp:contentStatus/>
</cp:coreProperties>
</file>