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2" sheetId="2" r:id="rId2"/>
  </sheets>
  <definedNames>
    <definedName name="_xlnm.Print_Area" localSheetId="0">'rekapitulace'!$A$1:$E$11</definedName>
  </definedNames>
  <calcPr fullCalcOnLoad="1"/>
</workbook>
</file>

<file path=xl/sharedStrings.xml><?xml version="1.0" encoding="utf-8"?>
<sst xmlns="http://schemas.openxmlformats.org/spreadsheetml/2006/main" count="163" uniqueCount="109">
  <si>
    <t>Soupis objektů s DPH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</si>
  <si>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</si>
  <si>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</si>
  <si>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</si>
  <si>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</si>
  <si>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</si>
  <si>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</si>
  <si>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</si>
  <si>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</si>
  <si>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</si>
  <si>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</si>
  <si>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</si>
  <si>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Stavba :</t>
  </si>
  <si>
    <t>číslo a název SO:</t>
  </si>
  <si>
    <t>číslo a název rozpočtu:</t>
  </si>
  <si>
    <t>18061.2-SP</t>
  </si>
  <si>
    <t>Obnova povrchu ulice Palackého, Chomutov - etapa II.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</si>
  <si>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</si>
  <si>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</si>
  <si>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</si>
  <si>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</si>
  <si>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</si>
  <si>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</si>
  <si>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</si>
  <si>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</si>
  <si>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</si>
  <si>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</si>
  <si>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</si>
  <si>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</si>
  <si>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</si>
  <si>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</si>
  <si>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</si>
  <si>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</si>
  <si>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</si>
  <si>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</si>
  <si>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</si>
  <si>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</si>
  <si>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C e l k e m</t>
  </si>
  <si>
    <t>02</t>
  </si>
  <si>
    <t>Obnova komunikace - etapa II.</t>
  </si>
  <si>
    <t>Všeobecné konstrukce a práce</t>
  </si>
  <si>
    <t>0</t>
  </si>
  <si>
    <t>OTSKP 2018</t>
  </si>
  <si>
    <t>014102</t>
  </si>
  <si>
    <t>G</t>
  </si>
  <si>
    <t>POPLATKY ZA SKLÁDKU
Mat. s asfaltovým pojivem</t>
  </si>
  <si>
    <t xml:space="preserve">T         </t>
  </si>
  <si>
    <t>z pol. 11372C: 171,88m3*2,4t/m3=412,512 [A]t
z pol. 57790C: 7,14m3*2,4t/m3=17,136 [B]t
A+B=429,648 [C]m3</t>
  </si>
  <si>
    <t>Zahrnuje veškeré poplatky provozovateli skládky související s uložením odpadu na skládce.</t>
  </si>
  <si>
    <t>02720</t>
  </si>
  <si>
    <t>A</t>
  </si>
  <si>
    <t>POMOC PRÁCE ZŘÍZ NEBO ZAJIŠŤ REGULACI A OCHRANU DOPRAVY
Dopravně inženýrská opatření, vč. nájmu a údržby značek a zařízení po celou dobu stavby, vč. zajištění DIR</t>
  </si>
  <si>
    <t xml:space="preserve">KPL       </t>
  </si>
  <si>
    <t>zahrnuje veškeré náklady spojené s objednatelem požadovanými zařízeními</t>
  </si>
  <si>
    <t>Zemní práce</t>
  </si>
  <si>
    <t>11372C</t>
  </si>
  <si>
    <t>FRÉZOVÁNÍ ZPEVNĚNÝCH PLOCH ASFALT DROBNÝCH OPRAV A PLOŠ ROZPADŮ PŘES 2000 M2</t>
  </si>
  <si>
    <t xml:space="preserve">M3        </t>
  </si>
  <si>
    <t>odstr. vrstev stáv. vozovky, viz příl. Situace a Vzorový příčný řez (plochy odměř. z dwg): 
pravý pruh: 1248m2*0,1m=124,800 [A]m3
levý pruh: 1177m2*0,04m=47,080 [B]m3
A+B=171,880 [C]m3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</si>
  <si>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- tento fakt musí být uveden v doplňujícím textu k položce).</t>
  </si>
  <si>
    <t>Komunikace</t>
  </si>
  <si>
    <t>572213</t>
  </si>
  <si>
    <t>SPOJOVACÍ POSTŘIK Z EMULZE DO 0,5KG/M2
0,5 kg/m2</t>
  </si>
  <si>
    <t xml:space="preserve">M2        </t>
  </si>
  <si>
    <t>obnova vozovky, viz příl. Situace a Vzorový příčný řez: 1248m2*2+1177m2 (plochy odměř. z dwg)=3 673,000 [A]m2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</si>
  <si>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</si>
  <si>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5774CG</t>
  </si>
  <si>
    <t>VRSTVY PRO OBNOVU A OPRAVY Z ASF BETONU ACL 16S, 16+
ACL 16+</t>
  </si>
  <si>
    <t>obnova vozovky - pravý pruh, viz příl. Situace a Vzorový příčný řez: 1248m2 (plocha odměř. z dwg)*0,06m=74,880 [A]m3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</si>
  <si>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
-nezahrnuje očištění podkladu po veřejném provozu</t>
  </si>
  <si>
    <t>5774IE</t>
  </si>
  <si>
    <t>VRSTVY PRO OBNOVU A OPRAVY Z ASF KOBERCE MASTIX SMA  11+, 11S
SMA 11+</t>
  </si>
  <si>
    <t>obnova vozovky, viz příl. Situace a Vzorový příčný řez: 1248m2+1177m2 (plochy odměř. z dwg)=2 425,000 [A]m2
A*0,04m=97,000 [B]m3</t>
  </si>
  <si>
    <t>57790C</t>
  </si>
  <si>
    <t>VÝSPRAVA VÝTLUKŮ SMĚSÍ ACL (KUBATURA)</t>
  </si>
  <si>
    <t>odhad, viz příl. Situace a Technická zpráva: 119m2*0,06m=7,140 [A]m3</t>
  </si>
  <si>
    <t>- odfrézování nebo jiné odstranění poškozených vozovkových vrstev
- zaříznutí hran
- vyčištění
- nátěr
- dodání a výplň předepsanou zhutněnou balenou asfaltovou směsí
- asfaltová zálivka</t>
  </si>
  <si>
    <t>577A1</t>
  </si>
  <si>
    <t>VÝSPRAVA TRHLIN ASFALTOVOU ZÁLIVKOU</t>
  </si>
  <si>
    <t xml:space="preserve">M         </t>
  </si>
  <si>
    <t>odhad, viz příl. Situace a Technická zpráva: 119m=119,000 [A]m</t>
  </si>
  <si>
    <t>- vyfrézování drážky šířky do 20mm hloubky do 40mm
- vyčištění
- nátěr
- výplň předepsanou zálivkovou hmotou</t>
  </si>
  <si>
    <t>58910</t>
  </si>
  <si>
    <t>VÝPLŇ SPAR ASFALTEM
Za horka</t>
  </si>
  <si>
    <t>viz pol. 91911*: 125m=125,000 [A]m</t>
  </si>
  <si>
    <t>položka zahrnuje:
- dodávku předepsaného materiálu
- vyčištění a výplň spar tímto materiálem</t>
  </si>
  <si>
    <t>Ostatní konstrukce a práce</t>
  </si>
  <si>
    <t>915111</t>
  </si>
  <si>
    <t>VODOROVNÉ DOPRAVNÍ ZNAČENÍ BARVOU HLADKÉ - DODÁVKA A POKLÁDKA
1. fáze na nevyštěpený asfalt - bílá</t>
  </si>
  <si>
    <t>na obnoveném povrchu, viz příl. Situace:
V2b (3/1,5/0,125): (186,1m+109,9m)*2/3*0,125m=24,667 [A]m2
V2b (1,5/1,5/0,25): 8,6m*1/2*0,25m=1,075 [B]m2
V4 (0,25): (187,1m+185,2m+111,5m+108,6m)*0,25m=148,100 [C]m2
V7: 4m*0,5m*8=16,000 [D]m2
V12e: 3,4m*9*0,125m*2=7,650 [E]m2
V13a: 68,1m2*1/2=34,050 [F]m2
A+B+C+D+E+F=231,542 [G]m2</t>
  </si>
  <si>
    <t>položka zahrnuje:
- dodání a pokládku nátěrového materiálu (měří se pouze natíraná plocha)
- předznačení a reflexní úpravu</t>
  </si>
  <si>
    <t>915221</t>
  </si>
  <si>
    <t>VODOR DOPRAV ZNAČ PLASTEM STRUKTURÁLNÍ NEHLUČNÉ - DOD A POKLÁDKA
Definitivní - bílá</t>
  </si>
  <si>
    <t>na obnoveném povrchu "po zajetí", viz příl. Situace:
V2b (3/1,5/0,125): (186,1m+109,9m)*2/3*0,125m=24,667 [A]m2
V2b (1,5/1,5/0,25): 8,6m*1/2*0,25m=1,075 [B]m2
V4 (0,25): (187,1m+185,2m+111,5m+108,6m)*0,25m=148,100 [C]m2
V7: 4m*0,5m*8=16,000 [D]m2
V12e: 3,4m*9*0,125m*2=7,650 [E]m2
V13a: 68,1m2*1/2=34,050 [F]m2
A+B+C+D+E+F=231,542 [G]m2</t>
  </si>
  <si>
    <t>91551</t>
  </si>
  <si>
    <t>VODOROVNÉ DOPRAVNÍ ZNAČENÍ - PŘEDEM PŘIPRAVENÉ SYMBOLY</t>
  </si>
  <si>
    <t xml:space="preserve">KUS       </t>
  </si>
  <si>
    <t>V15 (symbol DZ A11), viz příl. Situace: 2ks=2,000 [A]ks</t>
  </si>
  <si>
    <t>položka zahrnuje:
- dodání a pokládku předepsaného symbolu
- zahrnuje předznačení a reflexní úpravu</t>
  </si>
  <si>
    <t>919111</t>
  </si>
  <si>
    <t>ŘEZÁNÍ ASFALTOVÉHO KRYTU VOZOVEK TL DO 50MM</t>
  </si>
  <si>
    <t>rozhraní nových a stáv. (obrus.) vrstev, viz Situace a Vzorové příčné řezy: 125m=125,000 [A]m</t>
  </si>
  <si>
    <t>položka zahrnuje řezání vozovkové vrstvy v předepsané tloušťce, včetně spotřeby vody</t>
  </si>
  <si>
    <t>919112</t>
  </si>
  <si>
    <t>ŘEZÁNÍ ASFALTOVÉHO KRYTU VOZOVEK TL DO 100MM</t>
  </si>
  <si>
    <t>příčné rozhraní nových a stáv. (lož.) vrstev, viz Situace a Vzorové příčné řezy: 5,3m+3,9m*2+5,9m=19,000 [A]m</t>
  </si>
  <si>
    <t>Stavba: 18061.2-SP - Obnova povrchu ulice Palackého, Chomutov - etapa II.</t>
  </si>
  <si>
    <t>Varianta: ZŘ - Základní řešení</t>
  </si>
  <si>
    <t>SOUPIS PRACÍ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</si>
</sst>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N30" sqref="N30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4" t="s">
        <v>11</v>
      </c>
    </row>
    <row r="3" spans="1:5" ht="12.75" customHeight="1">
      <c r="A3" s="14" t="s">
        <v>0</v>
      </c>
      <c r="B3" s="14"/>
      <c r="C3" s="14"/>
      <c r="D3" s="14"/>
      <c r="E3" s="14"/>
    </row>
    <row r="5" ht="12.75" customHeight="1">
      <c r="B5" s="13" t="s">
        <v>106</v>
      </c>
    </row>
    <row r="6" spans="2:8" ht="12.75" customHeight="1">
      <c r="B6" t="s">
        <v>107</v>
      </c>
      <c r="G6" t="s">
        <v>3</v>
      </c>
      <c r="H6">
        <v>0</v>
      </c>
    </row>
    <row r="7" spans="2:8" ht="12.75" customHeight="1">
      <c r="B7" s="2" t="s">
        <v>1</v>
      </c>
      <c r="C7" s="1">
        <f>SUM(C11:C11)</f>
        <v>0</v>
      </c>
      <c r="G7" t="s">
        <v>4</v>
      </c>
      <c r="H7">
        <v>15</v>
      </c>
    </row>
    <row r="8" spans="2:8" ht="12.75" customHeight="1">
      <c r="B8" s="2" t="s">
        <v>2</v>
      </c>
      <c r="C8" s="1">
        <f>SUM(E11:E11)</f>
        <v>0</v>
      </c>
      <c r="G8" t="s">
        <v>5</v>
      </c>
      <c r="H8">
        <v>21</v>
      </c>
    </row>
    <row r="10" spans="1:5" ht="12.75" customHeight="1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</row>
    <row r="11" spans="1:5" ht="12.75" customHeight="1">
      <c r="A11" s="5" t="s">
        <v>38</v>
      </c>
      <c r="B11" s="5" t="s">
        <v>39</v>
      </c>
      <c r="C11" s="6">
        <f>'02'!I64</f>
        <v>0</v>
      </c>
      <c r="D11" s="6">
        <f>'02'!P64</f>
        <v>0</v>
      </c>
      <c r="E11" s="6">
        <f>C11+D11</f>
        <v>0</v>
      </c>
    </row>
  </sheetData>
  <sheetProtection formatColumns="0"/>
  <mergeCells count="1">
    <mergeCell ref="A3:E3"/>
  </mergeCells>
  <hyperlinks>
    <hyperlink ref="A11" location="#'02'!A1" tooltip="Odkaz na stranku objektu [02]" display="02"/>
  </hyperlinks>
  <printOptions/>
  <pageMargins left="0.75" right="0.75" top="1" bottom="1" header="0.5" footer="0.5"/>
  <pageSetup horizontalDpi="300" verticalDpi="300" orientation="portrait" paperSize="9" scale="5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R21" sqref="R2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4" t="s">
        <v>11</v>
      </c>
    </row>
    <row r="2" spans="1:9" ht="12.75" customHeight="1">
      <c r="A2" s="14" t="s">
        <v>108</v>
      </c>
      <c r="B2" s="14"/>
      <c r="C2" s="14"/>
      <c r="D2" s="14"/>
      <c r="E2" s="14"/>
      <c r="F2" s="14"/>
      <c r="G2" s="14"/>
      <c r="H2" s="14"/>
      <c r="I2" s="14"/>
    </row>
    <row r="4" spans="1:5" ht="12.75" customHeight="1">
      <c r="A4" t="s">
        <v>12</v>
      </c>
      <c r="C4" s="4" t="s">
        <v>15</v>
      </c>
      <c r="D4" s="4"/>
      <c r="E4" s="4" t="s">
        <v>16</v>
      </c>
    </row>
    <row r="5" spans="1:5" ht="12.75" customHeight="1">
      <c r="A5" t="s">
        <v>13</v>
      </c>
      <c r="C5" s="4" t="s">
        <v>38</v>
      </c>
      <c r="D5" s="4"/>
      <c r="E5" s="4" t="s">
        <v>39</v>
      </c>
    </row>
    <row r="6" spans="1:5" ht="12.75" customHeight="1">
      <c r="A6" t="s">
        <v>14</v>
      </c>
      <c r="C6" s="4" t="s">
        <v>38</v>
      </c>
      <c r="D6" s="4"/>
      <c r="E6" s="4" t="s">
        <v>39</v>
      </c>
    </row>
    <row r="7" spans="3:5" ht="12.75" customHeight="1">
      <c r="C7" s="4"/>
      <c r="D7" s="4"/>
      <c r="E7" s="4"/>
    </row>
    <row r="8" spans="1:16" ht="12.75" customHeight="1">
      <c r="A8" s="15" t="s">
        <v>17</v>
      </c>
      <c r="B8" s="15" t="s">
        <v>19</v>
      </c>
      <c r="C8" s="15" t="s">
        <v>20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/>
      <c r="O8" t="s">
        <v>28</v>
      </c>
      <c r="P8" t="s">
        <v>9</v>
      </c>
    </row>
    <row r="9" spans="1:15" ht="14.25">
      <c r="A9" s="15"/>
      <c r="B9" s="15"/>
      <c r="C9" s="15"/>
      <c r="D9" s="15"/>
      <c r="E9" s="15"/>
      <c r="F9" s="15"/>
      <c r="G9" s="15"/>
      <c r="H9" s="3" t="s">
        <v>26</v>
      </c>
      <c r="I9" s="3" t="s">
        <v>27</v>
      </c>
      <c r="O9" t="s">
        <v>9</v>
      </c>
    </row>
    <row r="10" spans="1:9" ht="14.25">
      <c r="A10" s="3" t="s">
        <v>18</v>
      </c>
      <c r="B10" s="3" t="s">
        <v>29</v>
      </c>
      <c r="C10" s="3" t="s">
        <v>30</v>
      </c>
      <c r="D10" s="3" t="s">
        <v>31</v>
      </c>
      <c r="E10" s="3" t="s">
        <v>32</v>
      </c>
      <c r="F10" s="3" t="s">
        <v>33</v>
      </c>
      <c r="G10" s="3" t="s">
        <v>34</v>
      </c>
      <c r="H10" s="3" t="s">
        <v>35</v>
      </c>
      <c r="I10" s="3" t="s">
        <v>36</v>
      </c>
    </row>
    <row r="11" spans="1:9" ht="12.75" customHeight="1">
      <c r="A11" s="8"/>
      <c r="B11" s="8"/>
      <c r="C11" s="8" t="s">
        <v>41</v>
      </c>
      <c r="D11" s="8"/>
      <c r="E11" s="8" t="s">
        <v>40</v>
      </c>
      <c r="F11" s="8"/>
      <c r="G11" s="10"/>
      <c r="H11" s="8"/>
      <c r="I11" s="10"/>
    </row>
    <row r="12" spans="1:16" ht="25.5">
      <c r="A12" s="5">
        <v>1</v>
      </c>
      <c r="B12" s="5" t="s">
        <v>42</v>
      </c>
      <c r="C12" s="5" t="s">
        <v>43</v>
      </c>
      <c r="D12" s="5" t="s">
        <v>44</v>
      </c>
      <c r="E12" s="5" t="s">
        <v>45</v>
      </c>
      <c r="F12" s="5" t="s">
        <v>46</v>
      </c>
      <c r="G12" s="9">
        <v>429.648</v>
      </c>
      <c r="H12" s="11"/>
      <c r="I12" s="6">
        <f>ROUND((H12*G12),2)</f>
        <v>0</v>
      </c>
      <c r="O12">
        <f>rekapitulace!H8</f>
        <v>21</v>
      </c>
      <c r="P12">
        <f>ROUND(O12/100*I12,2)</f>
        <v>0</v>
      </c>
    </row>
    <row r="13" ht="38.25">
      <c r="E13" s="12" t="s">
        <v>47</v>
      </c>
    </row>
    <row r="14" ht="25.5">
      <c r="E14" s="12" t="s">
        <v>48</v>
      </c>
    </row>
    <row r="15" spans="1:16" ht="38.25">
      <c r="A15" s="5">
        <v>2</v>
      </c>
      <c r="B15" s="5" t="s">
        <v>42</v>
      </c>
      <c r="C15" s="5" t="s">
        <v>49</v>
      </c>
      <c r="D15" s="5" t="s">
        <v>50</v>
      </c>
      <c r="E15" s="5" t="s">
        <v>51</v>
      </c>
      <c r="F15" s="5" t="s">
        <v>52</v>
      </c>
      <c r="G15" s="9">
        <v>1</v>
      </c>
      <c r="H15" s="11"/>
      <c r="I15" s="6">
        <f>ROUND((H15*G15),2)</f>
        <v>0</v>
      </c>
      <c r="O15">
        <f>rekapitulace!H8</f>
        <v>21</v>
      </c>
      <c r="P15">
        <f>ROUND(O15/100*I15,2)</f>
        <v>0</v>
      </c>
    </row>
    <row r="16" ht="12.75">
      <c r="E16" s="12" t="s">
        <v>53</v>
      </c>
    </row>
    <row r="17" spans="1:16" ht="12.75" customHeight="1">
      <c r="A17" s="7"/>
      <c r="B17" s="7"/>
      <c r="C17" s="7" t="s">
        <v>41</v>
      </c>
      <c r="D17" s="7"/>
      <c r="E17" s="7" t="s">
        <v>40</v>
      </c>
      <c r="F17" s="7"/>
      <c r="G17" s="7"/>
      <c r="H17" s="7"/>
      <c r="I17" s="7">
        <f>SUM(I12:I16)</f>
        <v>0</v>
      </c>
      <c r="P17">
        <f>SUM(P12:P16)</f>
        <v>0</v>
      </c>
    </row>
    <row r="19" spans="1:9" ht="12.75" customHeight="1">
      <c r="A19" s="8"/>
      <c r="B19" s="8"/>
      <c r="C19" s="8" t="s">
        <v>18</v>
      </c>
      <c r="D19" s="8"/>
      <c r="E19" s="8" t="s">
        <v>54</v>
      </c>
      <c r="F19" s="8"/>
      <c r="G19" s="10"/>
      <c r="H19" s="8"/>
      <c r="I19" s="10"/>
    </row>
    <row r="20" spans="1:16" ht="25.5">
      <c r="A20" s="5">
        <v>3</v>
      </c>
      <c r="B20" s="5" t="s">
        <v>42</v>
      </c>
      <c r="C20" s="5" t="s">
        <v>55</v>
      </c>
      <c r="D20" s="5" t="s">
        <v>50</v>
      </c>
      <c r="E20" s="5" t="s">
        <v>56</v>
      </c>
      <c r="F20" s="5" t="s">
        <v>57</v>
      </c>
      <c r="G20" s="9">
        <v>171.88</v>
      </c>
      <c r="H20" s="11"/>
      <c r="I20" s="6">
        <f>ROUND((H20*G20),2)</f>
        <v>0</v>
      </c>
      <c r="O20">
        <f>rekapitulace!H8</f>
        <v>21</v>
      </c>
      <c r="P20">
        <f>ROUND(O20/100*I20,2)</f>
        <v>0</v>
      </c>
    </row>
    <row r="21" ht="51">
      <c r="E21" s="12" t="s">
        <v>58</v>
      </c>
    </row>
    <row r="22" ht="63.75">
      <c r="E22" s="12" t="s">
        <v>59</v>
      </c>
    </row>
    <row r="23" spans="1:16" ht="12.75" customHeight="1">
      <c r="A23" s="7"/>
      <c r="B23" s="7"/>
      <c r="C23" s="7" t="s">
        <v>18</v>
      </c>
      <c r="D23" s="7"/>
      <c r="E23" s="7" t="s">
        <v>54</v>
      </c>
      <c r="F23" s="7"/>
      <c r="G23" s="7"/>
      <c r="H23" s="7"/>
      <c r="I23" s="7">
        <f>SUM(I20:I22)</f>
        <v>0</v>
      </c>
      <c r="P23">
        <f>SUM(P20:P22)</f>
        <v>0</v>
      </c>
    </row>
    <row r="25" spans="1:9" ht="12.75" customHeight="1">
      <c r="A25" s="8"/>
      <c r="B25" s="8"/>
      <c r="C25" s="8" t="s">
        <v>32</v>
      </c>
      <c r="D25" s="8"/>
      <c r="E25" s="8" t="s">
        <v>60</v>
      </c>
      <c r="F25" s="8"/>
      <c r="G25" s="10"/>
      <c r="H25" s="8"/>
      <c r="I25" s="10"/>
    </row>
    <row r="26" spans="1:16" ht="25.5">
      <c r="A26" s="5">
        <v>4</v>
      </c>
      <c r="B26" s="5" t="s">
        <v>42</v>
      </c>
      <c r="C26" s="5" t="s">
        <v>61</v>
      </c>
      <c r="D26" s="5" t="s">
        <v>50</v>
      </c>
      <c r="E26" s="5" t="s">
        <v>62</v>
      </c>
      <c r="F26" s="5" t="s">
        <v>63</v>
      </c>
      <c r="G26" s="9">
        <v>3673</v>
      </c>
      <c r="H26" s="11"/>
      <c r="I26" s="6">
        <f>ROUND((H26*G26),2)</f>
        <v>0</v>
      </c>
      <c r="O26">
        <f>rekapitulace!H8</f>
        <v>21</v>
      </c>
      <c r="P26">
        <f>ROUND(O26/100*I26,2)</f>
        <v>0</v>
      </c>
    </row>
    <row r="27" ht="25.5">
      <c r="E27" s="12" t="s">
        <v>64</v>
      </c>
    </row>
    <row r="28" ht="51">
      <c r="E28" s="12" t="s">
        <v>65</v>
      </c>
    </row>
    <row r="29" spans="1:16" ht="25.5">
      <c r="A29" s="5">
        <v>5</v>
      </c>
      <c r="B29" s="5" t="s">
        <v>42</v>
      </c>
      <c r="C29" s="5" t="s">
        <v>66</v>
      </c>
      <c r="D29" s="5" t="s">
        <v>50</v>
      </c>
      <c r="E29" s="5" t="s">
        <v>67</v>
      </c>
      <c r="F29" s="5" t="s">
        <v>57</v>
      </c>
      <c r="G29" s="9">
        <v>74.88</v>
      </c>
      <c r="H29" s="11"/>
      <c r="I29" s="6">
        <f>ROUND((H29*G29),2)</f>
        <v>0</v>
      </c>
      <c r="O29">
        <f>rekapitulace!H8</f>
        <v>21</v>
      </c>
      <c r="P29">
        <f>ROUND(O29/100*I29,2)</f>
        <v>0</v>
      </c>
    </row>
    <row r="30" ht="25.5">
      <c r="E30" s="12" t="s">
        <v>68</v>
      </c>
    </row>
    <row r="31" ht="204">
      <c r="E31" s="12" t="s">
        <v>69</v>
      </c>
    </row>
    <row r="32" spans="1:16" ht="25.5">
      <c r="A32" s="5">
        <v>6</v>
      </c>
      <c r="B32" s="5" t="s">
        <v>42</v>
      </c>
      <c r="C32" s="5" t="s">
        <v>70</v>
      </c>
      <c r="D32" s="5" t="s">
        <v>50</v>
      </c>
      <c r="E32" s="5" t="s">
        <v>71</v>
      </c>
      <c r="F32" s="5" t="s">
        <v>57</v>
      </c>
      <c r="G32" s="9">
        <v>97</v>
      </c>
      <c r="H32" s="11"/>
      <c r="I32" s="6">
        <f>ROUND((H32*G32),2)</f>
        <v>0</v>
      </c>
      <c r="O32">
        <f>rekapitulace!H8</f>
        <v>21</v>
      </c>
      <c r="P32">
        <f>ROUND(O32/100*I32,2)</f>
        <v>0</v>
      </c>
    </row>
    <row r="33" ht="38.25">
      <c r="E33" s="12" t="s">
        <v>72</v>
      </c>
    </row>
    <row r="34" ht="204">
      <c r="E34" s="12" t="s">
        <v>69</v>
      </c>
    </row>
    <row r="35" spans="1:16" ht="12.75">
      <c r="A35" s="5">
        <v>7</v>
      </c>
      <c r="B35" s="5" t="s">
        <v>42</v>
      </c>
      <c r="C35" s="5" t="s">
        <v>73</v>
      </c>
      <c r="D35" s="5" t="s">
        <v>50</v>
      </c>
      <c r="E35" s="5" t="s">
        <v>74</v>
      </c>
      <c r="F35" s="5" t="s">
        <v>57</v>
      </c>
      <c r="G35" s="9">
        <v>7.14</v>
      </c>
      <c r="H35" s="11"/>
      <c r="I35" s="6">
        <f>ROUND((H35*G35),2)</f>
        <v>0</v>
      </c>
      <c r="O35">
        <f>rekapitulace!H8</f>
        <v>21</v>
      </c>
      <c r="P35">
        <f>ROUND(O35/100*I35,2)</f>
        <v>0</v>
      </c>
    </row>
    <row r="36" ht="12.75">
      <c r="E36" s="12" t="s">
        <v>75</v>
      </c>
    </row>
    <row r="37" ht="76.5">
      <c r="E37" s="12" t="s">
        <v>76</v>
      </c>
    </row>
    <row r="38" spans="1:16" ht="12.75">
      <c r="A38" s="5">
        <v>8</v>
      </c>
      <c r="B38" s="5" t="s">
        <v>42</v>
      </c>
      <c r="C38" s="5" t="s">
        <v>77</v>
      </c>
      <c r="D38" s="5" t="s">
        <v>50</v>
      </c>
      <c r="E38" s="5" t="s">
        <v>78</v>
      </c>
      <c r="F38" s="5" t="s">
        <v>79</v>
      </c>
      <c r="G38" s="9">
        <v>119</v>
      </c>
      <c r="H38" s="11"/>
      <c r="I38" s="6">
        <f>ROUND((H38*G38),2)</f>
        <v>0</v>
      </c>
      <c r="O38">
        <f>rekapitulace!H8</f>
        <v>21</v>
      </c>
      <c r="P38">
        <f>ROUND(O38/100*I38,2)</f>
        <v>0</v>
      </c>
    </row>
    <row r="39" ht="12.75">
      <c r="E39" s="12" t="s">
        <v>80</v>
      </c>
    </row>
    <row r="40" ht="51">
      <c r="E40" s="12" t="s">
        <v>81</v>
      </c>
    </row>
    <row r="41" spans="1:16" ht="25.5">
      <c r="A41" s="5">
        <v>9</v>
      </c>
      <c r="B41" s="5" t="s">
        <v>42</v>
      </c>
      <c r="C41" s="5" t="s">
        <v>82</v>
      </c>
      <c r="D41" s="5" t="s">
        <v>50</v>
      </c>
      <c r="E41" s="5" t="s">
        <v>83</v>
      </c>
      <c r="F41" s="5" t="s">
        <v>79</v>
      </c>
      <c r="G41" s="9">
        <v>125</v>
      </c>
      <c r="H41" s="11"/>
      <c r="I41" s="6">
        <f>ROUND((H41*G41),2)</f>
        <v>0</v>
      </c>
      <c r="O41">
        <f>rekapitulace!H8</f>
        <v>21</v>
      </c>
      <c r="P41">
        <f>ROUND(O41/100*I41,2)</f>
        <v>0</v>
      </c>
    </row>
    <row r="42" ht="12.75">
      <c r="E42" s="12" t="s">
        <v>84</v>
      </c>
    </row>
    <row r="43" ht="38.25">
      <c r="E43" s="12" t="s">
        <v>85</v>
      </c>
    </row>
    <row r="44" spans="1:16" ht="12.75" customHeight="1">
      <c r="A44" s="7"/>
      <c r="B44" s="7"/>
      <c r="C44" s="7" t="s">
        <v>32</v>
      </c>
      <c r="D44" s="7"/>
      <c r="E44" s="7" t="s">
        <v>60</v>
      </c>
      <c r="F44" s="7"/>
      <c r="G44" s="7"/>
      <c r="H44" s="7"/>
      <c r="I44" s="7">
        <f>SUM(I26:I43)</f>
        <v>0</v>
      </c>
      <c r="P44">
        <f>SUM(P26:P43)</f>
        <v>0</v>
      </c>
    </row>
    <row r="46" spans="1:9" ht="12.75" customHeight="1">
      <c r="A46" s="8"/>
      <c r="B46" s="8"/>
      <c r="C46" s="8" t="s">
        <v>36</v>
      </c>
      <c r="D46" s="8"/>
      <c r="E46" s="8" t="s">
        <v>86</v>
      </c>
      <c r="F46" s="8"/>
      <c r="G46" s="10"/>
      <c r="H46" s="8"/>
      <c r="I46" s="10"/>
    </row>
    <row r="47" spans="1:16" ht="25.5">
      <c r="A47" s="5">
        <v>10</v>
      </c>
      <c r="B47" s="5" t="s">
        <v>42</v>
      </c>
      <c r="C47" s="5" t="s">
        <v>87</v>
      </c>
      <c r="D47" s="5" t="s">
        <v>50</v>
      </c>
      <c r="E47" s="5" t="s">
        <v>88</v>
      </c>
      <c r="F47" s="5" t="s">
        <v>63</v>
      </c>
      <c r="G47" s="9">
        <v>231.542</v>
      </c>
      <c r="H47" s="11"/>
      <c r="I47" s="6">
        <f>ROUND((H47*G47),2)</f>
        <v>0</v>
      </c>
      <c r="O47">
        <f>rekapitulace!H8</f>
        <v>21</v>
      </c>
      <c r="P47">
        <f>ROUND(O47/100*I47,2)</f>
        <v>0</v>
      </c>
    </row>
    <row r="48" ht="191.25">
      <c r="E48" s="12" t="s">
        <v>89</v>
      </c>
    </row>
    <row r="49" ht="38.25">
      <c r="E49" s="12" t="s">
        <v>90</v>
      </c>
    </row>
    <row r="50" spans="1:16" ht="38.25">
      <c r="A50" s="5">
        <v>11</v>
      </c>
      <c r="B50" s="5" t="s">
        <v>42</v>
      </c>
      <c r="C50" s="5" t="s">
        <v>91</v>
      </c>
      <c r="D50" s="5" t="s">
        <v>50</v>
      </c>
      <c r="E50" s="5" t="s">
        <v>92</v>
      </c>
      <c r="F50" s="5" t="s">
        <v>63</v>
      </c>
      <c r="G50" s="9">
        <v>231.542</v>
      </c>
      <c r="H50" s="11"/>
      <c r="I50" s="6">
        <f>ROUND((H50*G50),2)</f>
        <v>0</v>
      </c>
      <c r="O50">
        <f>rekapitulace!H8</f>
        <v>21</v>
      </c>
      <c r="P50">
        <f>ROUND(O50/100*I50,2)</f>
        <v>0</v>
      </c>
    </row>
    <row r="51" ht="191.25">
      <c r="E51" s="12" t="s">
        <v>93</v>
      </c>
    </row>
    <row r="52" ht="38.25">
      <c r="E52" s="12" t="s">
        <v>90</v>
      </c>
    </row>
    <row r="53" spans="1:16" ht="12.75">
      <c r="A53" s="5">
        <v>12</v>
      </c>
      <c r="B53" s="5" t="s">
        <v>42</v>
      </c>
      <c r="C53" s="5" t="s">
        <v>94</v>
      </c>
      <c r="D53" s="5" t="s">
        <v>50</v>
      </c>
      <c r="E53" s="5" t="s">
        <v>95</v>
      </c>
      <c r="F53" s="5" t="s">
        <v>96</v>
      </c>
      <c r="G53" s="9">
        <v>2</v>
      </c>
      <c r="H53" s="11"/>
      <c r="I53" s="6">
        <f>ROUND((H53*G53),2)</f>
        <v>0</v>
      </c>
      <c r="O53">
        <f>rekapitulace!H8</f>
        <v>21</v>
      </c>
      <c r="P53">
        <f>ROUND(O53/100*I53,2)</f>
        <v>0</v>
      </c>
    </row>
    <row r="54" ht="12.75">
      <c r="E54" s="12" t="s">
        <v>97</v>
      </c>
    </row>
    <row r="55" ht="38.25">
      <c r="E55" s="12" t="s">
        <v>98</v>
      </c>
    </row>
    <row r="56" spans="1:16" ht="12.75">
      <c r="A56" s="5">
        <v>13</v>
      </c>
      <c r="B56" s="5" t="s">
        <v>42</v>
      </c>
      <c r="C56" s="5" t="s">
        <v>99</v>
      </c>
      <c r="D56" s="5" t="s">
        <v>50</v>
      </c>
      <c r="E56" s="5" t="s">
        <v>100</v>
      </c>
      <c r="F56" s="5" t="s">
        <v>79</v>
      </c>
      <c r="G56" s="9">
        <v>125</v>
      </c>
      <c r="H56" s="11"/>
      <c r="I56" s="6">
        <f>ROUND((H56*G56),2)</f>
        <v>0</v>
      </c>
      <c r="O56">
        <f>rekapitulace!H8</f>
        <v>21</v>
      </c>
      <c r="P56">
        <f>ROUND(O56/100*I56,2)</f>
        <v>0</v>
      </c>
    </row>
    <row r="57" ht="25.5">
      <c r="E57" s="12" t="s">
        <v>101</v>
      </c>
    </row>
    <row r="58" ht="12.75">
      <c r="E58" s="12" t="s">
        <v>102</v>
      </c>
    </row>
    <row r="59" spans="1:16" ht="12.75">
      <c r="A59" s="5">
        <v>14</v>
      </c>
      <c r="B59" s="5" t="s">
        <v>42</v>
      </c>
      <c r="C59" s="5" t="s">
        <v>103</v>
      </c>
      <c r="D59" s="5" t="s">
        <v>50</v>
      </c>
      <c r="E59" s="5" t="s">
        <v>104</v>
      </c>
      <c r="F59" s="5" t="s">
        <v>79</v>
      </c>
      <c r="G59" s="9">
        <v>19</v>
      </c>
      <c r="H59" s="11"/>
      <c r="I59" s="6">
        <f>ROUND((H59*G59),2)</f>
        <v>0</v>
      </c>
      <c r="O59">
        <f>rekapitulace!H8</f>
        <v>21</v>
      </c>
      <c r="P59">
        <f>ROUND(O59/100*I59,2)</f>
        <v>0</v>
      </c>
    </row>
    <row r="60" ht="25.5">
      <c r="E60" s="12" t="s">
        <v>105</v>
      </c>
    </row>
    <row r="61" ht="12.75">
      <c r="E61" s="12" t="s">
        <v>102</v>
      </c>
    </row>
    <row r="62" spans="1:16" ht="12.75" customHeight="1">
      <c r="A62" s="7"/>
      <c r="B62" s="7"/>
      <c r="C62" s="7" t="s">
        <v>36</v>
      </c>
      <c r="D62" s="7"/>
      <c r="E62" s="7" t="s">
        <v>86</v>
      </c>
      <c r="F62" s="7"/>
      <c r="G62" s="7"/>
      <c r="H62" s="7"/>
      <c r="I62" s="7">
        <f>SUM(I47:I61)</f>
        <v>0</v>
      </c>
      <c r="P62">
        <f>SUM(P47:P61)</f>
        <v>0</v>
      </c>
    </row>
    <row r="64" spans="1:16" ht="12.75" customHeight="1">
      <c r="A64" s="7"/>
      <c r="B64" s="7"/>
      <c r="C64" s="7"/>
      <c r="D64" s="7"/>
      <c r="E64" s="7" t="s">
        <v>37</v>
      </c>
      <c r="F64" s="7"/>
      <c r="G64" s="7"/>
      <c r="H64" s="7"/>
      <c r="I64" s="7">
        <f>+I17+I23+I44+I62</f>
        <v>0</v>
      </c>
      <c r="P64">
        <f>+P17+P23+P44+P62</f>
        <v>0</v>
      </c>
    </row>
  </sheetData>
  <sheetProtection formatColumns="0"/>
  <mergeCells count="9">
    <mergeCell ref="G8:G9"/>
    <mergeCell ref="H8:I8"/>
    <mergeCell ref="A2:I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ilamer</dc:creator>
  <cp:keywords/>
  <dc:description/>
  <cp:lastModifiedBy>Kuna Jan</cp:lastModifiedBy>
  <dcterms:created xsi:type="dcterms:W3CDTF">2018-12-01T10:42:51Z</dcterms:created>
  <dcterms:modified xsi:type="dcterms:W3CDTF">2019-06-06T06:22:19Z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