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480" windowWidth="19815" windowHeight="10170" activeTab="2"/>
  </bookViews>
  <sheets>
    <sheet name="Krycí list" sheetId="1" r:id="rId1"/>
    <sheet name="Rekapitulace" sheetId="2" r:id="rId2"/>
    <sheet name="SO 401 - Veřejné osvětlení" sheetId="3" r:id="rId3"/>
  </sheets>
  <definedNames/>
  <calcPr calcId="152511"/>
</workbook>
</file>

<file path=xl/sharedStrings.xml><?xml version="1.0" encoding="utf-8"?>
<sst xmlns="http://schemas.openxmlformats.org/spreadsheetml/2006/main" count="509" uniqueCount="275">
  <si>
    <t>Nabídkový rozpočet s výkazem výměr</t>
  </si>
  <si>
    <t>Číslo zakázky</t>
  </si>
  <si>
    <t>Zakázka</t>
  </si>
  <si>
    <t>Rekonstrukce VO Zoopark Chomutov</t>
  </si>
  <si>
    <t>Klasifikace</t>
  </si>
  <si>
    <t>SO401</t>
  </si>
  <si>
    <t>Fáze</t>
  </si>
  <si>
    <t>VŘ</t>
  </si>
  <si>
    <t>Komentář</t>
  </si>
  <si>
    <t>Verze</t>
  </si>
  <si>
    <t>Popis</t>
  </si>
  <si>
    <t>Nabídka</t>
  </si>
  <si>
    <t>Firmy</t>
  </si>
  <si>
    <t>Typ Firmy</t>
  </si>
  <si>
    <t>Název</t>
  </si>
  <si>
    <t xml:space="preserve">Rekapitulace </t>
  </si>
  <si>
    <t>Stavba :</t>
  </si>
  <si>
    <t>Varianta: Základní řešení</t>
  </si>
  <si>
    <t>OC:</t>
  </si>
  <si>
    <t>OC+DPH:</t>
  </si>
  <si>
    <t xml:space="preserve">Typ nákladů </t>
  </si>
  <si>
    <t>OC</t>
  </si>
  <si>
    <t>DPH</t>
  </si>
  <si>
    <t>OC+DPH</t>
  </si>
  <si>
    <t>Vedlejší a ostatní náklady</t>
  </si>
  <si>
    <t>Veřejné osvětlení SO401</t>
  </si>
  <si>
    <t>Položkový rozpoček</t>
  </si>
  <si>
    <t>číslo a název SO:</t>
  </si>
  <si>
    <t>401 Veřejné osvětlení</t>
  </si>
  <si>
    <t>číslo a název rozpočtu:</t>
  </si>
  <si>
    <t>SO401 Rekonstrukce VO Zoopark Chomutov</t>
  </si>
  <si>
    <t xml:space="preserve">Nedílnou součástí rozpočtu a popisu položek jsou specifikace uvedené v Souhrnné technické zprávě, položky naceněné v rozpočtu musí tyto specifikace splňovat. </t>
  </si>
  <si>
    <t>Kód položky</t>
  </si>
  <si>
    <t>Plný popis</t>
  </si>
  <si>
    <t>MJ</t>
  </si>
  <si>
    <t>Množství</t>
  </si>
  <si>
    <t>Jednotková cena v Kč bez DPH</t>
  </si>
  <si>
    <t xml:space="preserve">Cena celkem </t>
  </si>
  <si>
    <t>Práce</t>
  </si>
  <si>
    <t>001 - Zemní práce</t>
  </si>
  <si>
    <t>K</t>
  </si>
  <si>
    <t>162201201</t>
  </si>
  <si>
    <t>Vodorovné přemístění výkopku nebo sypaniny nošením s vyprázdněním nádoby na hromady nebo do dopravního prostředku na vzdálenost do 10 m z horniny tř. 1 až 4</t>
  </si>
  <si>
    <t>m3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</si>
  <si>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</si>
  <si>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</si>
  <si>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</si>
  <si>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</si>
  <si>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221 - Komunikace pozemní</t>
  </si>
  <si>
    <t>569221111</t>
  </si>
  <si>
    <t>Zpevnění krajnic nebo komunikací pro pěší s rozprostřením a zhutněním, po zhutnění štěrkopískem nebo kamenivem těženým tl. 80 mm</t>
  </si>
  <si>
    <t>m2</t>
  </si>
  <si>
    <t>572131111</t>
  </si>
  <si>
    <t>Vyrovnání povrchu dosavadních krytů s rozprostřením hmot a zhutněním živičnou směsí pro asfaltový koberec otevřený AKO tl. od 20 do 40 mm</t>
  </si>
  <si>
    <t>572370112</t>
  </si>
  <si>
    <t>Vyspravení krytu komunikací po překopech inženýrských sítí plochy do 15 m2 dlažbou z kamenných kostek s ložem z kameniva těženého drobných</t>
  </si>
  <si>
    <t>577113111</t>
  </si>
  <si>
    <t>Asfaltový beton vrstva obrusná ACO 8 (ABJ) s rozprostřením a se zhutněním z nemodifikovaného asfaltu v pruhu šířky do 3 m, po zhutnění tl. 25 mm</t>
  </si>
  <si>
    <t>580104001</t>
  </si>
  <si>
    <t>Elektrické spotřebiče dle ČSN 33 1500 kontrola stavu světelného spotřebiče pevně připojeného žárovkového, zářivkového nebo výbojkového v prostoru bezpečném</t>
  </si>
  <si>
    <t>kus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</si>
  <si>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</si>
  <si>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</si>
  <si>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913211113</t>
  </si>
  <si>
    <t>Montáž a demontáž dočasných dopravních zábran reflexních, šířky 3 m</t>
  </si>
  <si>
    <t>938902201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</si>
  <si>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</si>
  <si>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m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</si>
  <si>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</si>
  <si>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</si>
  <si>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966001211</t>
  </si>
  <si>
    <t>Odstranění lavičky parkové stabilní zabetonované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</si>
  <si>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</si>
  <si>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</t>
  </si>
  <si>
    <t xml:space="preserve">231 - Plochy a úprava území </t>
  </si>
  <si>
    <t>111212211</t>
  </si>
  <si>
    <t>Odstranění nevhodných dřevin průměru kmene do 100 mm výšky do 1 m s odstraněním pařezu do 100 m2 v rovině nebo na svahu do 1:5</t>
  </si>
  <si>
    <t>112151511</t>
  </si>
  <si>
    <t>Řez a průklest stromů pomocí mobilní plošiny výšky stromu do 10 m</t>
  </si>
  <si>
    <t>112211211</t>
  </si>
  <si>
    <t>Odstranění pařezu ručně v rovině nebo na svahu do 1:5 o průměru pařezu na řezné ploše přes 100 do 200 mm</t>
  </si>
  <si>
    <t>114203101</t>
  </si>
  <si>
    <t>Rozebrání dlažeb nebo záhozů s naložením na dopravní prostředek dlažeb z lomového kamene nebo betonových tvárnic na sucho nebo se spárami vyplněnými pískem nebo drnem</t>
  </si>
  <si>
    <t>122911121</t>
  </si>
  <si>
    <t>Odstranění vyfrézované dřevní hmoty hloubky přes 200 do 500 mm v rovině nebo na svahu do 1:5</t>
  </si>
  <si>
    <t>171203111</t>
  </si>
  <si>
    <t>Uložení výkopku bez zhutnění s hrubým rozhrnutím v rovině nebo na svahu do 1:5</t>
  </si>
  <si>
    <t>174111111</t>
  </si>
  <si>
    <t>Zásyp jam po vyfrézovaných pařezech hloubky do 200 mm v rovině nebo na svahu do 1:5</t>
  </si>
  <si>
    <t>182101101</t>
  </si>
  <si>
    <t>Svahování trvalých svahů do projektovaných profilů s potřebným přemístěním výkopku při svahování v zářezech v hornině tř. 1 až 4</t>
  </si>
  <si>
    <t>185803511</t>
  </si>
  <si>
    <t>Odstranění přerostlého drnu u cest nebo záhonů</t>
  </si>
  <si>
    <t>628195001</t>
  </si>
  <si>
    <t>Očištění zdiva nebo betonu zdí a valů před započetím oprav ručně</t>
  </si>
  <si>
    <t>998231311</t>
  </si>
  <si>
    <t>Přesun hmot pro sadovnické a krajinářské úpravy - strojně dopravní vzdálenost do 5000 m</t>
  </si>
  <si>
    <t>t</t>
  </si>
  <si>
    <t>724 - Elektroinstalace - slaboproud</t>
  </si>
  <si>
    <t>742330011-002R</t>
  </si>
  <si>
    <t xml:space="preserve">Řidicí jednotka pro každé svítidlo, nelicencované pásmo, konektivita RS232,I2C,DALI + 2x dálkové IO (3A 50V) kompatibilní pro spínání relé, funkce ON,OFF, DIMM+-, měření teploty, dosah 3 km v zástavbě, kompatibilní se standardem LoRaWAN v režimu min. A </t>
  </si>
  <si>
    <t>ks</t>
  </si>
  <si>
    <t>7424100-006R</t>
  </si>
  <si>
    <t>Příprava pro instalaci reproduktoru (40x40x80 mm) vnitřního informačního systému Zooparku do tělesa svítidla</t>
  </si>
  <si>
    <t>7424100-007R</t>
  </si>
  <si>
    <t>Vyřezání mřížky reproduktoru do tělesa svítidla 40 x 40 mm s krytím IP30</t>
  </si>
  <si>
    <t>741 - Elektroinstalace - silnoproud</t>
  </si>
  <si>
    <t>Montáž trubek elektroinstalačních s nasunutím nebo našroubováním do krabic plastových ohebných, uložených volně, vnější D přes 35 mm</t>
  </si>
  <si>
    <t>Montáž vodičů izolovaných měděných bez ukončení uložených volně plných a laněných s PVC pláštěm, bezhalogenových, ohniodolných (CY, CHAH-R(V)) průřezu žíly 1,5 až 16 mm2</t>
  </si>
  <si>
    <t>Demontáž svítidel bez zachování funkčnosti průmyslových výbojkových venkovních na stožáru přes 3 m</t>
  </si>
  <si>
    <t>Montáž svítidlo průmyslové na výložník</t>
  </si>
  <si>
    <t>Montáž uzemňovacího vedení s upevněním, propojením a připojením pomocí svorek v zemi s izolací spojů pásku průřezu do 120 mm2 v městské zástavbě</t>
  </si>
  <si>
    <t>Montáž uzemňovacího vedení s upevněním, propojením a připojením pomocí svorek v zemi s izolací spojů drátu nebo lana D do 10 mm v městské zástavbě</t>
  </si>
  <si>
    <t>7413-003R</t>
  </si>
  <si>
    <t>RGB signální LED, IP65 ovládaná dálkově z řídicí jednotky svítidla dle prohlídkové trasy</t>
  </si>
  <si>
    <t>7413-004R</t>
  </si>
  <si>
    <t xml:space="preserve">Návěstidlo prohlídkové trasy z optického vlákna s bočním vyzařováním dle prohlídkové trasy </t>
  </si>
  <si>
    <t>Celková prohlídka elektrického rozvodu a zařízení do 1 milionu Kč</t>
  </si>
  <si>
    <t xml:space="preserve">921 - Elektromontážní práce -silnoproud </t>
  </si>
  <si>
    <t>Ukončení vodičů izolovaných s označením a zapojením na svorkovnici s otevřením a uzavřením krytu průřezu žíly do 2,5 mm2</t>
  </si>
  <si>
    <t>Ukončení vodičů izolovaných s označením a zapojením na svorkovnici s otevřením a uzavřením krytu průřezu žíly do 10 mm2</t>
  </si>
  <si>
    <t>Montáž výložníků osvětlení jednoramenných sloupových hmotnosti do 35 kg</t>
  </si>
  <si>
    <t>Montáž elektrovýzbroje stožárů osvětlení 4 okruhy</t>
  </si>
  <si>
    <t>210102187</t>
  </si>
  <si>
    <t>Ukončení kabelů nebo vodičů koncovkou popř. vývodkou do 1 kV venkovní, kabelů silových ostatních [typ Raychem], typ [502K046-53] (4x35 až 70)</t>
  </si>
  <si>
    <t>210204011-D</t>
  </si>
  <si>
    <t>Demontáž stožárů osvětlení samostatně stojících délky do 12 m</t>
  </si>
  <si>
    <t>210204103-D</t>
  </si>
  <si>
    <t>Demontáž výložníků osvětlení jednoramenných sloupových hmotnosti do 35 kg</t>
  </si>
  <si>
    <t>Zkoušky a prohlídky elektrických rozvodů a zařízení celková prohlídka, zkoušení, měření a vyhotovení revizní zprávy pro objem montážních prací přes 500 do 1000 tisíc Kč</t>
  </si>
  <si>
    <t>922 - Montáže technologických zařízení pro dopravní stavby</t>
  </si>
  <si>
    <t>220322008-024R</t>
  </si>
  <si>
    <t>Instalace bezdrátového řídicícho systému</t>
  </si>
  <si>
    <t>220322008-026R</t>
  </si>
  <si>
    <t>Iniciální konfigurace a otestování</t>
  </si>
  <si>
    <t>220322009-025R</t>
  </si>
  <si>
    <t>Instalace ovládacího softwaru pro správce + software</t>
  </si>
  <si>
    <t xml:space="preserve">Montáž datový zemní kabel dle souhrnné technické zprávy </t>
  </si>
  <si>
    <t>946 - Zemní a pomocné stavební práce při elektromontážích</t>
  </si>
  <si>
    <t>460010022</t>
  </si>
  <si>
    <t>Vytyčení trasy vedení kabelového (podzemního) podél silnice</t>
  </si>
  <si>
    <t>km</t>
  </si>
  <si>
    <t>460010025</t>
  </si>
  <si>
    <t>Vytyčení trasy inženýrských sítí v zastavěném prostoru</t>
  </si>
  <si>
    <t>460030011</t>
  </si>
  <si>
    <t>Přípravné terénní práce sejmutí drnu včetně nařezání a uložení na hromady nebo naložení na dopravní prostředek jakékoliv tloušťky</t>
  </si>
  <si>
    <t>460030022</t>
  </si>
  <si>
    <t>Přípravné terénní práce odstranění dřevitého porostu z keřů nebo stromků průměru kmenů do 5 cm včetně odstranění kořenů a složení do hromad nebo naložení na dopravní prostředek měkkého hustého</t>
  </si>
  <si>
    <t>460030024</t>
  </si>
  <si>
    <t>Přípravné terénní práce odstranění dřevitého porostu z keřů nebo stromků průměru kmenů do 5 cm včetně odstranění kořenů a složení do hromad nebo naložení na dopravní prostředek tvrdého hustého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</si>
  <si>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</si>
  <si>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</si>
  <si>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460030095</t>
  </si>
  <si>
    <t>Přípravné terénní práce vytrhání obrub s odkopáním horniny a lože, s odhozením nebo naložením na dopravní prostředek ležatých silničních</t>
  </si>
  <si>
    <t>460030121</t>
  </si>
  <si>
    <t>Přípravné terénní práce odstranění pařezů včetně vytrhání, vykopání nebo odstřelení, přesekání kořenů a přemístění do 50 m nebo naložení na dopravní prostředek, průměru do 30 cm</t>
  </si>
  <si>
    <t>460030162</t>
  </si>
  <si>
    <t>Přípravné terénní práce odstranění podkladu nebo krytu komunikace včetně rozpojení na kusy a zarovnání styčné spáry z betonu prostého, tloušťky přes 15 do 30 cm</t>
  </si>
  <si>
    <t>460030172</t>
  </si>
  <si>
    <t>Přípravné terénní práce odstranění podkladu nebo krytu komunikace včetně rozpojení na kusy a zarovnání styčné spáry ze živice, tloušťky přes 5 do 10 cm</t>
  </si>
  <si>
    <t>460030181</t>
  </si>
  <si>
    <t>Přípravné terénní práce řezání spár v podkladu nebo krytu betonovém, hloubky do 10 cm</t>
  </si>
  <si>
    <t>460030192</t>
  </si>
  <si>
    <t>Přípravné terénní práce řezání spár v podkladu nebo krytu živičném, tloušťky přes 5 do 10 cm</t>
  </si>
  <si>
    <t>Hloubení kabelových zapažených i nezapažených rýh ručně š 40 cm, hl 40 cm, v hornině tř 3</t>
  </si>
  <si>
    <t>Kabelové lože včetně podsypu, zhutnění a urovnání povrchu z písku nebo štěrkopísku tloušťky 10 cm nad kabel zakryté plastovou fólií, šířky lože přes 25 do 50 cm</t>
  </si>
  <si>
    <t>Zakrytí kabelů výstražnou fólií PVC šířka 33cm</t>
  </si>
  <si>
    <t>Zásyp rýh ručně šířky 40 cm, hloubky 40 cm, z horniny třídy 3</t>
  </si>
  <si>
    <t>460050303</t>
  </si>
  <si>
    <t>Hloubení nezapažených jam ručně pro stožáry s přemístěním výkopku do vzdálenosti 3 m od okraje jámy nebo naložením na dopravní prostředek, včetně zásypu, zhutnění a urovnání povrchu s patkou jednoduché na rovině, v hornině třídy 3</t>
  </si>
  <si>
    <t>460560033</t>
  </si>
  <si>
    <t>Zásyp kabelových rýh ručně s uložením výkopku ve vrstvách včetně zhutnění a urovnání povrchu šířky 40 cm hloubky 50 cm, v hornině třídy 3</t>
  </si>
  <si>
    <t>460600060R</t>
  </si>
  <si>
    <t>Uložení suti na skládku</t>
  </si>
  <si>
    <t>460600061</t>
  </si>
  <si>
    <t>Přemístění (odvoz) horniny, suti a vybouraných hmot odvoz suti a vybouraných hmot do 1 km</t>
  </si>
  <si>
    <t>460600071</t>
  </si>
  <si>
    <t>Přemístění (odvoz) horniny, suti a vybouraných hmot odvoz suti a vybouraných hmot Příplatek k ceně za každý další i započatý 1 km</t>
  </si>
  <si>
    <t>460620002</t>
  </si>
  <si>
    <t>Úprava terénu položení drnu, včetně zalití vodou na rovině</t>
  </si>
  <si>
    <t>460620007</t>
  </si>
  <si>
    <t>Úprava terénu zatravnění, včetně dodání osiva a zalití vodou na rovině</t>
  </si>
  <si>
    <t>460650062</t>
  </si>
  <si>
    <t>Vozovky a chodníky zřízení podkladní vrstvy včetně rozprostření a úpravy podkladu z kameniva drceného, včetně zhutnění, tloušťky přes 10 do 15 cm</t>
  </si>
  <si>
    <t>460650133</t>
  </si>
  <si>
    <t>Vozovky a chodníky kryt vozovky z litého asfaltu včetně rozprostření, tloušťky přes 3 do 5 cm</t>
  </si>
  <si>
    <t>460650932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</si>
  <si>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</si>
  <si>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460080014-027R</t>
  </si>
  <si>
    <t>Usazení betonových základů pásovým rypadlem</t>
  </si>
  <si>
    <t>460680112</t>
  </si>
  <si>
    <t>Prorážení otvorů a ostatní bourací práce vybourání otvoru ve zdivu z lehkých betonů plochy přes 0,09 do 0,25 m2 a tloušťky přes 15 do 30 cm</t>
  </si>
  <si>
    <t>Materiál</t>
  </si>
  <si>
    <t>316 - Výrobky trubkové</t>
  </si>
  <si>
    <t>M</t>
  </si>
  <si>
    <t>316740-018R</t>
  </si>
  <si>
    <t>Stožár osvětlovací přírubový hliníkový 4 m, povrchová úprava broušený anodizovaný hliník, dle specifikací v souhrnné technické zprávě</t>
  </si>
  <si>
    <t>316740-022R</t>
  </si>
  <si>
    <t>CNC úprava pálení laserem - znak města Chomutov v horní části stožárových těles</t>
  </si>
  <si>
    <t>316740-023R</t>
  </si>
  <si>
    <t xml:space="preserve">Úprava povrchu stožáru v horní části anodizací na odstíny RAL 1003 (žlutá), 3020 (červená), 4006 (fialová), 5005 (modrá), 6010 (zelená) dle prohlídkových tras v maximálně třech odstínech na stožár </t>
  </si>
  <si>
    <t>341 - Kabely a vodiče</t>
  </si>
  <si>
    <t>341-010R</t>
  </si>
  <si>
    <t xml:space="preserve">Silový zemní kabel speciální 5 x 6 mm2 dle specifikace souhrnné technické zprávy </t>
  </si>
  <si>
    <t>341-011R</t>
  </si>
  <si>
    <t xml:space="preserve">Přívodní kabel speciální 3x1,5 mm2 dle specifikace v souhrnné technické zprávě </t>
  </si>
  <si>
    <t>341-012R</t>
  </si>
  <si>
    <t>WAGO propojovací svorka 3 x 0,2-4 mm</t>
  </si>
  <si>
    <t>341-013R</t>
  </si>
  <si>
    <t>Držák pro WAGO svorky DIN 4 x 3 x 0,2-4 mm</t>
  </si>
  <si>
    <t>341216-014R</t>
  </si>
  <si>
    <t xml:space="preserve">Datový zemní kabel speciální párový 2x1 mm2 stíněný dle specifikace v souhrnné technické zprávě </t>
  </si>
  <si>
    <t>345 - Materiál elektroinstalační silový</t>
  </si>
  <si>
    <t xml:space="preserve">Zásuvka na DIN lištu typ ČSN pro instalaci do tělesa stožáru se spínacím relé 24V pro dálkové ovládání </t>
  </si>
  <si>
    <t>345-015R</t>
  </si>
  <si>
    <t>Kabelová spojka s krytím IP68 pro trvalé uložení v zemi s  montážním prostorem pro svorkovnice typ SHARK</t>
  </si>
  <si>
    <t>345671-017R</t>
  </si>
  <si>
    <t>Oko kabelové příložkové 50xM10 7585-10</t>
  </si>
  <si>
    <t>Ohebná dvouplášťová korugovaná chránička KOPOFLEX, HDPE+LDPE KF 09050</t>
  </si>
  <si>
    <t>345shrck</t>
  </si>
  <si>
    <t>Odboč.svorkovnice stoupací 25mm2,4-pólová,16x16mm2,</t>
  </si>
  <si>
    <t>348 - Svítidla</t>
  </si>
  <si>
    <t>34838-001R</t>
  </si>
  <si>
    <t>LED svítidlo 20W pro třídu P5, P6, rozteč 32m, dle ČSN 13 201, 2700K, min 140 lm/W, IP65 +, 4kg max</t>
  </si>
  <si>
    <t>34838-005R</t>
  </si>
  <si>
    <t>Eloxování komponentů svítidel na odstíny RAL 1003 (žlutá), 3020 (červená), 4006 (fialová), 5005 (modrá), 6010 (zelená)</t>
  </si>
  <si>
    <t>348444-019R</t>
  </si>
  <si>
    <t>Obloukový výložník 500x500 mm, vyložení 5°, povrchová úprava broušený anodizovaný hliník</t>
  </si>
  <si>
    <t xml:space="preserve">Materiál ostatní </t>
  </si>
  <si>
    <t>354360200</t>
  </si>
  <si>
    <t>spojka kabelová smršťovaná přímé do 1kV 91ah-20-5s 5 x 1,5 - 6mm</t>
  </si>
  <si>
    <t>Pás zemnící 30x4 mm FeZn</t>
  </si>
  <si>
    <t>Zemnící drát FeZn 8 mm</t>
  </si>
  <si>
    <t>Svorka uzemnění SR 2b (pás-pás)</t>
  </si>
  <si>
    <t>Svorka uzemnění SR 3b (pás-drát)</t>
  </si>
  <si>
    <t>358895-016R</t>
  </si>
  <si>
    <t>Přepěťová ochrana EN 61643-11 typ T3 pro ochranu elektroniky světelného místa</t>
  </si>
  <si>
    <t>štěrkopísek frakce 0-4 třída B</t>
  </si>
  <si>
    <t>směs pro beton třída C25-30 XF3 frakce do 8 mm</t>
  </si>
  <si>
    <t>směs pro asfaltový beton jemnozrnný vrstva obrusná pojivo 50/70  do 8 mm tř. 2</t>
  </si>
  <si>
    <t>směs pro asfaltový beton hrubozrnný vrstva ložní pojivo 50/70 do 16 mm tř. 1</t>
  </si>
  <si>
    <t>592-020R</t>
  </si>
  <si>
    <t xml:space="preserve">Prefabrikovaný železobetonový základ pro hliníkový stožár s nerezovými  šrouby pro montáž příruby stožáru, výkresová dokumentace přiložena  </t>
  </si>
  <si>
    <t>Výstražná fólie šíře 340 x 0,4 mm, červená s bleskem</t>
  </si>
  <si>
    <t>005724100</t>
  </si>
  <si>
    <t>osivo směs travní parková</t>
  </si>
  <si>
    <t>kg</t>
  </si>
  <si>
    <t>111633-028R</t>
  </si>
  <si>
    <t>Ošetření montovaných spojů uzemňovacího pásku ochranným nátěrem gumoasfalt</t>
  </si>
  <si>
    <t>309-009R</t>
  </si>
  <si>
    <t>Spotřební materiál (matice 4x M16, drobný spojovací materiál)</t>
  </si>
  <si>
    <t>311-021R</t>
  </si>
  <si>
    <t xml:space="preserve">Zesílené aramidové nebo obdobné lanko pro zatažení kabeláže - 2 páry, pevnost v tahu 1,5kN </t>
  </si>
  <si>
    <t>kamenivo drcené drobné frakce 0-4 praná</t>
  </si>
  <si>
    <t>kamenivo drcené hrubé frakce 8-16</t>
  </si>
  <si>
    <t>VRN</t>
  </si>
  <si>
    <t>013254000</t>
  </si>
  <si>
    <t>Průzkumné, geodetické a projektové práce projektové práce dokumentace stavby (výkresová a textová) skutečného provedení stavby</t>
  </si>
  <si>
    <t>034103000</t>
  </si>
  <si>
    <t>Zařízení staveniště zabezpečení staveniště oplocení staveniště</t>
  </si>
  <si>
    <t>034503000</t>
  </si>
  <si>
    <t>Zařízení staveniště zabezpečení staveniště informační tabule</t>
  </si>
  <si>
    <t>042703000</t>
  </si>
  <si>
    <t>Inženýrská činnost posudky technické požadavky na výrobky</t>
  </si>
  <si>
    <t>081103000</t>
  </si>
  <si>
    <t>Další náklady na pracovníky doprava denní doprava pracovníků na pracoviště</t>
  </si>
  <si>
    <t>092103001</t>
  </si>
  <si>
    <t>Ostatní náklady související s provozem náklady na zkušební provoz</t>
  </si>
  <si>
    <t>092203000</t>
  </si>
  <si>
    <t>Ostatní náklady související s provozem náklady na zaškolení</t>
  </si>
  <si>
    <t>049103000</t>
  </si>
  <si>
    <t>Inženýrská činnost inženýrská činnost ostatní náklady vzniklé v souvislosti s realizací stavby</t>
  </si>
  <si>
    <t>Celkem SO401 + VRN</t>
  </si>
  <si>
    <t>Kč bez DPH</t>
  </si>
  <si>
    <t>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</si>
</sst>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#,##0.0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65CE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ck">
        <color rgb="FF000000"/>
      </left>
      <right style="thin">
        <color rgb="FF808080"/>
      </right>
      <top/>
      <bottom style="hair">
        <color rgb="FF808080"/>
      </bottom>
    </border>
    <border>
      <left/>
      <right style="thick">
        <color rgb="FF000000"/>
      </right>
      <top/>
      <bottom style="hair">
        <color rgb="FF808080"/>
      </bottom>
    </border>
    <border>
      <left style="thick">
        <color rgb="FF000000"/>
      </left>
      <right style="thin">
        <color rgb="FF808080"/>
      </right>
      <top/>
      <bottom style="thin">
        <color rgb="FF808080"/>
      </bottom>
    </border>
    <border>
      <left/>
      <right style="thick">
        <color rgb="FF000000"/>
      </right>
      <top/>
      <bottom style="thin">
        <color rgb="FF80808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n">
        <color rgb="FF808080"/>
      </bottom>
    </border>
    <border>
      <left style="thick">
        <color rgb="FF000000"/>
      </left>
      <right style="hair">
        <color rgb="FF808080"/>
      </right>
      <top/>
      <bottom style="hair">
        <color rgb="FF808080"/>
      </bottom>
    </border>
    <border>
      <left style="thick">
        <color rgb="FF000000"/>
      </left>
      <right style="hair">
        <color rgb="FF808080"/>
      </right>
      <top/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FFFFFF"/>
      </right>
      <top style="thick">
        <color rgb="FF000000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000000"/>
      </top>
      <bottom style="thick">
        <color rgb="FFFFFFFF"/>
      </bottom>
    </border>
    <border>
      <left style="thick">
        <color rgb="FFFFFFFF"/>
      </left>
      <right style="thick">
        <color rgb="FF000000"/>
      </right>
      <top style="thick">
        <color rgb="FF000000"/>
      </top>
      <bottom style="thick">
        <color rgb="FFFFFFFF"/>
      </bottom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FFFFFF"/>
      </bottom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000000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000000"/>
      </bottom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A9A9A9"/>
      </right>
      <top style="thin">
        <color rgb="FFA9A9A9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ck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4" fontId="3" fillId="0" borderId="17" xfId="0" applyNumberFormat="1" applyFont="1" applyBorder="1" applyAlignment="1">
      <alignment/>
    </xf>
    <xf numFmtId="0" fontId="1" fillId="0" borderId="17" xfId="0" applyFont="1" applyBorder="1"/>
    <xf numFmtId="0" fontId="1" fillId="0" borderId="18" xfId="0" applyFont="1" applyBorder="1"/>
    <xf numFmtId="0" fontId="3" fillId="0" borderId="16" xfId="0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1" fillId="0" borderId="17" xfId="0" applyFont="1" applyBorder="1"/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/>
    <xf numFmtId="0" fontId="1" fillId="0" borderId="22" xfId="0" applyFont="1" applyBorder="1" applyAlignment="1">
      <alignment wrapText="1"/>
    </xf>
    <xf numFmtId="164" fontId="1" fillId="0" borderId="23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/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wrapText="1"/>
    </xf>
    <xf numFmtId="4" fontId="4" fillId="2" borderId="38" xfId="0" applyNumberFormat="1" applyFont="1" applyFill="1" applyBorder="1" applyAlignment="1">
      <alignment horizontal="center" wrapText="1"/>
    </xf>
    <xf numFmtId="0" fontId="7" fillId="0" borderId="36" xfId="0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/>
    </xf>
    <xf numFmtId="49" fontId="7" fillId="3" borderId="36" xfId="0" applyNumberFormat="1" applyFont="1" applyFill="1" applyBorder="1" applyAlignment="1">
      <alignment vertical="top" wrapText="1"/>
    </xf>
    <xf numFmtId="49" fontId="7" fillId="3" borderId="36" xfId="0" applyNumberFormat="1" applyFont="1" applyFill="1" applyBorder="1" applyAlignment="1">
      <alignment horizontal="left"/>
    </xf>
    <xf numFmtId="165" fontId="9" fillId="3" borderId="36" xfId="0" applyNumberFormat="1" applyFont="1" applyFill="1" applyBorder="1" applyAlignment="1">
      <alignment horizontal="right"/>
    </xf>
    <xf numFmtId="4" fontId="7" fillId="3" borderId="36" xfId="0" applyNumberFormat="1" applyFont="1" applyFill="1" applyBorder="1" applyAlignment="1">
      <alignment horizontal="right"/>
    </xf>
    <xf numFmtId="4" fontId="7" fillId="3" borderId="36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left" wrapText="1"/>
    </xf>
    <xf numFmtId="0" fontId="7" fillId="3" borderId="36" xfId="0" applyFont="1" applyFill="1" applyBorder="1" applyAlignment="1">
      <alignment horizontal="left" vertical="top" wrapText="1"/>
    </xf>
    <xf numFmtId="4" fontId="7" fillId="3" borderId="36" xfId="0" applyNumberFormat="1" applyFont="1" applyFill="1" applyBorder="1" applyAlignment="1">
      <alignment horizontal="left"/>
    </xf>
    <xf numFmtId="4" fontId="7" fillId="3" borderId="36" xfId="0" applyNumberFormat="1" applyFont="1" applyFill="1" applyBorder="1" applyAlignment="1">
      <alignment horizontal="left"/>
    </xf>
    <xf numFmtId="0" fontId="7" fillId="0" borderId="36" xfId="0" applyFont="1" applyBorder="1" applyAlignment="1">
      <alignment horizontal="left"/>
    </xf>
    <xf numFmtId="165" fontId="9" fillId="3" borderId="36" xfId="0" applyNumberFormat="1" applyFont="1" applyFill="1" applyBorder="1" applyAlignment="1">
      <alignment horizontal="right"/>
    </xf>
    <xf numFmtId="165" fontId="10" fillId="3" borderId="36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 wrapText="1"/>
    </xf>
    <xf numFmtId="49" fontId="7" fillId="3" borderId="36" xfId="0" applyNumberFormat="1" applyFont="1" applyFill="1" applyBorder="1" applyAlignment="1">
      <alignment vertical="top" wrapText="1"/>
    </xf>
    <xf numFmtId="0" fontId="11" fillId="0" borderId="36" xfId="0" applyFont="1" applyBorder="1" applyAlignment="1">
      <alignment horizontal="left"/>
    </xf>
    <xf numFmtId="0" fontId="11" fillId="3" borderId="36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/>
    </xf>
    <xf numFmtId="0" fontId="11" fillId="3" borderId="36" xfId="0" applyFont="1" applyFill="1" applyBorder="1" applyAlignment="1">
      <alignment horizontal="left" vertical="top" wrapText="1"/>
    </xf>
    <xf numFmtId="4" fontId="11" fillId="3" borderId="36" xfId="0" applyNumberFormat="1" applyFont="1" applyFill="1" applyBorder="1" applyAlignment="1">
      <alignment horizontal="left"/>
    </xf>
    <xf numFmtId="0" fontId="11" fillId="3" borderId="36" xfId="0" applyFont="1" applyFill="1" applyBorder="1" applyAlignment="1">
      <alignment horizontal="left"/>
    </xf>
    <xf numFmtId="0" fontId="11" fillId="3" borderId="36" xfId="0" applyFont="1" applyFill="1" applyBorder="1" applyAlignment="1">
      <alignment vertical="top" wrapText="1"/>
    </xf>
    <xf numFmtId="49" fontId="11" fillId="0" borderId="36" xfId="0" applyNumberFormat="1" applyFont="1" applyBorder="1" applyAlignment="1">
      <alignment/>
    </xf>
    <xf numFmtId="49" fontId="11" fillId="3" borderId="36" xfId="0" applyNumberFormat="1" applyFont="1" applyFill="1" applyBorder="1" applyAlignment="1">
      <alignment vertical="top" wrapText="1"/>
    </xf>
    <xf numFmtId="49" fontId="11" fillId="3" borderId="36" xfId="0" applyNumberFormat="1" applyFont="1" applyFill="1" applyBorder="1" applyAlignment="1">
      <alignment horizontal="left"/>
    </xf>
    <xf numFmtId="4" fontId="11" fillId="3" borderId="36" xfId="0" applyNumberFormat="1" applyFont="1" applyFill="1" applyBorder="1" applyAlignment="1">
      <alignment horizontal="left"/>
    </xf>
    <xf numFmtId="0" fontId="7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horizontal="left"/>
    </xf>
    <xf numFmtId="0" fontId="11" fillId="3" borderId="39" xfId="0" applyFont="1" applyFill="1" applyBorder="1" applyAlignment="1">
      <alignment horizontal="left" vertical="top" wrapText="1"/>
    </xf>
    <xf numFmtId="4" fontId="11" fillId="3" borderId="39" xfId="0" applyNumberFormat="1" applyFont="1" applyFill="1" applyBorder="1" applyAlignment="1">
      <alignment horizontal="left"/>
    </xf>
    <xf numFmtId="165" fontId="9" fillId="3" borderId="39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0" fontId="2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 applyAlignment="1">
      <alignment/>
    </xf>
    <xf numFmtId="0" fontId="1" fillId="0" borderId="43" xfId="0" applyFont="1" applyBorder="1"/>
    <xf numFmtId="0" fontId="1" fillId="0" borderId="44" xfId="0" applyFont="1" applyBorder="1"/>
    <xf numFmtId="0" fontId="3" fillId="0" borderId="45" xfId="0" applyFont="1" applyBorder="1" applyAlignment="1">
      <alignment vertical="center"/>
    </xf>
    <xf numFmtId="0" fontId="1" fillId="0" borderId="46" xfId="0" applyFont="1" applyBorder="1"/>
    <xf numFmtId="0" fontId="1" fillId="0" borderId="47" xfId="0" applyFont="1" applyBorder="1"/>
    <xf numFmtId="0" fontId="4" fillId="2" borderId="39" xfId="0" applyFont="1" applyFill="1" applyBorder="1" applyAlignment="1">
      <alignment horizontal="left" vertical="center"/>
    </xf>
    <xf numFmtId="0" fontId="1" fillId="0" borderId="48" xfId="0" applyFont="1" applyBorder="1"/>
    <xf numFmtId="0" fontId="1" fillId="0" borderId="31" xfId="0" applyFont="1" applyBorder="1"/>
    <xf numFmtId="0" fontId="7" fillId="0" borderId="10" xfId="0" applyFont="1" applyBorder="1" applyAlignment="1">
      <alignment horizontal="left" vertical="center" wrapText="1"/>
    </xf>
    <xf numFmtId="0" fontId="1" fillId="0" borderId="26" xfId="0" applyFont="1" applyBorder="1"/>
    <xf numFmtId="0" fontId="1" fillId="0" borderId="49" xfId="0" applyFont="1" applyBorder="1"/>
    <xf numFmtId="49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5" fillId="0" borderId="50" xfId="0" applyFont="1" applyBorder="1" applyAlignment="1">
      <alignment vertical="center"/>
    </xf>
    <xf numFmtId="0" fontId="1" fillId="0" borderId="51" xfId="0" applyFont="1" applyBorder="1"/>
    <xf numFmtId="0" fontId="5" fillId="0" borderId="52" xfId="0" applyFont="1" applyBorder="1" applyAlignment="1">
      <alignment horizontal="center" vertical="center"/>
    </xf>
    <xf numFmtId="0" fontId="1" fillId="0" borderId="28" xfId="0" applyFont="1" applyBorder="1"/>
    <xf numFmtId="0" fontId="1" fillId="0" borderId="53" xfId="0" applyFont="1" applyBorder="1"/>
    <xf numFmtId="0" fontId="6" fillId="0" borderId="54" xfId="0" applyFont="1" applyBorder="1" applyAlignment="1">
      <alignment vertical="center"/>
    </xf>
    <xf numFmtId="0" fontId="1" fillId="0" borderId="54" xfId="0" applyFont="1" applyBorder="1"/>
    <xf numFmtId="0" fontId="6" fillId="0" borderId="55" xfId="0" applyFont="1" applyBorder="1" applyAlignment="1">
      <alignment vertical="center"/>
    </xf>
    <xf numFmtId="0" fontId="1" fillId="0" borderId="33" xfId="0" applyFont="1" applyBorder="1"/>
    <xf numFmtId="0" fontId="6" fillId="0" borderId="39" xfId="0" applyFont="1" applyBorder="1" applyAlignment="1">
      <alignment vertical="center"/>
    </xf>
    <xf numFmtId="0" fontId="7" fillId="4" borderId="0" xfId="0" applyFont="1" applyFill="1" applyAlignment="1">
      <alignment horizontal="left" vertical="center"/>
    </xf>
    <xf numFmtId="0" fontId="5" fillId="0" borderId="56" xfId="0" applyFont="1" applyBorder="1" applyAlignment="1">
      <alignment vertical="center"/>
    </xf>
    <xf numFmtId="0" fontId="1" fillId="0" borderId="57" xfId="0" applyFont="1" applyBorder="1"/>
    <xf numFmtId="0" fontId="1" fillId="0" borderId="5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104775</xdr:rowOff>
    </xdr:from>
    <xdr:to>
      <xdr:col>7</xdr:col>
      <xdr:colOff>685800</xdr:colOff>
      <xdr:row>3</xdr:row>
      <xdr:rowOff>66675</xdr:rowOff>
    </xdr:to>
    <xdr:pic>
      <xdr:nvPicPr>
        <xdr:cNvPr id="2" name="image1.jpg" title="Obrázek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333375"/>
          <a:ext cx="4000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A1" sqref="A1:B1"/>
    </sheetView>
  </sheetViews>
  <sheetFormatPr defaultColWidth="14.421875" defaultRowHeight="15" customHeight="1"/>
  <cols>
    <col min="2" max="2" width="70.00390625" style="0" customWidth="1"/>
  </cols>
  <sheetData>
    <row r="1" spans="1:2" ht="15" customHeight="1">
      <c r="A1" s="98" t="s">
        <v>0</v>
      </c>
      <c r="B1" s="99"/>
    </row>
    <row r="2" spans="1:2" ht="15" customHeight="1">
      <c r="A2" s="1" t="s">
        <v>1</v>
      </c>
      <c r="B2" s="2"/>
    </row>
    <row r="3" spans="1:2" ht="15" customHeight="1">
      <c r="A3" s="3" t="s">
        <v>2</v>
      </c>
      <c r="B3" s="4" t="s">
        <v>3</v>
      </c>
    </row>
    <row r="4" spans="1:2" ht="15" customHeight="1">
      <c r="A4" s="1" t="s">
        <v>4</v>
      </c>
      <c r="B4" s="5" t="s">
        <v>5</v>
      </c>
    </row>
    <row r="5" spans="1:2" ht="15" customHeight="1">
      <c r="A5" s="1" t="s">
        <v>6</v>
      </c>
      <c r="B5" s="5" t="s">
        <v>7</v>
      </c>
    </row>
    <row r="6" spans="1:2" ht="15" customHeight="1">
      <c r="A6" s="6" t="s">
        <v>8</v>
      </c>
      <c r="B6" s="7"/>
    </row>
    <row r="7" spans="1:2" ht="15" customHeight="1">
      <c r="A7" s="8"/>
      <c r="B7" s="9"/>
    </row>
    <row r="8" spans="1:2" ht="15" customHeight="1">
      <c r="A8" s="10" t="s">
        <v>9</v>
      </c>
      <c r="B8" s="11"/>
    </row>
    <row r="9" spans="1:2" ht="15" customHeight="1">
      <c r="A9" s="12" t="s">
        <v>10</v>
      </c>
      <c r="B9" s="2" t="s">
        <v>11</v>
      </c>
    </row>
    <row r="10" spans="1:2" ht="15" customHeight="1">
      <c r="A10" s="13" t="s">
        <v>8</v>
      </c>
      <c r="B10" s="7"/>
    </row>
    <row r="11" spans="1:2" ht="15" customHeight="1">
      <c r="A11" s="8"/>
      <c r="B11" s="9"/>
    </row>
    <row r="12" spans="1:2" ht="15" customHeight="1">
      <c r="A12" s="10" t="s">
        <v>12</v>
      </c>
      <c r="B12" s="11"/>
    </row>
    <row r="13" spans="1:2" ht="15" customHeight="1">
      <c r="A13" s="14" t="s">
        <v>13</v>
      </c>
      <c r="B13" s="15" t="s">
        <v>14</v>
      </c>
    </row>
    <row r="14" spans="1:2" ht="15" customHeight="1">
      <c r="A14" s="8"/>
      <c r="B14" s="9"/>
    </row>
    <row r="15" spans="1:2" ht="15" customHeight="1">
      <c r="A15" s="16"/>
      <c r="B15" s="17"/>
    </row>
    <row r="16" spans="1:2" ht="15" customHeight="1">
      <c r="A16" s="16"/>
      <c r="B16" s="17"/>
    </row>
    <row r="17" spans="1:2" ht="15" customHeight="1">
      <c r="A17" s="18"/>
      <c r="B17" s="19"/>
    </row>
  </sheetData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 topLeftCell="A1">
      <selection activeCell="C7" sqref="C7"/>
    </sheetView>
  </sheetViews>
  <sheetFormatPr defaultColWidth="14.421875" defaultRowHeight="15" customHeight="1"/>
  <cols>
    <col min="1" max="1" width="26.8515625" style="0" customWidth="1"/>
  </cols>
  <sheetData>
    <row r="1" spans="1:26" ht="15" customHeight="1">
      <c r="A1" s="100" t="s">
        <v>15</v>
      </c>
      <c r="B1" s="101"/>
      <c r="C1" s="101"/>
      <c r="D1" s="101"/>
      <c r="E1" s="10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>
      <c r="A2" s="21" t="s">
        <v>16</v>
      </c>
      <c r="B2" s="103" t="s">
        <v>3</v>
      </c>
      <c r="C2" s="104"/>
      <c r="D2" s="104"/>
      <c r="E2" s="10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22" t="s">
        <v>17</v>
      </c>
      <c r="B3" s="23"/>
      <c r="C3" s="23"/>
      <c r="D3" s="23"/>
      <c r="E3" s="2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>
      <c r="A4" s="25"/>
      <c r="B4" s="26"/>
      <c r="C4" s="27"/>
      <c r="D4" s="27"/>
      <c r="E4" s="2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29" t="s">
        <v>18</v>
      </c>
      <c r="B5" s="30">
        <f>SUM(B9:B10)</f>
        <v>0</v>
      </c>
      <c r="C5" s="31" t="s">
        <v>273</v>
      </c>
      <c r="D5" s="27"/>
      <c r="E5" s="28"/>
      <c r="F5" s="20"/>
      <c r="G5" s="20"/>
      <c r="H5" s="3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>
      <c r="A6" s="33" t="s">
        <v>19</v>
      </c>
      <c r="B6" s="30">
        <f>SUM(D9:D10)</f>
        <v>0</v>
      </c>
      <c r="C6" s="31" t="s">
        <v>274</v>
      </c>
      <c r="D6" s="27"/>
      <c r="E6" s="28"/>
      <c r="F6" s="20"/>
      <c r="G6" s="20"/>
      <c r="H6" s="3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>
      <c r="A7" s="34"/>
      <c r="B7" s="35"/>
      <c r="C7" s="35"/>
      <c r="D7" s="36"/>
      <c r="E7" s="37"/>
      <c r="F7" s="20"/>
      <c r="G7" s="20"/>
      <c r="H7" s="3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38" t="s">
        <v>20</v>
      </c>
      <c r="B8" s="39" t="s">
        <v>21</v>
      </c>
      <c r="C8" s="39" t="s">
        <v>22</v>
      </c>
      <c r="D8" s="39" t="s">
        <v>23</v>
      </c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41" t="s">
        <v>24</v>
      </c>
      <c r="B9" s="42">
        <f>'SO 401 - Veřejné osvětlení'!H142</f>
        <v>0</v>
      </c>
      <c r="C9" s="43">
        <f aca="true" t="shared" si="0" ref="C9:C10">(B9*1.21)-B9</f>
        <v>0</v>
      </c>
      <c r="D9" s="42">
        <f aca="true" t="shared" si="1" ref="D9:D10">B9+C9</f>
        <v>0</v>
      </c>
      <c r="E9" s="17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44" t="s">
        <v>25</v>
      </c>
      <c r="B10" s="42">
        <f>('SO 401 - Veřejné osvětlení'!H143)-B9</f>
        <v>0</v>
      </c>
      <c r="C10" s="43">
        <f t="shared" si="0"/>
        <v>0</v>
      </c>
      <c r="D10" s="42">
        <f t="shared" si="1"/>
        <v>0</v>
      </c>
      <c r="E10" s="1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>
      <c r="A11" s="45"/>
      <c r="B11" s="46"/>
      <c r="C11" s="46"/>
      <c r="D11" s="46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</sheetData>
  <mergeCells count="2">
    <mergeCell ref="A1:E1"/>
    <mergeCell ref="B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workbookViewId="0" topLeftCell="A129">
      <selection activeCell="J142" sqref="J142"/>
    </sheetView>
  </sheetViews>
  <sheetFormatPr defaultColWidth="14.421875" defaultRowHeight="15" customHeight="1"/>
  <cols>
    <col min="1" max="1" width="5.00390625" style="0" customWidth="1"/>
    <col min="2" max="2" width="11.421875" style="0" customWidth="1"/>
    <col min="3" max="3" width="14.140625" style="0" customWidth="1"/>
    <col min="4" max="4" width="84.28125" style="0" customWidth="1"/>
    <col min="5" max="5" width="8.421875" style="0" customWidth="1"/>
    <col min="6" max="8" width="14.421875" style="0" customWidth="1"/>
  </cols>
  <sheetData>
    <row r="1" spans="1:8" ht="18" customHeight="1">
      <c r="A1" s="47"/>
      <c r="B1" s="48"/>
      <c r="C1" s="116" t="s">
        <v>26</v>
      </c>
      <c r="D1" s="117"/>
      <c r="E1" s="117"/>
      <c r="F1" s="117"/>
      <c r="G1" s="117"/>
      <c r="H1" s="118"/>
    </row>
    <row r="2" spans="1:8" ht="18" customHeight="1">
      <c r="A2" s="49"/>
      <c r="B2" s="50"/>
      <c r="C2" s="51" t="s">
        <v>16</v>
      </c>
      <c r="D2" s="114" t="s">
        <v>3</v>
      </c>
      <c r="E2" s="115"/>
      <c r="F2" s="115"/>
      <c r="G2" s="115"/>
      <c r="H2" s="125"/>
    </row>
    <row r="3" spans="1:8" ht="18" customHeight="1">
      <c r="A3" s="52"/>
      <c r="B3" s="53"/>
      <c r="C3" s="123" t="s">
        <v>27</v>
      </c>
      <c r="D3" s="108"/>
      <c r="E3" s="124" t="s">
        <v>28</v>
      </c>
      <c r="F3" s="113"/>
      <c r="G3" s="113"/>
      <c r="H3" s="126"/>
    </row>
    <row r="4" spans="1:8" ht="18" customHeight="1">
      <c r="A4" s="54"/>
      <c r="B4" s="55"/>
      <c r="C4" s="121" t="s">
        <v>29</v>
      </c>
      <c r="D4" s="122"/>
      <c r="E4" s="119" t="s">
        <v>30</v>
      </c>
      <c r="F4" s="120"/>
      <c r="G4" s="120"/>
      <c r="H4" s="127"/>
    </row>
    <row r="5" spans="1:8" ht="18" customHeight="1">
      <c r="A5" s="109" t="s">
        <v>31</v>
      </c>
      <c r="B5" s="110"/>
      <c r="C5" s="110"/>
      <c r="D5" s="110"/>
      <c r="E5" s="110"/>
      <c r="F5" s="110"/>
      <c r="G5" s="110"/>
      <c r="H5" s="111"/>
    </row>
    <row r="6" spans="1:8" ht="38.25" customHeight="1">
      <c r="A6" s="56"/>
      <c r="B6" s="57" t="s">
        <v>32</v>
      </c>
      <c r="C6" s="58" t="s">
        <v>32</v>
      </c>
      <c r="D6" s="58" t="s">
        <v>33</v>
      </c>
      <c r="E6" s="58" t="s">
        <v>34</v>
      </c>
      <c r="F6" s="59" t="s">
        <v>35</v>
      </c>
      <c r="G6" s="60" t="s">
        <v>36</v>
      </c>
      <c r="H6" s="60" t="s">
        <v>37</v>
      </c>
    </row>
    <row r="7" spans="1:8" ht="12.75" customHeight="1">
      <c r="A7" s="106" t="s">
        <v>38</v>
      </c>
      <c r="B7" s="107"/>
      <c r="C7" s="107"/>
      <c r="D7" s="107"/>
      <c r="E7" s="107"/>
      <c r="F7" s="107"/>
      <c r="G7" s="107"/>
      <c r="H7" s="108"/>
    </row>
    <row r="8" spans="1:8" ht="12.75" customHeight="1">
      <c r="A8" s="106" t="s">
        <v>39</v>
      </c>
      <c r="B8" s="107"/>
      <c r="C8" s="107"/>
      <c r="D8" s="107"/>
      <c r="E8" s="107"/>
      <c r="F8" s="107"/>
      <c r="G8" s="107"/>
      <c r="H8" s="108"/>
    </row>
    <row r="9" spans="1:8" ht="38.25" customHeight="1">
      <c r="A9" s="61">
        <v>49</v>
      </c>
      <c r="B9" s="62" t="s">
        <v>40</v>
      </c>
      <c r="C9" s="63" t="s">
        <v>41</v>
      </c>
      <c r="D9" s="64" t="s">
        <v>42</v>
      </c>
      <c r="E9" s="65" t="s">
        <v>43</v>
      </c>
      <c r="F9" s="66">
        <v>92</v>
      </c>
      <c r="G9" s="67">
        <v>0</v>
      </c>
      <c r="H9" s="68">
        <f aca="true" t="shared" si="0" ref="H9:H11">F9*G9</f>
        <v>0</v>
      </c>
    </row>
    <row r="10" spans="1:8" ht="38.25" customHeight="1">
      <c r="A10" s="61">
        <v>50</v>
      </c>
      <c r="B10" s="62" t="s">
        <v>40</v>
      </c>
      <c r="C10" s="63" t="s">
        <v>44</v>
      </c>
      <c r="D10" s="64" t="s">
        <v>45</v>
      </c>
      <c r="E10" s="65" t="s">
        <v>43</v>
      </c>
      <c r="F10" s="66">
        <v>92</v>
      </c>
      <c r="G10" s="67">
        <v>0</v>
      </c>
      <c r="H10" s="68">
        <f t="shared" si="0"/>
        <v>0</v>
      </c>
    </row>
    <row r="11" spans="1:8" ht="38.25" customHeight="1">
      <c r="A11" s="61">
        <v>52</v>
      </c>
      <c r="B11" s="62" t="s">
        <v>40</v>
      </c>
      <c r="C11" s="63" t="s">
        <v>46</v>
      </c>
      <c r="D11" s="64" t="s">
        <v>47</v>
      </c>
      <c r="E11" s="65" t="s">
        <v>43</v>
      </c>
      <c r="F11" s="66">
        <v>92</v>
      </c>
      <c r="G11" s="67">
        <v>0</v>
      </c>
      <c r="H11" s="68">
        <f t="shared" si="0"/>
        <v>0</v>
      </c>
    </row>
    <row r="12" spans="1:8" ht="16.5" customHeight="1">
      <c r="A12" s="106" t="s">
        <v>48</v>
      </c>
      <c r="B12" s="107"/>
      <c r="C12" s="107"/>
      <c r="D12" s="107"/>
      <c r="E12" s="107"/>
      <c r="F12" s="107"/>
      <c r="G12" s="107"/>
      <c r="H12" s="108"/>
    </row>
    <row r="13" spans="1:8" ht="38.25" customHeight="1">
      <c r="A13" s="61">
        <v>57</v>
      </c>
      <c r="B13" s="62" t="s">
        <v>40</v>
      </c>
      <c r="C13" s="63" t="s">
        <v>49</v>
      </c>
      <c r="D13" s="64" t="s">
        <v>50</v>
      </c>
      <c r="E13" s="65" t="s">
        <v>51</v>
      </c>
      <c r="F13" s="66">
        <v>452</v>
      </c>
      <c r="G13" s="67">
        <v>0</v>
      </c>
      <c r="H13" s="68">
        <f aca="true" t="shared" si="1" ref="H13:H23">F13*G13</f>
        <v>0</v>
      </c>
    </row>
    <row r="14" spans="1:8" ht="38.25" customHeight="1">
      <c r="A14" s="61">
        <v>58</v>
      </c>
      <c r="B14" s="62" t="s">
        <v>40</v>
      </c>
      <c r="C14" s="63" t="s">
        <v>52</v>
      </c>
      <c r="D14" s="64" t="s">
        <v>53</v>
      </c>
      <c r="E14" s="65" t="s">
        <v>51</v>
      </c>
      <c r="F14" s="66">
        <v>17.2</v>
      </c>
      <c r="G14" s="67">
        <v>0</v>
      </c>
      <c r="H14" s="68">
        <f t="shared" si="1"/>
        <v>0</v>
      </c>
    </row>
    <row r="15" spans="1:8" ht="38.25" customHeight="1">
      <c r="A15" s="61">
        <v>59</v>
      </c>
      <c r="B15" s="62" t="s">
        <v>40</v>
      </c>
      <c r="C15" s="63" t="s">
        <v>54</v>
      </c>
      <c r="D15" s="64" t="s">
        <v>55</v>
      </c>
      <c r="E15" s="65" t="s">
        <v>51</v>
      </c>
      <c r="F15" s="66">
        <v>20</v>
      </c>
      <c r="G15" s="67">
        <v>0</v>
      </c>
      <c r="H15" s="68">
        <f t="shared" si="1"/>
        <v>0</v>
      </c>
    </row>
    <row r="16" spans="1:8" ht="38.25" customHeight="1">
      <c r="A16" s="61">
        <v>60</v>
      </c>
      <c r="B16" s="62" t="s">
        <v>40</v>
      </c>
      <c r="C16" s="63" t="s">
        <v>56</v>
      </c>
      <c r="D16" s="64" t="s">
        <v>57</v>
      </c>
      <c r="E16" s="65" t="s">
        <v>51</v>
      </c>
      <c r="F16" s="66">
        <v>60</v>
      </c>
      <c r="G16" s="67">
        <v>0</v>
      </c>
      <c r="H16" s="68">
        <f t="shared" si="1"/>
        <v>0</v>
      </c>
    </row>
    <row r="17" spans="1:8" ht="38.25" customHeight="1">
      <c r="A17" s="61">
        <v>44</v>
      </c>
      <c r="B17" s="62" t="s">
        <v>40</v>
      </c>
      <c r="C17" s="63" t="s">
        <v>58</v>
      </c>
      <c r="D17" s="64" t="s">
        <v>59</v>
      </c>
      <c r="E17" s="65" t="s">
        <v>60</v>
      </c>
      <c r="F17" s="66">
        <v>60</v>
      </c>
      <c r="G17" s="67">
        <v>0</v>
      </c>
      <c r="H17" s="68">
        <f t="shared" si="1"/>
        <v>0</v>
      </c>
    </row>
    <row r="18" spans="1:8" ht="38.25" customHeight="1">
      <c r="A18" s="61">
        <v>61</v>
      </c>
      <c r="B18" s="62" t="s">
        <v>40</v>
      </c>
      <c r="C18" s="63" t="s">
        <v>61</v>
      </c>
      <c r="D18" s="64" t="s">
        <v>62</v>
      </c>
      <c r="E18" s="65" t="s">
        <v>51</v>
      </c>
      <c r="F18" s="66">
        <v>139</v>
      </c>
      <c r="G18" s="67">
        <v>0</v>
      </c>
      <c r="H18" s="68">
        <f t="shared" si="1"/>
        <v>0</v>
      </c>
    </row>
    <row r="19" spans="1:8" ht="38.25" customHeight="1">
      <c r="A19" s="61">
        <v>63</v>
      </c>
      <c r="B19" s="62" t="s">
        <v>40</v>
      </c>
      <c r="C19" s="63" t="s">
        <v>63</v>
      </c>
      <c r="D19" s="64" t="s">
        <v>64</v>
      </c>
      <c r="E19" s="65" t="s">
        <v>60</v>
      </c>
      <c r="F19" s="66">
        <v>20</v>
      </c>
      <c r="G19" s="67">
        <v>0</v>
      </c>
      <c r="H19" s="68">
        <f t="shared" si="1"/>
        <v>0</v>
      </c>
    </row>
    <row r="20" spans="1:8" ht="38.25" customHeight="1">
      <c r="A20" s="61">
        <v>64</v>
      </c>
      <c r="B20" s="62" t="s">
        <v>40</v>
      </c>
      <c r="C20" s="63" t="s">
        <v>65</v>
      </c>
      <c r="D20" s="64" t="s">
        <v>66</v>
      </c>
      <c r="E20" s="65" t="s">
        <v>67</v>
      </c>
      <c r="F20" s="66">
        <v>114</v>
      </c>
      <c r="G20" s="67">
        <v>0</v>
      </c>
      <c r="H20" s="68">
        <f t="shared" si="1"/>
        <v>0</v>
      </c>
    </row>
    <row r="21" spans="1:8" ht="38.25" customHeight="1">
      <c r="A21" s="61">
        <v>65</v>
      </c>
      <c r="B21" s="62" t="s">
        <v>40</v>
      </c>
      <c r="C21" s="63" t="s">
        <v>68</v>
      </c>
      <c r="D21" s="64" t="s">
        <v>69</v>
      </c>
      <c r="E21" s="65" t="s">
        <v>51</v>
      </c>
      <c r="F21" s="66">
        <v>266</v>
      </c>
      <c r="G21" s="67">
        <v>0</v>
      </c>
      <c r="H21" s="68">
        <f t="shared" si="1"/>
        <v>0</v>
      </c>
    </row>
    <row r="22" spans="1:8" ht="38.25" customHeight="1">
      <c r="A22" s="61">
        <v>66</v>
      </c>
      <c r="B22" s="62" t="s">
        <v>40</v>
      </c>
      <c r="C22" s="63" t="s">
        <v>70</v>
      </c>
      <c r="D22" s="64" t="s">
        <v>71</v>
      </c>
      <c r="E22" s="65" t="s">
        <v>60</v>
      </c>
      <c r="F22" s="66">
        <v>2</v>
      </c>
      <c r="G22" s="67">
        <v>0</v>
      </c>
      <c r="H22" s="68">
        <f t="shared" si="1"/>
        <v>0</v>
      </c>
    </row>
    <row r="23" spans="1:8" ht="38.25" customHeight="1">
      <c r="A23" s="61">
        <v>21</v>
      </c>
      <c r="B23" s="62" t="s">
        <v>40</v>
      </c>
      <c r="C23" s="63" t="s">
        <v>72</v>
      </c>
      <c r="D23" s="64" t="s">
        <v>73</v>
      </c>
      <c r="E23" s="65" t="s">
        <v>67</v>
      </c>
      <c r="F23" s="66">
        <v>12</v>
      </c>
      <c r="G23" s="67">
        <v>0</v>
      </c>
      <c r="H23" s="68">
        <f t="shared" si="1"/>
        <v>0</v>
      </c>
    </row>
    <row r="24" spans="1:8" ht="17.25" customHeight="1">
      <c r="A24" s="106" t="s">
        <v>74</v>
      </c>
      <c r="B24" s="107"/>
      <c r="C24" s="107"/>
      <c r="D24" s="107"/>
      <c r="E24" s="107"/>
      <c r="F24" s="107"/>
      <c r="G24" s="107"/>
      <c r="H24" s="108"/>
    </row>
    <row r="25" spans="1:8" ht="38.25" customHeight="1">
      <c r="A25" s="61">
        <v>67</v>
      </c>
      <c r="B25" s="62" t="s">
        <v>40</v>
      </c>
      <c r="C25" s="63" t="s">
        <v>75</v>
      </c>
      <c r="D25" s="64" t="s">
        <v>76</v>
      </c>
      <c r="E25" s="65" t="s">
        <v>51</v>
      </c>
      <c r="F25" s="66">
        <v>30</v>
      </c>
      <c r="G25" s="67">
        <v>0</v>
      </c>
      <c r="H25" s="68">
        <f aca="true" t="shared" si="2" ref="H25:H35">F25*G25</f>
        <v>0</v>
      </c>
    </row>
    <row r="26" spans="1:8" ht="38.25" customHeight="1">
      <c r="A26" s="61">
        <v>45</v>
      </c>
      <c r="B26" s="62" t="s">
        <v>40</v>
      </c>
      <c r="C26" s="63" t="s">
        <v>77</v>
      </c>
      <c r="D26" s="64" t="s">
        <v>78</v>
      </c>
      <c r="E26" s="65" t="s">
        <v>60</v>
      </c>
      <c r="F26" s="66">
        <v>14</v>
      </c>
      <c r="G26" s="67">
        <v>0</v>
      </c>
      <c r="H26" s="68">
        <f t="shared" si="2"/>
        <v>0</v>
      </c>
    </row>
    <row r="27" spans="1:8" ht="38.25" customHeight="1">
      <c r="A27" s="61">
        <v>46</v>
      </c>
      <c r="B27" s="62" t="s">
        <v>40</v>
      </c>
      <c r="C27" s="63" t="s">
        <v>79</v>
      </c>
      <c r="D27" s="64" t="s">
        <v>80</v>
      </c>
      <c r="E27" s="65" t="s">
        <v>60</v>
      </c>
      <c r="F27" s="66">
        <v>5</v>
      </c>
      <c r="G27" s="67">
        <v>0</v>
      </c>
      <c r="H27" s="68">
        <f t="shared" si="2"/>
        <v>0</v>
      </c>
    </row>
    <row r="28" spans="1:8" ht="38.25" customHeight="1">
      <c r="A28" s="61">
        <v>47</v>
      </c>
      <c r="B28" s="62" t="s">
        <v>40</v>
      </c>
      <c r="C28" s="63" t="s">
        <v>81</v>
      </c>
      <c r="D28" s="64" t="s">
        <v>82</v>
      </c>
      <c r="E28" s="65" t="s">
        <v>43</v>
      </c>
      <c r="F28" s="66">
        <v>19</v>
      </c>
      <c r="G28" s="67">
        <v>0</v>
      </c>
      <c r="H28" s="68">
        <f t="shared" si="2"/>
        <v>0</v>
      </c>
    </row>
    <row r="29" spans="1:8" ht="38.25" customHeight="1">
      <c r="A29" s="61">
        <v>48</v>
      </c>
      <c r="B29" s="62" t="s">
        <v>40</v>
      </c>
      <c r="C29" s="63" t="s">
        <v>83</v>
      </c>
      <c r="D29" s="64" t="s">
        <v>84</v>
      </c>
      <c r="E29" s="65" t="s">
        <v>51</v>
      </c>
      <c r="F29" s="66">
        <v>15</v>
      </c>
      <c r="G29" s="67">
        <v>0</v>
      </c>
      <c r="H29" s="68">
        <f t="shared" si="2"/>
        <v>0</v>
      </c>
    </row>
    <row r="30" spans="1:8" ht="38.25" customHeight="1">
      <c r="A30" s="61">
        <v>53</v>
      </c>
      <c r="B30" s="62" t="s">
        <v>40</v>
      </c>
      <c r="C30" s="63" t="s">
        <v>85</v>
      </c>
      <c r="D30" s="64" t="s">
        <v>86</v>
      </c>
      <c r="E30" s="65" t="s">
        <v>43</v>
      </c>
      <c r="F30" s="66">
        <v>45</v>
      </c>
      <c r="G30" s="67">
        <v>0</v>
      </c>
      <c r="H30" s="68">
        <f t="shared" si="2"/>
        <v>0</v>
      </c>
    </row>
    <row r="31" spans="1:8" ht="38.25" customHeight="1">
      <c r="A31" s="61">
        <v>54</v>
      </c>
      <c r="B31" s="62" t="s">
        <v>40</v>
      </c>
      <c r="C31" s="63" t="s">
        <v>87</v>
      </c>
      <c r="D31" s="64" t="s">
        <v>88</v>
      </c>
      <c r="E31" s="65" t="s">
        <v>51</v>
      </c>
      <c r="F31" s="66">
        <v>5</v>
      </c>
      <c r="G31" s="67">
        <v>0</v>
      </c>
      <c r="H31" s="68">
        <f t="shared" si="2"/>
        <v>0</v>
      </c>
    </row>
    <row r="32" spans="1:8" ht="38.25" customHeight="1">
      <c r="A32" s="61">
        <v>55</v>
      </c>
      <c r="B32" s="62" t="s">
        <v>40</v>
      </c>
      <c r="C32" s="63" t="s">
        <v>89</v>
      </c>
      <c r="D32" s="64" t="s">
        <v>90</v>
      </c>
      <c r="E32" s="65" t="s">
        <v>51</v>
      </c>
      <c r="F32" s="66">
        <v>140</v>
      </c>
      <c r="G32" s="67">
        <v>0</v>
      </c>
      <c r="H32" s="68">
        <f t="shared" si="2"/>
        <v>0</v>
      </c>
    </row>
    <row r="33" spans="1:8" ht="38.25" customHeight="1">
      <c r="A33" s="61">
        <v>56</v>
      </c>
      <c r="B33" s="62" t="s">
        <v>40</v>
      </c>
      <c r="C33" s="63" t="s">
        <v>91</v>
      </c>
      <c r="D33" s="64" t="s">
        <v>92</v>
      </c>
      <c r="E33" s="65" t="s">
        <v>67</v>
      </c>
      <c r="F33" s="66">
        <v>2550</v>
      </c>
      <c r="G33" s="67">
        <v>0</v>
      </c>
      <c r="H33" s="68">
        <f t="shared" si="2"/>
        <v>0</v>
      </c>
    </row>
    <row r="34" spans="1:8" ht="38.25" customHeight="1">
      <c r="A34" s="61">
        <v>62</v>
      </c>
      <c r="B34" s="62" t="s">
        <v>40</v>
      </c>
      <c r="C34" s="63" t="s">
        <v>93</v>
      </c>
      <c r="D34" s="64" t="s">
        <v>94</v>
      </c>
      <c r="E34" s="65" t="s">
        <v>51</v>
      </c>
      <c r="F34" s="66">
        <v>50</v>
      </c>
      <c r="G34" s="67">
        <v>0</v>
      </c>
      <c r="H34" s="68">
        <f t="shared" si="2"/>
        <v>0</v>
      </c>
    </row>
    <row r="35" spans="1:8" ht="38.25" customHeight="1">
      <c r="A35" s="61">
        <v>19</v>
      </c>
      <c r="B35" s="62" t="s">
        <v>40</v>
      </c>
      <c r="C35" s="63" t="s">
        <v>95</v>
      </c>
      <c r="D35" s="64" t="s">
        <v>96</v>
      </c>
      <c r="E35" s="65" t="s">
        <v>97</v>
      </c>
      <c r="F35" s="66">
        <v>30</v>
      </c>
      <c r="G35" s="67">
        <v>0</v>
      </c>
      <c r="H35" s="68">
        <f t="shared" si="2"/>
        <v>0</v>
      </c>
    </row>
    <row r="36" spans="1:8" ht="17.25" customHeight="1">
      <c r="A36" s="106" t="s">
        <v>98</v>
      </c>
      <c r="B36" s="107"/>
      <c r="C36" s="107"/>
      <c r="D36" s="107"/>
      <c r="E36" s="107"/>
      <c r="F36" s="107"/>
      <c r="G36" s="107"/>
      <c r="H36" s="108"/>
    </row>
    <row r="37" spans="1:8" ht="38.25" customHeight="1">
      <c r="A37" s="61">
        <v>69</v>
      </c>
      <c r="B37" s="69" t="s">
        <v>40</v>
      </c>
      <c r="C37" s="70" t="s">
        <v>99</v>
      </c>
      <c r="D37" s="71" t="s">
        <v>100</v>
      </c>
      <c r="E37" s="72" t="s">
        <v>101</v>
      </c>
      <c r="F37" s="66">
        <v>60</v>
      </c>
      <c r="G37" s="67">
        <v>0</v>
      </c>
      <c r="H37" s="68">
        <f aca="true" t="shared" si="3" ref="H37:H39">F37*G37</f>
        <v>0</v>
      </c>
    </row>
    <row r="38" spans="1:8" ht="38.25" customHeight="1">
      <c r="A38" s="61">
        <v>73</v>
      </c>
      <c r="B38" s="62" t="s">
        <v>40</v>
      </c>
      <c r="C38" s="70" t="s">
        <v>102</v>
      </c>
      <c r="D38" s="71" t="s">
        <v>103</v>
      </c>
      <c r="E38" s="72" t="s">
        <v>101</v>
      </c>
      <c r="F38" s="66">
        <v>60</v>
      </c>
      <c r="G38" s="67">
        <v>0</v>
      </c>
      <c r="H38" s="68">
        <f t="shared" si="3"/>
        <v>0</v>
      </c>
    </row>
    <row r="39" spans="1:8" ht="38.25" customHeight="1">
      <c r="A39" s="61">
        <v>74</v>
      </c>
      <c r="B39" s="62" t="s">
        <v>40</v>
      </c>
      <c r="C39" s="70" t="s">
        <v>104</v>
      </c>
      <c r="D39" s="71" t="s">
        <v>105</v>
      </c>
      <c r="E39" s="72" t="s">
        <v>101</v>
      </c>
      <c r="F39" s="66">
        <v>60</v>
      </c>
      <c r="G39" s="67">
        <v>0</v>
      </c>
      <c r="H39" s="68">
        <f t="shared" si="3"/>
        <v>0</v>
      </c>
    </row>
    <row r="40" spans="1:8" ht="16.5" customHeight="1">
      <c r="A40" s="106" t="s">
        <v>106</v>
      </c>
      <c r="B40" s="107"/>
      <c r="C40" s="107"/>
      <c r="D40" s="107"/>
      <c r="E40" s="107"/>
      <c r="F40" s="107"/>
      <c r="G40" s="107"/>
      <c r="H40" s="108"/>
    </row>
    <row r="41" spans="1:8" ht="38.25" customHeight="1">
      <c r="A41" s="61">
        <v>8</v>
      </c>
      <c r="B41" s="69" t="s">
        <v>40</v>
      </c>
      <c r="C41" s="70">
        <v>741110053</v>
      </c>
      <c r="D41" s="71" t="s">
        <v>107</v>
      </c>
      <c r="E41" s="73" t="s">
        <v>67</v>
      </c>
      <c r="F41" s="66">
        <v>2720</v>
      </c>
      <c r="G41" s="67">
        <v>0</v>
      </c>
      <c r="H41" s="68">
        <f aca="true" t="shared" si="4" ref="H41:H49">F41*G41</f>
        <v>0</v>
      </c>
    </row>
    <row r="42" spans="1:8" ht="38.25" customHeight="1">
      <c r="A42" s="61">
        <v>9</v>
      </c>
      <c r="B42" s="69" t="s">
        <v>40</v>
      </c>
      <c r="C42" s="70">
        <v>741120201</v>
      </c>
      <c r="D42" s="71" t="s">
        <v>108</v>
      </c>
      <c r="E42" s="73" t="s">
        <v>67</v>
      </c>
      <c r="F42" s="66">
        <v>2720</v>
      </c>
      <c r="G42" s="67">
        <v>0</v>
      </c>
      <c r="H42" s="68">
        <f t="shared" si="4"/>
        <v>0</v>
      </c>
    </row>
    <row r="43" spans="1:8" ht="38.25" customHeight="1">
      <c r="A43" s="61">
        <v>1</v>
      </c>
      <c r="B43" s="69" t="s">
        <v>40</v>
      </c>
      <c r="C43" s="74">
        <v>741372833</v>
      </c>
      <c r="D43" s="71" t="s">
        <v>109</v>
      </c>
      <c r="E43" s="73" t="s">
        <v>101</v>
      </c>
      <c r="F43" s="66">
        <v>60</v>
      </c>
      <c r="G43" s="67">
        <v>0</v>
      </c>
      <c r="H43" s="68">
        <f t="shared" si="4"/>
        <v>0</v>
      </c>
    </row>
    <row r="44" spans="1:8" ht="38.25" customHeight="1">
      <c r="A44" s="61">
        <v>98</v>
      </c>
      <c r="B44" s="69" t="s">
        <v>40</v>
      </c>
      <c r="C44" s="70">
        <v>741373002</v>
      </c>
      <c r="D44" s="71" t="s">
        <v>110</v>
      </c>
      <c r="E44" s="73" t="s">
        <v>101</v>
      </c>
      <c r="F44" s="75">
        <f>60</f>
        <v>60</v>
      </c>
      <c r="G44" s="67">
        <v>0</v>
      </c>
      <c r="H44" s="68">
        <f t="shared" si="4"/>
        <v>0</v>
      </c>
    </row>
    <row r="45" spans="1:8" ht="38.25" customHeight="1">
      <c r="A45" s="61">
        <v>12</v>
      </c>
      <c r="B45" s="69" t="s">
        <v>40</v>
      </c>
      <c r="C45" s="70">
        <v>741410021</v>
      </c>
      <c r="D45" s="71" t="s">
        <v>111</v>
      </c>
      <c r="E45" s="73" t="s">
        <v>67</v>
      </c>
      <c r="F45" s="66">
        <v>2550</v>
      </c>
      <c r="G45" s="67">
        <v>0</v>
      </c>
      <c r="H45" s="68">
        <f t="shared" si="4"/>
        <v>0</v>
      </c>
    </row>
    <row r="46" spans="1:8" ht="38.25" customHeight="1">
      <c r="A46" s="61">
        <v>13</v>
      </c>
      <c r="B46" s="69" t="s">
        <v>40</v>
      </c>
      <c r="C46" s="70">
        <v>741410041</v>
      </c>
      <c r="D46" s="71" t="s">
        <v>112</v>
      </c>
      <c r="E46" s="72" t="s">
        <v>101</v>
      </c>
      <c r="F46" s="66">
        <v>170</v>
      </c>
      <c r="G46" s="67">
        <v>0</v>
      </c>
      <c r="H46" s="68">
        <f t="shared" si="4"/>
        <v>0</v>
      </c>
    </row>
    <row r="47" spans="1:8" ht="38.25" customHeight="1">
      <c r="A47" s="61">
        <v>70</v>
      </c>
      <c r="B47" s="69" t="s">
        <v>40</v>
      </c>
      <c r="C47" s="70" t="s">
        <v>113</v>
      </c>
      <c r="D47" s="71" t="s">
        <v>114</v>
      </c>
      <c r="E47" s="72" t="s">
        <v>101</v>
      </c>
      <c r="F47" s="66">
        <v>60</v>
      </c>
      <c r="G47" s="67">
        <v>0</v>
      </c>
      <c r="H47" s="68">
        <f t="shared" si="4"/>
        <v>0</v>
      </c>
    </row>
    <row r="48" spans="1:8" ht="38.25" customHeight="1">
      <c r="A48" s="61">
        <v>71</v>
      </c>
      <c r="B48" s="69" t="s">
        <v>40</v>
      </c>
      <c r="C48" s="70" t="s">
        <v>115</v>
      </c>
      <c r="D48" s="71" t="s">
        <v>116</v>
      </c>
      <c r="E48" s="72" t="s">
        <v>101</v>
      </c>
      <c r="F48" s="66">
        <v>60</v>
      </c>
      <c r="G48" s="67">
        <v>0</v>
      </c>
      <c r="H48" s="68">
        <f t="shared" si="4"/>
        <v>0</v>
      </c>
    </row>
    <row r="49" spans="1:8" ht="38.25" customHeight="1">
      <c r="A49" s="61">
        <v>108</v>
      </c>
      <c r="B49" s="69" t="s">
        <v>40</v>
      </c>
      <c r="C49" s="70">
        <v>741810003</v>
      </c>
      <c r="D49" s="71" t="s">
        <v>117</v>
      </c>
      <c r="E49" s="73" t="s">
        <v>101</v>
      </c>
      <c r="F49" s="66">
        <v>1</v>
      </c>
      <c r="G49" s="67">
        <v>0</v>
      </c>
      <c r="H49" s="68">
        <f t="shared" si="4"/>
        <v>0</v>
      </c>
    </row>
    <row r="50" spans="1:8" ht="16.5" customHeight="1">
      <c r="A50" s="106" t="s">
        <v>118</v>
      </c>
      <c r="B50" s="107"/>
      <c r="C50" s="107"/>
      <c r="D50" s="107"/>
      <c r="E50" s="107"/>
      <c r="F50" s="107"/>
      <c r="G50" s="107"/>
      <c r="H50" s="108"/>
    </row>
    <row r="51" spans="1:8" ht="38.25" customHeight="1">
      <c r="A51" s="61">
        <v>10</v>
      </c>
      <c r="B51" s="69" t="s">
        <v>40</v>
      </c>
      <c r="C51" s="70">
        <v>210100096</v>
      </c>
      <c r="D51" s="71" t="s">
        <v>119</v>
      </c>
      <c r="E51" s="72" t="s">
        <v>101</v>
      </c>
      <c r="F51" s="66">
        <v>120</v>
      </c>
      <c r="G51" s="67">
        <v>0</v>
      </c>
      <c r="H51" s="68">
        <f aca="true" t="shared" si="5" ref="H51:H58">F51*G51</f>
        <v>0</v>
      </c>
    </row>
    <row r="52" spans="1:8" ht="38.25" customHeight="1">
      <c r="A52" s="61">
        <v>11</v>
      </c>
      <c r="B52" s="69" t="s">
        <v>40</v>
      </c>
      <c r="C52" s="70">
        <v>210100099</v>
      </c>
      <c r="D52" s="71" t="s">
        <v>120</v>
      </c>
      <c r="E52" s="72" t="s">
        <v>101</v>
      </c>
      <c r="F52" s="66">
        <v>240</v>
      </c>
      <c r="G52" s="67">
        <v>0</v>
      </c>
      <c r="H52" s="68">
        <f t="shared" si="5"/>
        <v>0</v>
      </c>
    </row>
    <row r="53" spans="1:8" ht="38.25" customHeight="1">
      <c r="A53" s="61">
        <v>3</v>
      </c>
      <c r="B53" s="69" t="s">
        <v>40</v>
      </c>
      <c r="C53" s="70">
        <v>210204103</v>
      </c>
      <c r="D53" s="71" t="s">
        <v>121</v>
      </c>
      <c r="E53" s="73" t="s">
        <v>101</v>
      </c>
      <c r="F53" s="66">
        <v>60</v>
      </c>
      <c r="G53" s="67">
        <v>0</v>
      </c>
      <c r="H53" s="68">
        <f t="shared" si="5"/>
        <v>0</v>
      </c>
    </row>
    <row r="54" spans="1:8" ht="38.25" customHeight="1">
      <c r="A54" s="61">
        <v>5</v>
      </c>
      <c r="B54" s="69" t="s">
        <v>40</v>
      </c>
      <c r="C54" s="74">
        <v>210204204</v>
      </c>
      <c r="D54" s="71" t="s">
        <v>122</v>
      </c>
      <c r="E54" s="73" t="s">
        <v>101</v>
      </c>
      <c r="F54" s="66">
        <v>60</v>
      </c>
      <c r="G54" s="67">
        <v>0</v>
      </c>
      <c r="H54" s="68">
        <f t="shared" si="5"/>
        <v>0</v>
      </c>
    </row>
    <row r="55" spans="1:8" ht="38.25" customHeight="1">
      <c r="A55" s="61">
        <v>20</v>
      </c>
      <c r="B55" s="62" t="s">
        <v>40</v>
      </c>
      <c r="C55" s="63" t="s">
        <v>123</v>
      </c>
      <c r="D55" s="64" t="s">
        <v>124</v>
      </c>
      <c r="E55" s="65" t="s">
        <v>60</v>
      </c>
      <c r="F55" s="76">
        <v>13</v>
      </c>
      <c r="G55" s="67">
        <v>0</v>
      </c>
      <c r="H55" s="68">
        <f t="shared" si="5"/>
        <v>0</v>
      </c>
    </row>
    <row r="56" spans="1:8" ht="38.25" customHeight="1">
      <c r="A56" s="61">
        <v>4</v>
      </c>
      <c r="B56" s="69" t="s">
        <v>40</v>
      </c>
      <c r="C56" s="70" t="s">
        <v>125</v>
      </c>
      <c r="D56" s="71" t="s">
        <v>126</v>
      </c>
      <c r="E56" s="73" t="s">
        <v>101</v>
      </c>
      <c r="F56" s="66">
        <v>60</v>
      </c>
      <c r="G56" s="67">
        <v>0</v>
      </c>
      <c r="H56" s="68">
        <f t="shared" si="5"/>
        <v>0</v>
      </c>
    </row>
    <row r="57" spans="1:8" ht="38.25" customHeight="1">
      <c r="A57" s="61">
        <v>2</v>
      </c>
      <c r="B57" s="69" t="s">
        <v>40</v>
      </c>
      <c r="C57" s="70" t="s">
        <v>127</v>
      </c>
      <c r="D57" s="71" t="s">
        <v>128</v>
      </c>
      <c r="E57" s="73" t="s">
        <v>101</v>
      </c>
      <c r="F57" s="66">
        <v>60</v>
      </c>
      <c r="G57" s="67">
        <v>0</v>
      </c>
      <c r="H57" s="68">
        <f t="shared" si="5"/>
        <v>0</v>
      </c>
    </row>
    <row r="58" spans="1:8" ht="38.25" customHeight="1">
      <c r="A58" s="61">
        <v>109</v>
      </c>
      <c r="B58" s="69" t="s">
        <v>40</v>
      </c>
      <c r="C58" s="74">
        <v>210280003</v>
      </c>
      <c r="D58" s="71" t="s">
        <v>129</v>
      </c>
      <c r="E58" s="72" t="s">
        <v>101</v>
      </c>
      <c r="F58" s="66">
        <v>1</v>
      </c>
      <c r="G58" s="67">
        <v>0</v>
      </c>
      <c r="H58" s="68">
        <f t="shared" si="5"/>
        <v>0</v>
      </c>
    </row>
    <row r="59" spans="1:8" ht="18" customHeight="1">
      <c r="A59" s="106" t="s">
        <v>130</v>
      </c>
      <c r="B59" s="107"/>
      <c r="C59" s="107"/>
      <c r="D59" s="107"/>
      <c r="E59" s="107"/>
      <c r="F59" s="107"/>
      <c r="G59" s="107"/>
      <c r="H59" s="108"/>
    </row>
    <row r="60" spans="1:8" ht="38.25" customHeight="1">
      <c r="A60" s="61">
        <v>99</v>
      </c>
      <c r="B60" s="69" t="s">
        <v>40</v>
      </c>
      <c r="C60" s="63" t="s">
        <v>131</v>
      </c>
      <c r="D60" s="64" t="s">
        <v>132</v>
      </c>
      <c r="E60" s="65" t="s">
        <v>101</v>
      </c>
      <c r="F60" s="75">
        <f aca="true" t="shared" si="6" ref="F60:F61">60</f>
        <v>60</v>
      </c>
      <c r="G60" s="67">
        <v>0</v>
      </c>
      <c r="H60" s="68">
        <f aca="true" t="shared" si="7" ref="H60:H63">F60*G60</f>
        <v>0</v>
      </c>
    </row>
    <row r="61" spans="1:8" ht="38.25" customHeight="1">
      <c r="A61" s="61">
        <v>101</v>
      </c>
      <c r="B61" s="69" t="s">
        <v>40</v>
      </c>
      <c r="C61" s="63" t="s">
        <v>133</v>
      </c>
      <c r="D61" s="64" t="s">
        <v>134</v>
      </c>
      <c r="E61" s="65" t="s">
        <v>101</v>
      </c>
      <c r="F61" s="75">
        <f t="shared" si="6"/>
        <v>60</v>
      </c>
      <c r="G61" s="67">
        <v>0</v>
      </c>
      <c r="H61" s="68">
        <f t="shared" si="7"/>
        <v>0</v>
      </c>
    </row>
    <row r="62" spans="1:8" ht="38.25" customHeight="1">
      <c r="A62" s="61">
        <v>100</v>
      </c>
      <c r="B62" s="69" t="s">
        <v>40</v>
      </c>
      <c r="C62" s="63" t="s">
        <v>135</v>
      </c>
      <c r="D62" s="64" t="s">
        <v>136</v>
      </c>
      <c r="E62" s="65" t="s">
        <v>101</v>
      </c>
      <c r="F62" s="75">
        <v>1</v>
      </c>
      <c r="G62" s="67">
        <v>0</v>
      </c>
      <c r="H62" s="68">
        <f t="shared" si="7"/>
        <v>0</v>
      </c>
    </row>
    <row r="63" spans="1:8" ht="38.25" customHeight="1">
      <c r="A63" s="61">
        <v>103</v>
      </c>
      <c r="B63" s="69" t="s">
        <v>40</v>
      </c>
      <c r="C63" s="63">
        <v>220060771</v>
      </c>
      <c r="D63" s="64" t="s">
        <v>137</v>
      </c>
      <c r="E63" s="65" t="s">
        <v>67</v>
      </c>
      <c r="F63" s="66">
        <v>2720</v>
      </c>
      <c r="G63" s="67">
        <v>0</v>
      </c>
      <c r="H63" s="68">
        <f t="shared" si="7"/>
        <v>0</v>
      </c>
    </row>
    <row r="64" spans="1:8" ht="18" customHeight="1">
      <c r="A64" s="106" t="s">
        <v>138</v>
      </c>
      <c r="B64" s="107"/>
      <c r="C64" s="107"/>
      <c r="D64" s="107"/>
      <c r="E64" s="107"/>
      <c r="F64" s="107"/>
      <c r="G64" s="107"/>
      <c r="H64" s="108"/>
    </row>
    <row r="65" spans="1:8" ht="38.25" customHeight="1">
      <c r="A65" s="61">
        <v>22</v>
      </c>
      <c r="B65" s="62" t="s">
        <v>40</v>
      </c>
      <c r="C65" s="63" t="s">
        <v>139</v>
      </c>
      <c r="D65" s="64" t="s">
        <v>140</v>
      </c>
      <c r="E65" s="65" t="s">
        <v>141</v>
      </c>
      <c r="F65" s="66">
        <v>2.5</v>
      </c>
      <c r="G65" s="67">
        <v>0</v>
      </c>
      <c r="H65" s="68">
        <f aca="true" t="shared" si="8" ref="H65:H92">F65*G65</f>
        <v>0</v>
      </c>
    </row>
    <row r="66" spans="1:8" ht="38.25" customHeight="1">
      <c r="A66" s="61">
        <v>23</v>
      </c>
      <c r="B66" s="62" t="s">
        <v>40</v>
      </c>
      <c r="C66" s="63" t="s">
        <v>142</v>
      </c>
      <c r="D66" s="64" t="s">
        <v>143</v>
      </c>
      <c r="E66" s="65" t="s">
        <v>141</v>
      </c>
      <c r="F66" s="66">
        <v>3.7</v>
      </c>
      <c r="G66" s="67">
        <v>0</v>
      </c>
      <c r="H66" s="68">
        <f t="shared" si="8"/>
        <v>0</v>
      </c>
    </row>
    <row r="67" spans="1:8" ht="38.25" customHeight="1">
      <c r="A67" s="61">
        <v>24</v>
      </c>
      <c r="B67" s="62" t="s">
        <v>40</v>
      </c>
      <c r="C67" s="63" t="s">
        <v>144</v>
      </c>
      <c r="D67" s="64" t="s">
        <v>145</v>
      </c>
      <c r="E67" s="65" t="s">
        <v>51</v>
      </c>
      <c r="F67" s="66">
        <v>788</v>
      </c>
      <c r="G67" s="67">
        <v>0</v>
      </c>
      <c r="H67" s="68">
        <f t="shared" si="8"/>
        <v>0</v>
      </c>
    </row>
    <row r="68" spans="1:8" ht="38.25" customHeight="1">
      <c r="A68" s="61">
        <v>25</v>
      </c>
      <c r="B68" s="62" t="s">
        <v>40</v>
      </c>
      <c r="C68" s="63" t="s">
        <v>146</v>
      </c>
      <c r="D68" s="64" t="s">
        <v>147</v>
      </c>
      <c r="E68" s="65" t="s">
        <v>51</v>
      </c>
      <c r="F68" s="66">
        <v>98</v>
      </c>
      <c r="G68" s="67">
        <v>0</v>
      </c>
      <c r="H68" s="68">
        <f t="shared" si="8"/>
        <v>0</v>
      </c>
    </row>
    <row r="69" spans="1:8" ht="38.25" customHeight="1">
      <c r="A69" s="61">
        <v>26</v>
      </c>
      <c r="B69" s="62" t="s">
        <v>40</v>
      </c>
      <c r="C69" s="63" t="s">
        <v>148</v>
      </c>
      <c r="D69" s="64" t="s">
        <v>149</v>
      </c>
      <c r="E69" s="65" t="s">
        <v>51</v>
      </c>
      <c r="F69" s="66">
        <v>86</v>
      </c>
      <c r="G69" s="67">
        <v>0</v>
      </c>
      <c r="H69" s="68">
        <f t="shared" si="8"/>
        <v>0</v>
      </c>
    </row>
    <row r="70" spans="1:8" ht="38.25" customHeight="1">
      <c r="A70" s="61">
        <v>27</v>
      </c>
      <c r="B70" s="62" t="s">
        <v>40</v>
      </c>
      <c r="C70" s="63" t="s">
        <v>150</v>
      </c>
      <c r="D70" s="64" t="s">
        <v>151</v>
      </c>
      <c r="E70" s="65" t="s">
        <v>51</v>
      </c>
      <c r="F70" s="66">
        <v>189</v>
      </c>
      <c r="G70" s="67">
        <v>0</v>
      </c>
      <c r="H70" s="68">
        <f t="shared" si="8"/>
        <v>0</v>
      </c>
    </row>
    <row r="71" spans="1:8" ht="38.25" customHeight="1">
      <c r="A71" s="61">
        <v>28</v>
      </c>
      <c r="B71" s="62" t="s">
        <v>40</v>
      </c>
      <c r="C71" s="63" t="s">
        <v>152</v>
      </c>
      <c r="D71" s="64" t="s">
        <v>153</v>
      </c>
      <c r="E71" s="65" t="s">
        <v>67</v>
      </c>
      <c r="F71" s="66">
        <v>29</v>
      </c>
      <c r="G71" s="67">
        <v>0</v>
      </c>
      <c r="H71" s="68">
        <f t="shared" si="8"/>
        <v>0</v>
      </c>
    </row>
    <row r="72" spans="1:8" ht="38.25" customHeight="1">
      <c r="A72" s="61">
        <v>29</v>
      </c>
      <c r="B72" s="62" t="s">
        <v>40</v>
      </c>
      <c r="C72" s="63" t="s">
        <v>154</v>
      </c>
      <c r="D72" s="64" t="s">
        <v>155</v>
      </c>
      <c r="E72" s="65" t="s">
        <v>60</v>
      </c>
      <c r="F72" s="66">
        <v>10</v>
      </c>
      <c r="G72" s="67">
        <v>0</v>
      </c>
      <c r="H72" s="68">
        <f t="shared" si="8"/>
        <v>0</v>
      </c>
    </row>
    <row r="73" spans="1:8" ht="38.25" customHeight="1">
      <c r="A73" s="61">
        <v>30</v>
      </c>
      <c r="B73" s="62" t="s">
        <v>40</v>
      </c>
      <c r="C73" s="63" t="s">
        <v>156</v>
      </c>
      <c r="D73" s="64" t="s">
        <v>157</v>
      </c>
      <c r="E73" s="65" t="s">
        <v>51</v>
      </c>
      <c r="F73" s="66">
        <v>20</v>
      </c>
      <c r="G73" s="67">
        <v>0</v>
      </c>
      <c r="H73" s="68">
        <f t="shared" si="8"/>
        <v>0</v>
      </c>
    </row>
    <row r="74" spans="1:8" ht="38.25" customHeight="1">
      <c r="A74" s="61">
        <v>31</v>
      </c>
      <c r="B74" s="62" t="s">
        <v>40</v>
      </c>
      <c r="C74" s="63" t="s">
        <v>158</v>
      </c>
      <c r="D74" s="64" t="s">
        <v>159</v>
      </c>
      <c r="E74" s="65" t="s">
        <v>51</v>
      </c>
      <c r="F74" s="66">
        <v>50</v>
      </c>
      <c r="G74" s="67">
        <v>0</v>
      </c>
      <c r="H74" s="68">
        <f t="shared" si="8"/>
        <v>0</v>
      </c>
    </row>
    <row r="75" spans="1:8" ht="38.25" customHeight="1">
      <c r="A75" s="61">
        <v>32</v>
      </c>
      <c r="B75" s="62" t="s">
        <v>40</v>
      </c>
      <c r="C75" s="63" t="s">
        <v>160</v>
      </c>
      <c r="D75" s="64" t="s">
        <v>161</v>
      </c>
      <c r="E75" s="65" t="s">
        <v>67</v>
      </c>
      <c r="F75" s="66">
        <v>38</v>
      </c>
      <c r="G75" s="67">
        <v>0</v>
      </c>
      <c r="H75" s="68">
        <f t="shared" si="8"/>
        <v>0</v>
      </c>
    </row>
    <row r="76" spans="1:8" ht="38.25" customHeight="1">
      <c r="A76" s="61">
        <v>33</v>
      </c>
      <c r="B76" s="62" t="s">
        <v>40</v>
      </c>
      <c r="C76" s="63" t="s">
        <v>162</v>
      </c>
      <c r="D76" s="64" t="s">
        <v>163</v>
      </c>
      <c r="E76" s="65" t="s">
        <v>67</v>
      </c>
      <c r="F76" s="66">
        <v>205</v>
      </c>
      <c r="G76" s="67">
        <v>0</v>
      </c>
      <c r="H76" s="68">
        <f t="shared" si="8"/>
        <v>0</v>
      </c>
    </row>
    <row r="77" spans="1:8" ht="38.25" customHeight="1">
      <c r="A77" s="61">
        <v>6</v>
      </c>
      <c r="B77" s="69" t="s">
        <v>40</v>
      </c>
      <c r="C77" s="70">
        <v>460150023</v>
      </c>
      <c r="D77" s="71" t="s">
        <v>164</v>
      </c>
      <c r="E77" s="73" t="s">
        <v>67</v>
      </c>
      <c r="F77" s="66">
        <v>2550</v>
      </c>
      <c r="G77" s="67">
        <v>0</v>
      </c>
      <c r="H77" s="68">
        <f t="shared" si="8"/>
        <v>0</v>
      </c>
    </row>
    <row r="78" spans="1:8" ht="38.25" customHeight="1">
      <c r="A78" s="61">
        <v>15</v>
      </c>
      <c r="B78" s="69" t="s">
        <v>40</v>
      </c>
      <c r="C78" s="74">
        <v>460421182</v>
      </c>
      <c r="D78" s="71" t="s">
        <v>165</v>
      </c>
      <c r="E78" s="72" t="s">
        <v>67</v>
      </c>
      <c r="F78" s="66">
        <v>2550</v>
      </c>
      <c r="G78" s="67">
        <v>0</v>
      </c>
      <c r="H78" s="68">
        <f t="shared" si="8"/>
        <v>0</v>
      </c>
    </row>
    <row r="79" spans="1:8" ht="38.25" customHeight="1">
      <c r="A79" s="61">
        <v>14</v>
      </c>
      <c r="B79" s="69" t="s">
        <v>40</v>
      </c>
      <c r="C79" s="74">
        <v>460490014</v>
      </c>
      <c r="D79" s="71" t="s">
        <v>166</v>
      </c>
      <c r="E79" s="72" t="s">
        <v>67</v>
      </c>
      <c r="F79" s="66">
        <v>2550</v>
      </c>
      <c r="G79" s="67">
        <v>0</v>
      </c>
      <c r="H79" s="68">
        <f t="shared" si="8"/>
        <v>0</v>
      </c>
    </row>
    <row r="80" spans="1:8" ht="38.25" customHeight="1">
      <c r="A80" s="61">
        <v>7</v>
      </c>
      <c r="B80" s="69" t="s">
        <v>40</v>
      </c>
      <c r="C80" s="70">
        <v>460560023</v>
      </c>
      <c r="D80" s="71" t="s">
        <v>167</v>
      </c>
      <c r="E80" s="73" t="s">
        <v>67</v>
      </c>
      <c r="F80" s="66">
        <v>2550</v>
      </c>
      <c r="G80" s="67">
        <v>0</v>
      </c>
      <c r="H80" s="68">
        <f t="shared" si="8"/>
        <v>0</v>
      </c>
    </row>
    <row r="81" spans="1:8" ht="38.25" customHeight="1">
      <c r="A81" s="61">
        <v>34</v>
      </c>
      <c r="B81" s="62" t="s">
        <v>40</v>
      </c>
      <c r="C81" s="63" t="s">
        <v>168</v>
      </c>
      <c r="D81" s="64" t="s">
        <v>169</v>
      </c>
      <c r="E81" s="65" t="s">
        <v>60</v>
      </c>
      <c r="F81" s="66">
        <v>60</v>
      </c>
      <c r="G81" s="67">
        <v>0</v>
      </c>
      <c r="H81" s="68">
        <f t="shared" si="8"/>
        <v>0</v>
      </c>
    </row>
    <row r="82" spans="1:8" ht="38.25" customHeight="1">
      <c r="A82" s="61">
        <v>35</v>
      </c>
      <c r="B82" s="62" t="s">
        <v>40</v>
      </c>
      <c r="C82" s="63" t="s">
        <v>170</v>
      </c>
      <c r="D82" s="64" t="s">
        <v>171</v>
      </c>
      <c r="E82" s="65" t="s">
        <v>67</v>
      </c>
      <c r="F82" s="66">
        <v>2550</v>
      </c>
      <c r="G82" s="67">
        <v>0</v>
      </c>
      <c r="H82" s="68">
        <f t="shared" si="8"/>
        <v>0</v>
      </c>
    </row>
    <row r="83" spans="1:8" ht="38.25" customHeight="1">
      <c r="A83" s="61">
        <v>16</v>
      </c>
      <c r="B83" s="77" t="s">
        <v>40</v>
      </c>
      <c r="C83" s="70" t="s">
        <v>172</v>
      </c>
      <c r="D83" s="71" t="s">
        <v>173</v>
      </c>
      <c r="E83" s="73" t="s">
        <v>97</v>
      </c>
      <c r="F83" s="66">
        <v>73</v>
      </c>
      <c r="G83" s="67">
        <v>0</v>
      </c>
      <c r="H83" s="68">
        <f t="shared" si="8"/>
        <v>0</v>
      </c>
    </row>
    <row r="84" spans="1:8" ht="38.25" customHeight="1">
      <c r="A84" s="61">
        <v>36</v>
      </c>
      <c r="B84" s="62" t="s">
        <v>40</v>
      </c>
      <c r="C84" s="63" t="s">
        <v>174</v>
      </c>
      <c r="D84" s="64" t="s">
        <v>175</v>
      </c>
      <c r="E84" s="65" t="s">
        <v>97</v>
      </c>
      <c r="F84" s="66">
        <v>73</v>
      </c>
      <c r="G84" s="67">
        <v>0</v>
      </c>
      <c r="H84" s="68">
        <f t="shared" si="8"/>
        <v>0</v>
      </c>
    </row>
    <row r="85" spans="1:8" ht="38.25" customHeight="1">
      <c r="A85" s="61">
        <v>37</v>
      </c>
      <c r="B85" s="62" t="s">
        <v>40</v>
      </c>
      <c r="C85" s="63" t="s">
        <v>176</v>
      </c>
      <c r="D85" s="64" t="s">
        <v>177</v>
      </c>
      <c r="E85" s="65" t="s">
        <v>97</v>
      </c>
      <c r="F85" s="66">
        <v>73</v>
      </c>
      <c r="G85" s="67">
        <v>0</v>
      </c>
      <c r="H85" s="68">
        <f t="shared" si="8"/>
        <v>0</v>
      </c>
    </row>
    <row r="86" spans="1:8" ht="38.25" customHeight="1">
      <c r="A86" s="61">
        <v>38</v>
      </c>
      <c r="B86" s="62" t="s">
        <v>40</v>
      </c>
      <c r="C86" s="63" t="s">
        <v>178</v>
      </c>
      <c r="D86" s="64" t="s">
        <v>179</v>
      </c>
      <c r="E86" s="65" t="s">
        <v>51</v>
      </c>
      <c r="F86" s="66">
        <v>700</v>
      </c>
      <c r="G86" s="67">
        <v>0</v>
      </c>
      <c r="H86" s="68">
        <f t="shared" si="8"/>
        <v>0</v>
      </c>
    </row>
    <row r="87" spans="1:8" ht="38.25" customHeight="1">
      <c r="A87" s="61">
        <v>39</v>
      </c>
      <c r="B87" s="62" t="s">
        <v>40</v>
      </c>
      <c r="C87" s="63" t="s">
        <v>180</v>
      </c>
      <c r="D87" s="64" t="s">
        <v>181</v>
      </c>
      <c r="E87" s="65" t="s">
        <v>51</v>
      </c>
      <c r="F87" s="66">
        <v>2550</v>
      </c>
      <c r="G87" s="67">
        <v>0</v>
      </c>
      <c r="H87" s="68">
        <f t="shared" si="8"/>
        <v>0</v>
      </c>
    </row>
    <row r="88" spans="1:8" ht="38.25" customHeight="1">
      <c r="A88" s="61">
        <v>40</v>
      </c>
      <c r="B88" s="62" t="s">
        <v>40</v>
      </c>
      <c r="C88" s="63" t="s">
        <v>182</v>
      </c>
      <c r="D88" s="64" t="s">
        <v>183</v>
      </c>
      <c r="E88" s="65" t="s">
        <v>51</v>
      </c>
      <c r="F88" s="66">
        <v>40</v>
      </c>
      <c r="G88" s="67">
        <v>0</v>
      </c>
      <c r="H88" s="68">
        <f t="shared" si="8"/>
        <v>0</v>
      </c>
    </row>
    <row r="89" spans="1:8" ht="38.25" customHeight="1">
      <c r="A89" s="61">
        <v>41</v>
      </c>
      <c r="B89" s="62" t="s">
        <v>40</v>
      </c>
      <c r="C89" s="63" t="s">
        <v>184</v>
      </c>
      <c r="D89" s="64" t="s">
        <v>185</v>
      </c>
      <c r="E89" s="65" t="s">
        <v>51</v>
      </c>
      <c r="F89" s="66">
        <v>40</v>
      </c>
      <c r="G89" s="67">
        <v>0</v>
      </c>
      <c r="H89" s="68">
        <f t="shared" si="8"/>
        <v>0</v>
      </c>
    </row>
    <row r="90" spans="1:8" ht="38.25" customHeight="1">
      <c r="A90" s="61">
        <v>42</v>
      </c>
      <c r="B90" s="62" t="s">
        <v>40</v>
      </c>
      <c r="C90" s="63" t="s">
        <v>186</v>
      </c>
      <c r="D90" s="64" t="s">
        <v>187</v>
      </c>
      <c r="E90" s="65" t="s">
        <v>51</v>
      </c>
      <c r="F90" s="66">
        <v>62</v>
      </c>
      <c r="G90" s="67">
        <v>0</v>
      </c>
      <c r="H90" s="68">
        <f t="shared" si="8"/>
        <v>0</v>
      </c>
    </row>
    <row r="91" spans="1:8" ht="38.25" customHeight="1">
      <c r="A91" s="61">
        <v>102</v>
      </c>
      <c r="B91" s="69" t="s">
        <v>40</v>
      </c>
      <c r="C91" s="63" t="s">
        <v>188</v>
      </c>
      <c r="D91" s="78" t="s">
        <v>189</v>
      </c>
      <c r="E91" s="65" t="s">
        <v>101</v>
      </c>
      <c r="F91" s="75">
        <f>60</f>
        <v>60</v>
      </c>
      <c r="G91" s="67">
        <v>0</v>
      </c>
      <c r="H91" s="68">
        <f t="shared" si="8"/>
        <v>0</v>
      </c>
    </row>
    <row r="92" spans="1:8" ht="38.25" customHeight="1">
      <c r="A92" s="61">
        <v>43</v>
      </c>
      <c r="B92" s="62" t="s">
        <v>40</v>
      </c>
      <c r="C92" s="63" t="s">
        <v>190</v>
      </c>
      <c r="D92" s="64" t="s">
        <v>191</v>
      </c>
      <c r="E92" s="65" t="s">
        <v>60</v>
      </c>
      <c r="F92" s="66">
        <v>10</v>
      </c>
      <c r="G92" s="67">
        <v>0</v>
      </c>
      <c r="H92" s="68">
        <f t="shared" si="8"/>
        <v>0</v>
      </c>
    </row>
    <row r="93" spans="1:8" ht="17.25" customHeight="1">
      <c r="A93" s="106" t="s">
        <v>192</v>
      </c>
      <c r="B93" s="107"/>
      <c r="C93" s="107"/>
      <c r="D93" s="107"/>
      <c r="E93" s="107"/>
      <c r="F93" s="107"/>
      <c r="G93" s="107"/>
      <c r="H93" s="108"/>
    </row>
    <row r="94" spans="1:8" ht="15" customHeight="1">
      <c r="A94" s="106" t="s">
        <v>193</v>
      </c>
      <c r="B94" s="107"/>
      <c r="C94" s="107"/>
      <c r="D94" s="107"/>
      <c r="E94" s="107"/>
      <c r="F94" s="107"/>
      <c r="G94" s="107"/>
      <c r="H94" s="108"/>
    </row>
    <row r="95" spans="1:8" ht="38.25" customHeight="1">
      <c r="A95" s="61">
        <v>92</v>
      </c>
      <c r="B95" s="69" t="s">
        <v>194</v>
      </c>
      <c r="C95" s="79" t="s">
        <v>195</v>
      </c>
      <c r="D95" s="80" t="s">
        <v>196</v>
      </c>
      <c r="E95" s="81" t="s">
        <v>101</v>
      </c>
      <c r="F95" s="66">
        <v>60</v>
      </c>
      <c r="G95" s="67">
        <v>0</v>
      </c>
      <c r="H95" s="68">
        <f aca="true" t="shared" si="9" ref="H95:H97">F95*G95</f>
        <v>0</v>
      </c>
    </row>
    <row r="96" spans="1:8" ht="38.25" customHeight="1">
      <c r="A96" s="61">
        <v>96</v>
      </c>
      <c r="B96" s="69" t="s">
        <v>194</v>
      </c>
      <c r="C96" s="79" t="s">
        <v>197</v>
      </c>
      <c r="D96" s="82" t="s">
        <v>198</v>
      </c>
      <c r="E96" s="83" t="s">
        <v>101</v>
      </c>
      <c r="F96" s="75">
        <f aca="true" t="shared" si="10" ref="F96:F97">60</f>
        <v>60</v>
      </c>
      <c r="G96" s="67">
        <v>0</v>
      </c>
      <c r="H96" s="68">
        <f t="shared" si="9"/>
        <v>0</v>
      </c>
    </row>
    <row r="97" spans="1:8" ht="38.25" customHeight="1">
      <c r="A97" s="61">
        <v>97</v>
      </c>
      <c r="B97" s="69" t="s">
        <v>194</v>
      </c>
      <c r="C97" s="79" t="s">
        <v>199</v>
      </c>
      <c r="D97" s="82" t="s">
        <v>200</v>
      </c>
      <c r="E97" s="83" t="s">
        <v>101</v>
      </c>
      <c r="F97" s="75">
        <f t="shared" si="10"/>
        <v>60</v>
      </c>
      <c r="G97" s="67">
        <v>0</v>
      </c>
      <c r="H97" s="68">
        <f t="shared" si="9"/>
        <v>0</v>
      </c>
    </row>
    <row r="98" spans="1:8" ht="15" customHeight="1">
      <c r="A98" s="106" t="s">
        <v>201</v>
      </c>
      <c r="B98" s="107"/>
      <c r="C98" s="107"/>
      <c r="D98" s="107"/>
      <c r="E98" s="107"/>
      <c r="F98" s="107"/>
      <c r="G98" s="107"/>
      <c r="H98" s="108"/>
    </row>
    <row r="99" spans="1:8" ht="38.25" customHeight="1">
      <c r="A99" s="61">
        <v>76</v>
      </c>
      <c r="B99" s="69" t="s">
        <v>194</v>
      </c>
      <c r="C99" s="79" t="s">
        <v>202</v>
      </c>
      <c r="D99" s="82" t="s">
        <v>203</v>
      </c>
      <c r="E99" s="81" t="s">
        <v>67</v>
      </c>
      <c r="F99" s="66">
        <v>2720</v>
      </c>
      <c r="G99" s="67">
        <v>0</v>
      </c>
      <c r="H99" s="68">
        <f aca="true" t="shared" si="11" ref="H99:H103">F99*G99</f>
        <v>0</v>
      </c>
    </row>
    <row r="100" spans="1:8" ht="38.25" customHeight="1">
      <c r="A100" s="61">
        <v>77</v>
      </c>
      <c r="B100" s="69" t="s">
        <v>194</v>
      </c>
      <c r="C100" s="79" t="s">
        <v>204</v>
      </c>
      <c r="D100" s="82" t="s">
        <v>205</v>
      </c>
      <c r="E100" s="81" t="s">
        <v>67</v>
      </c>
      <c r="F100" s="66">
        <v>580</v>
      </c>
      <c r="G100" s="67">
        <v>0</v>
      </c>
      <c r="H100" s="68">
        <f t="shared" si="11"/>
        <v>0</v>
      </c>
    </row>
    <row r="101" spans="1:8" ht="38.25" customHeight="1">
      <c r="A101" s="61">
        <v>86</v>
      </c>
      <c r="B101" s="69" t="s">
        <v>194</v>
      </c>
      <c r="C101" s="79" t="s">
        <v>206</v>
      </c>
      <c r="D101" s="82" t="s">
        <v>207</v>
      </c>
      <c r="E101" s="83" t="s">
        <v>101</v>
      </c>
      <c r="F101" s="66">
        <v>240</v>
      </c>
      <c r="G101" s="67">
        <v>0</v>
      </c>
      <c r="H101" s="68">
        <f t="shared" si="11"/>
        <v>0</v>
      </c>
    </row>
    <row r="102" spans="1:8" ht="38.25" customHeight="1">
      <c r="A102" s="61">
        <v>87</v>
      </c>
      <c r="B102" s="69" t="s">
        <v>194</v>
      </c>
      <c r="C102" s="79" t="s">
        <v>208</v>
      </c>
      <c r="D102" s="82" t="s">
        <v>209</v>
      </c>
      <c r="E102" s="83" t="s">
        <v>101</v>
      </c>
      <c r="F102" s="66">
        <v>60</v>
      </c>
      <c r="G102" s="67">
        <v>0</v>
      </c>
      <c r="H102" s="68">
        <f t="shared" si="11"/>
        <v>0</v>
      </c>
    </row>
    <row r="103" spans="1:8" ht="38.25" customHeight="1">
      <c r="A103" s="61">
        <v>88</v>
      </c>
      <c r="B103" s="69" t="s">
        <v>194</v>
      </c>
      <c r="C103" s="79" t="s">
        <v>210</v>
      </c>
      <c r="D103" s="82" t="s">
        <v>211</v>
      </c>
      <c r="E103" s="81" t="s">
        <v>67</v>
      </c>
      <c r="F103" s="66">
        <v>2720</v>
      </c>
      <c r="G103" s="67">
        <v>0</v>
      </c>
      <c r="H103" s="68">
        <f t="shared" si="11"/>
        <v>0</v>
      </c>
    </row>
    <row r="104" spans="1:8" ht="15.75" customHeight="1">
      <c r="A104" s="106" t="s">
        <v>212</v>
      </c>
      <c r="B104" s="107"/>
      <c r="C104" s="107"/>
      <c r="D104" s="107"/>
      <c r="E104" s="107"/>
      <c r="F104" s="107"/>
      <c r="G104" s="107"/>
      <c r="H104" s="108"/>
    </row>
    <row r="105" spans="1:8" ht="38.25" customHeight="1">
      <c r="A105" s="61">
        <v>85</v>
      </c>
      <c r="B105" s="69" t="s">
        <v>194</v>
      </c>
      <c r="C105" s="79">
        <v>345514850</v>
      </c>
      <c r="D105" s="82" t="s">
        <v>213</v>
      </c>
      <c r="E105" s="83" t="s">
        <v>101</v>
      </c>
      <c r="F105" s="66">
        <v>30</v>
      </c>
      <c r="G105" s="67">
        <v>0</v>
      </c>
      <c r="H105" s="68">
        <f aca="true" t="shared" si="12" ref="H105:H109">F105*G105</f>
        <v>0</v>
      </c>
    </row>
    <row r="106" spans="1:8" ht="38.25" customHeight="1">
      <c r="A106" s="61">
        <v>89</v>
      </c>
      <c r="B106" s="69" t="s">
        <v>194</v>
      </c>
      <c r="C106" s="79" t="s">
        <v>214</v>
      </c>
      <c r="D106" s="82" t="s">
        <v>215</v>
      </c>
      <c r="E106" s="84" t="s">
        <v>101</v>
      </c>
      <c r="F106" s="66">
        <v>10</v>
      </c>
      <c r="G106" s="67">
        <v>0</v>
      </c>
      <c r="H106" s="68">
        <f t="shared" si="12"/>
        <v>0</v>
      </c>
    </row>
    <row r="107" spans="1:8" ht="38.25" customHeight="1">
      <c r="A107" s="61">
        <v>91</v>
      </c>
      <c r="B107" s="69" t="s">
        <v>194</v>
      </c>
      <c r="C107" s="79" t="s">
        <v>216</v>
      </c>
      <c r="D107" s="85" t="s">
        <v>217</v>
      </c>
      <c r="E107" s="84" t="s">
        <v>101</v>
      </c>
      <c r="F107" s="66">
        <v>60</v>
      </c>
      <c r="G107" s="67">
        <v>0</v>
      </c>
      <c r="H107" s="68">
        <f t="shared" si="12"/>
        <v>0</v>
      </c>
    </row>
    <row r="108" spans="1:8" ht="38.25" customHeight="1">
      <c r="A108" s="61">
        <v>78</v>
      </c>
      <c r="B108" s="69" t="s">
        <v>194</v>
      </c>
      <c r="C108" s="79">
        <v>345713510</v>
      </c>
      <c r="D108" s="80" t="s">
        <v>218</v>
      </c>
      <c r="E108" s="81" t="s">
        <v>67</v>
      </c>
      <c r="F108" s="66">
        <v>2720</v>
      </c>
      <c r="G108" s="67">
        <v>0</v>
      </c>
      <c r="H108" s="68">
        <f t="shared" si="12"/>
        <v>0</v>
      </c>
    </row>
    <row r="109" spans="1:8" ht="38.25" customHeight="1">
      <c r="A109" s="61">
        <v>83</v>
      </c>
      <c r="B109" s="69" t="s">
        <v>194</v>
      </c>
      <c r="C109" s="79" t="s">
        <v>219</v>
      </c>
      <c r="D109" s="82" t="s">
        <v>220</v>
      </c>
      <c r="E109" s="83" t="s">
        <v>101</v>
      </c>
      <c r="F109" s="66">
        <v>100</v>
      </c>
      <c r="G109" s="67">
        <v>0</v>
      </c>
      <c r="H109" s="68">
        <f t="shared" si="12"/>
        <v>0</v>
      </c>
    </row>
    <row r="110" spans="1:8" ht="14.25" customHeight="1">
      <c r="A110" s="106" t="s">
        <v>221</v>
      </c>
      <c r="B110" s="107"/>
      <c r="C110" s="107"/>
      <c r="D110" s="107"/>
      <c r="E110" s="107"/>
      <c r="F110" s="107"/>
      <c r="G110" s="107"/>
      <c r="H110" s="108"/>
    </row>
    <row r="111" spans="1:8" ht="38.25" customHeight="1">
      <c r="A111" s="61">
        <v>68</v>
      </c>
      <c r="B111" s="69" t="s">
        <v>194</v>
      </c>
      <c r="C111" s="79" t="s">
        <v>222</v>
      </c>
      <c r="D111" s="82" t="s">
        <v>223</v>
      </c>
      <c r="E111" s="81" t="s">
        <v>101</v>
      </c>
      <c r="F111" s="66">
        <v>60</v>
      </c>
      <c r="G111" s="67">
        <v>0</v>
      </c>
      <c r="H111" s="68">
        <f aca="true" t="shared" si="13" ref="H111:H113">F111*G111</f>
        <v>0</v>
      </c>
    </row>
    <row r="112" spans="1:8" ht="38.25" customHeight="1">
      <c r="A112" s="61">
        <v>72</v>
      </c>
      <c r="B112" s="69" t="s">
        <v>194</v>
      </c>
      <c r="C112" s="79" t="s">
        <v>224</v>
      </c>
      <c r="D112" s="82" t="s">
        <v>225</v>
      </c>
      <c r="E112" s="81" t="s">
        <v>101</v>
      </c>
      <c r="F112" s="66">
        <v>60</v>
      </c>
      <c r="G112" s="67">
        <v>0</v>
      </c>
      <c r="H112" s="68">
        <f t="shared" si="13"/>
        <v>0</v>
      </c>
    </row>
    <row r="113" spans="1:8" ht="38.25" customHeight="1">
      <c r="A113" s="61">
        <v>93</v>
      </c>
      <c r="B113" s="69" t="s">
        <v>194</v>
      </c>
      <c r="C113" s="79" t="s">
        <v>226</v>
      </c>
      <c r="D113" s="80" t="s">
        <v>227</v>
      </c>
      <c r="E113" s="81" t="s">
        <v>101</v>
      </c>
      <c r="F113" s="66">
        <v>60</v>
      </c>
      <c r="G113" s="67">
        <v>0</v>
      </c>
      <c r="H113" s="68">
        <f t="shared" si="13"/>
        <v>0</v>
      </c>
    </row>
    <row r="114" spans="1:8" ht="15" customHeight="1">
      <c r="A114" s="106" t="s">
        <v>228</v>
      </c>
      <c r="B114" s="107"/>
      <c r="C114" s="107"/>
      <c r="D114" s="107"/>
      <c r="E114" s="107"/>
      <c r="F114" s="107"/>
      <c r="G114" s="107"/>
      <c r="H114" s="108"/>
    </row>
    <row r="115" spans="1:8" ht="38.25" customHeight="1">
      <c r="A115" s="61">
        <v>107</v>
      </c>
      <c r="B115" s="62" t="s">
        <v>194</v>
      </c>
      <c r="C115" s="86" t="s">
        <v>229</v>
      </c>
      <c r="D115" s="87" t="s">
        <v>230</v>
      </c>
      <c r="E115" s="88" t="s">
        <v>60</v>
      </c>
      <c r="F115" s="76">
        <v>10</v>
      </c>
      <c r="G115" s="67">
        <v>0</v>
      </c>
      <c r="H115" s="68">
        <f aca="true" t="shared" si="14" ref="H115:H132">F115*G115</f>
        <v>0</v>
      </c>
    </row>
    <row r="116" spans="1:8" ht="38.25" customHeight="1">
      <c r="A116" s="61">
        <v>79</v>
      </c>
      <c r="B116" s="69" t="s">
        <v>194</v>
      </c>
      <c r="C116" s="79">
        <v>354420620</v>
      </c>
      <c r="D116" s="80" t="s">
        <v>231</v>
      </c>
      <c r="E116" s="81" t="s">
        <v>67</v>
      </c>
      <c r="F116" s="66">
        <v>2550</v>
      </c>
      <c r="G116" s="67">
        <v>0</v>
      </c>
      <c r="H116" s="68">
        <f t="shared" si="14"/>
        <v>0</v>
      </c>
    </row>
    <row r="117" spans="1:8" ht="38.25" customHeight="1">
      <c r="A117" s="61">
        <v>80</v>
      </c>
      <c r="B117" s="69" t="s">
        <v>194</v>
      </c>
      <c r="C117" s="79">
        <v>354410720</v>
      </c>
      <c r="D117" s="80" t="s">
        <v>232</v>
      </c>
      <c r="E117" s="81" t="s">
        <v>67</v>
      </c>
      <c r="F117" s="66">
        <v>580</v>
      </c>
      <c r="G117" s="67">
        <v>0</v>
      </c>
      <c r="H117" s="68">
        <f t="shared" si="14"/>
        <v>0</v>
      </c>
    </row>
    <row r="118" spans="1:8" ht="38.25" customHeight="1">
      <c r="A118" s="61">
        <v>81</v>
      </c>
      <c r="B118" s="69" t="s">
        <v>194</v>
      </c>
      <c r="C118" s="79">
        <v>354420390</v>
      </c>
      <c r="D118" s="80" t="s">
        <v>233</v>
      </c>
      <c r="E118" s="83" t="s">
        <v>101</v>
      </c>
      <c r="F118" s="66">
        <v>100</v>
      </c>
      <c r="G118" s="67">
        <v>0</v>
      </c>
      <c r="H118" s="68">
        <f t="shared" si="14"/>
        <v>0</v>
      </c>
    </row>
    <row r="119" spans="1:8" ht="38.25" customHeight="1">
      <c r="A119" s="61">
        <v>82</v>
      </c>
      <c r="B119" s="69" t="s">
        <v>194</v>
      </c>
      <c r="C119" s="79">
        <v>354420400</v>
      </c>
      <c r="D119" s="80" t="s">
        <v>234</v>
      </c>
      <c r="E119" s="83" t="s">
        <v>101</v>
      </c>
      <c r="F119" s="66">
        <v>100</v>
      </c>
      <c r="G119" s="67">
        <v>0</v>
      </c>
      <c r="H119" s="68">
        <f t="shared" si="14"/>
        <v>0</v>
      </c>
    </row>
    <row r="120" spans="1:8" ht="38.25" customHeight="1">
      <c r="A120" s="61">
        <v>90</v>
      </c>
      <c r="B120" s="69" t="s">
        <v>194</v>
      </c>
      <c r="C120" s="79" t="s">
        <v>235</v>
      </c>
      <c r="D120" s="82" t="s">
        <v>236</v>
      </c>
      <c r="E120" s="81" t="s">
        <v>101</v>
      </c>
      <c r="F120" s="66">
        <v>60</v>
      </c>
      <c r="G120" s="67">
        <v>0</v>
      </c>
      <c r="H120" s="68">
        <f t="shared" si="14"/>
        <v>0</v>
      </c>
    </row>
    <row r="121" spans="1:8" ht="38.25" customHeight="1">
      <c r="A121" s="61">
        <v>105</v>
      </c>
      <c r="B121" s="69" t="s">
        <v>194</v>
      </c>
      <c r="C121" s="79">
        <v>583373100</v>
      </c>
      <c r="D121" s="82" t="s">
        <v>237</v>
      </c>
      <c r="E121" s="89" t="s">
        <v>97</v>
      </c>
      <c r="F121" s="66">
        <v>192</v>
      </c>
      <c r="G121" s="67">
        <v>0</v>
      </c>
      <c r="H121" s="68">
        <f t="shared" si="14"/>
        <v>0</v>
      </c>
    </row>
    <row r="122" spans="1:8" ht="38.25" customHeight="1">
      <c r="A122" s="61">
        <v>106</v>
      </c>
      <c r="B122" s="69" t="s">
        <v>194</v>
      </c>
      <c r="C122" s="79">
        <v>589329400</v>
      </c>
      <c r="D122" s="82" t="s">
        <v>238</v>
      </c>
      <c r="E122" s="83" t="s">
        <v>43</v>
      </c>
      <c r="F122" s="66">
        <v>12</v>
      </c>
      <c r="G122" s="67">
        <v>0</v>
      </c>
      <c r="H122" s="68">
        <f t="shared" si="14"/>
        <v>0</v>
      </c>
    </row>
    <row r="123" spans="1:8" ht="38.25" customHeight="1">
      <c r="A123" s="61">
        <v>17</v>
      </c>
      <c r="B123" s="69" t="s">
        <v>194</v>
      </c>
      <c r="C123" s="79">
        <v>589424310</v>
      </c>
      <c r="D123" s="82" t="s">
        <v>239</v>
      </c>
      <c r="E123" s="89" t="s">
        <v>97</v>
      </c>
      <c r="F123" s="66">
        <v>10</v>
      </c>
      <c r="G123" s="67">
        <v>0</v>
      </c>
      <c r="H123" s="68">
        <f t="shared" si="14"/>
        <v>0</v>
      </c>
    </row>
    <row r="124" spans="1:8" ht="38.25" customHeight="1">
      <c r="A124" s="61">
        <v>118</v>
      </c>
      <c r="B124" s="69" t="s">
        <v>194</v>
      </c>
      <c r="C124" s="79">
        <v>589424130</v>
      </c>
      <c r="D124" s="82" t="s">
        <v>240</v>
      </c>
      <c r="E124" s="89" t="s">
        <v>97</v>
      </c>
      <c r="F124" s="66">
        <v>12</v>
      </c>
      <c r="G124" s="67">
        <v>0</v>
      </c>
      <c r="H124" s="68">
        <f t="shared" si="14"/>
        <v>0</v>
      </c>
    </row>
    <row r="125" spans="1:8" ht="38.25" customHeight="1">
      <c r="A125" s="61">
        <v>94</v>
      </c>
      <c r="B125" s="69" t="s">
        <v>194</v>
      </c>
      <c r="C125" s="79" t="s">
        <v>241</v>
      </c>
      <c r="D125" s="82" t="s">
        <v>242</v>
      </c>
      <c r="E125" s="81" t="s">
        <v>101</v>
      </c>
      <c r="F125" s="66">
        <v>60</v>
      </c>
      <c r="G125" s="67">
        <v>0</v>
      </c>
      <c r="H125" s="68">
        <f t="shared" si="14"/>
        <v>0</v>
      </c>
    </row>
    <row r="126" spans="1:8" ht="38.25" customHeight="1">
      <c r="A126" s="61">
        <v>84</v>
      </c>
      <c r="B126" s="69" t="s">
        <v>194</v>
      </c>
      <c r="C126" s="79">
        <v>693113110</v>
      </c>
      <c r="D126" s="82" t="s">
        <v>243</v>
      </c>
      <c r="E126" s="83" t="s">
        <v>67</v>
      </c>
      <c r="F126" s="66">
        <v>2550</v>
      </c>
      <c r="G126" s="67">
        <v>0</v>
      </c>
      <c r="H126" s="68">
        <f t="shared" si="14"/>
        <v>0</v>
      </c>
    </row>
    <row r="127" spans="1:8" ht="38.25" customHeight="1">
      <c r="A127" s="61">
        <v>108</v>
      </c>
      <c r="B127" s="62" t="s">
        <v>194</v>
      </c>
      <c r="C127" s="86" t="s">
        <v>244</v>
      </c>
      <c r="D127" s="87" t="s">
        <v>245</v>
      </c>
      <c r="E127" s="88" t="s">
        <v>246</v>
      </c>
      <c r="F127" s="76">
        <v>50</v>
      </c>
      <c r="G127" s="67">
        <v>0</v>
      </c>
      <c r="H127" s="68">
        <f t="shared" si="14"/>
        <v>0</v>
      </c>
    </row>
    <row r="128" spans="1:8" ht="38.25" customHeight="1">
      <c r="A128" s="61">
        <v>104</v>
      </c>
      <c r="B128" s="69" t="s">
        <v>194</v>
      </c>
      <c r="C128" s="79" t="s">
        <v>247</v>
      </c>
      <c r="D128" s="82" t="s">
        <v>248</v>
      </c>
      <c r="E128" s="89" t="s">
        <v>101</v>
      </c>
      <c r="F128" s="66">
        <v>240</v>
      </c>
      <c r="G128" s="67">
        <v>0</v>
      </c>
      <c r="H128" s="68">
        <f t="shared" si="14"/>
        <v>0</v>
      </c>
    </row>
    <row r="129" spans="1:8" ht="38.25" customHeight="1">
      <c r="A129" s="61">
        <v>75</v>
      </c>
      <c r="B129" s="69" t="s">
        <v>194</v>
      </c>
      <c r="C129" s="79" t="s">
        <v>249</v>
      </c>
      <c r="D129" s="80" t="s">
        <v>250</v>
      </c>
      <c r="E129" s="81" t="s">
        <v>101</v>
      </c>
      <c r="F129" s="66">
        <v>1</v>
      </c>
      <c r="G129" s="67">
        <v>0</v>
      </c>
      <c r="H129" s="68">
        <f t="shared" si="14"/>
        <v>0</v>
      </c>
    </row>
    <row r="130" spans="1:8" ht="38.25" customHeight="1">
      <c r="A130" s="61">
        <v>95</v>
      </c>
      <c r="B130" s="69" t="s">
        <v>194</v>
      </c>
      <c r="C130" s="79" t="s">
        <v>251</v>
      </c>
      <c r="D130" s="82" t="s">
        <v>252</v>
      </c>
      <c r="E130" s="83" t="s">
        <v>67</v>
      </c>
      <c r="F130" s="66">
        <v>5400</v>
      </c>
      <c r="G130" s="67">
        <v>0</v>
      </c>
      <c r="H130" s="68">
        <f t="shared" si="14"/>
        <v>0</v>
      </c>
    </row>
    <row r="131" spans="1:8" ht="38.25" customHeight="1">
      <c r="A131" s="90">
        <v>119</v>
      </c>
      <c r="B131" s="69" t="s">
        <v>194</v>
      </c>
      <c r="C131" s="91">
        <v>583413410</v>
      </c>
      <c r="D131" s="92" t="s">
        <v>253</v>
      </c>
      <c r="E131" s="93" t="s">
        <v>97</v>
      </c>
      <c r="F131" s="94">
        <v>8</v>
      </c>
      <c r="G131" s="67">
        <v>0</v>
      </c>
      <c r="H131" s="68">
        <f t="shared" si="14"/>
        <v>0</v>
      </c>
    </row>
    <row r="132" spans="1:8" ht="38.25" customHeight="1">
      <c r="A132" s="90">
        <v>120</v>
      </c>
      <c r="B132" s="69" t="s">
        <v>194</v>
      </c>
      <c r="C132" s="91">
        <v>583438720</v>
      </c>
      <c r="D132" s="92" t="s">
        <v>254</v>
      </c>
      <c r="E132" s="93" t="s">
        <v>97</v>
      </c>
      <c r="F132" s="94">
        <v>15</v>
      </c>
      <c r="G132" s="67">
        <v>0</v>
      </c>
      <c r="H132" s="68">
        <f t="shared" si="14"/>
        <v>0</v>
      </c>
    </row>
    <row r="133" spans="1:8" ht="17.25" customHeight="1">
      <c r="A133" s="106" t="s">
        <v>255</v>
      </c>
      <c r="B133" s="107"/>
      <c r="C133" s="107"/>
      <c r="D133" s="107"/>
      <c r="E133" s="107"/>
      <c r="F133" s="107"/>
      <c r="G133" s="107"/>
      <c r="H133" s="107"/>
    </row>
    <row r="134" spans="1:8" ht="38.25" customHeight="1">
      <c r="A134" s="61">
        <v>110</v>
      </c>
      <c r="B134" s="62" t="s">
        <v>40</v>
      </c>
      <c r="C134" s="63" t="s">
        <v>256</v>
      </c>
      <c r="D134" s="64" t="s">
        <v>257</v>
      </c>
      <c r="E134" s="65" t="s">
        <v>60</v>
      </c>
      <c r="F134" s="66">
        <v>1</v>
      </c>
      <c r="G134" s="67">
        <v>0</v>
      </c>
      <c r="H134" s="68">
        <f aca="true" t="shared" si="15" ref="H134:H141">F134*G134</f>
        <v>0</v>
      </c>
    </row>
    <row r="135" spans="1:8" ht="38.25" customHeight="1">
      <c r="A135" s="61">
        <v>111</v>
      </c>
      <c r="B135" s="62" t="s">
        <v>40</v>
      </c>
      <c r="C135" s="63" t="s">
        <v>258</v>
      </c>
      <c r="D135" s="64" t="s">
        <v>259</v>
      </c>
      <c r="E135" s="65" t="s">
        <v>60</v>
      </c>
      <c r="F135" s="66">
        <v>1</v>
      </c>
      <c r="G135" s="67">
        <v>0</v>
      </c>
      <c r="H135" s="68">
        <f t="shared" si="15"/>
        <v>0</v>
      </c>
    </row>
    <row r="136" spans="1:8" ht="38.25" customHeight="1">
      <c r="A136" s="61">
        <v>112</v>
      </c>
      <c r="B136" s="62" t="s">
        <v>40</v>
      </c>
      <c r="C136" s="63" t="s">
        <v>260</v>
      </c>
      <c r="D136" s="64" t="s">
        <v>261</v>
      </c>
      <c r="E136" s="65" t="s">
        <v>60</v>
      </c>
      <c r="F136" s="66">
        <v>1</v>
      </c>
      <c r="G136" s="67">
        <v>0</v>
      </c>
      <c r="H136" s="68">
        <f t="shared" si="15"/>
        <v>0</v>
      </c>
    </row>
    <row r="137" spans="1:8" ht="38.25" customHeight="1">
      <c r="A137" s="61">
        <v>113</v>
      </c>
      <c r="B137" s="62" t="s">
        <v>40</v>
      </c>
      <c r="C137" s="63" t="s">
        <v>262</v>
      </c>
      <c r="D137" s="64" t="s">
        <v>263</v>
      </c>
      <c r="E137" s="65" t="s">
        <v>60</v>
      </c>
      <c r="F137" s="66">
        <v>1</v>
      </c>
      <c r="G137" s="67">
        <v>0</v>
      </c>
      <c r="H137" s="68">
        <f t="shared" si="15"/>
        <v>0</v>
      </c>
    </row>
    <row r="138" spans="1:8" ht="38.25" customHeight="1">
      <c r="A138" s="61">
        <v>114</v>
      </c>
      <c r="B138" s="62" t="s">
        <v>40</v>
      </c>
      <c r="C138" s="63" t="s">
        <v>264</v>
      </c>
      <c r="D138" s="64" t="s">
        <v>265</v>
      </c>
      <c r="E138" s="65" t="s">
        <v>60</v>
      </c>
      <c r="F138" s="66">
        <v>1</v>
      </c>
      <c r="G138" s="67">
        <v>0</v>
      </c>
      <c r="H138" s="68">
        <f t="shared" si="15"/>
        <v>0</v>
      </c>
    </row>
    <row r="139" spans="1:8" ht="38.25" customHeight="1">
      <c r="A139" s="61">
        <v>115</v>
      </c>
      <c r="B139" s="62" t="s">
        <v>40</v>
      </c>
      <c r="C139" s="63" t="s">
        <v>266</v>
      </c>
      <c r="D139" s="64" t="s">
        <v>267</v>
      </c>
      <c r="E139" s="65" t="s">
        <v>60</v>
      </c>
      <c r="F139" s="66">
        <v>1</v>
      </c>
      <c r="G139" s="67">
        <v>0</v>
      </c>
      <c r="H139" s="68">
        <f t="shared" si="15"/>
        <v>0</v>
      </c>
    </row>
    <row r="140" spans="1:8" ht="38.25" customHeight="1">
      <c r="A140" s="61">
        <v>116</v>
      </c>
      <c r="B140" s="62" t="s">
        <v>40</v>
      </c>
      <c r="C140" s="63" t="s">
        <v>268</v>
      </c>
      <c r="D140" s="64" t="s">
        <v>269</v>
      </c>
      <c r="E140" s="65" t="s">
        <v>60</v>
      </c>
      <c r="F140" s="66">
        <v>1</v>
      </c>
      <c r="G140" s="67">
        <v>0</v>
      </c>
      <c r="H140" s="68">
        <f t="shared" si="15"/>
        <v>0</v>
      </c>
    </row>
    <row r="141" spans="1:8" ht="38.25" customHeight="1">
      <c r="A141" s="61">
        <v>117</v>
      </c>
      <c r="B141" s="62" t="s">
        <v>40</v>
      </c>
      <c r="C141" s="63" t="s">
        <v>270</v>
      </c>
      <c r="D141" s="64" t="s">
        <v>271</v>
      </c>
      <c r="E141" s="65" t="s">
        <v>60</v>
      </c>
      <c r="F141" s="66">
        <v>1</v>
      </c>
      <c r="G141" s="67">
        <v>0</v>
      </c>
      <c r="H141" s="68">
        <f t="shared" si="15"/>
        <v>0</v>
      </c>
    </row>
    <row r="142" spans="1:8" ht="28.5" customHeight="1">
      <c r="A142" s="95"/>
      <c r="B142" s="96"/>
      <c r="C142" s="112" t="s">
        <v>255</v>
      </c>
      <c r="D142" s="113"/>
      <c r="E142" s="113"/>
      <c r="F142" s="113"/>
      <c r="G142" s="113"/>
      <c r="H142" s="97">
        <f>SUM(H134:H141)</f>
        <v>0</v>
      </c>
    </row>
    <row r="143" spans="1:8" ht="28.5" customHeight="1">
      <c r="A143" s="95"/>
      <c r="B143" s="96"/>
      <c r="C143" s="112" t="s">
        <v>272</v>
      </c>
      <c r="D143" s="113"/>
      <c r="E143" s="113"/>
      <c r="F143" s="113"/>
      <c r="G143" s="113"/>
      <c r="H143" s="97">
        <f>SUM(H9:H141)</f>
        <v>0</v>
      </c>
    </row>
  </sheetData>
  <mergeCells count="26">
    <mergeCell ref="C3:D3"/>
    <mergeCell ref="E3:G3"/>
    <mergeCell ref="H2:H4"/>
    <mergeCell ref="A64:H64"/>
    <mergeCell ref="C142:G142"/>
    <mergeCell ref="C143:G143"/>
    <mergeCell ref="D2:G2"/>
    <mergeCell ref="C1:H1"/>
    <mergeCell ref="E4:G4"/>
    <mergeCell ref="A24:H24"/>
    <mergeCell ref="A59:H59"/>
    <mergeCell ref="A36:H36"/>
    <mergeCell ref="A40:H40"/>
    <mergeCell ref="A8:H8"/>
    <mergeCell ref="A12:H12"/>
    <mergeCell ref="A50:H50"/>
    <mergeCell ref="A110:H110"/>
    <mergeCell ref="A114:H114"/>
    <mergeCell ref="A94:H94"/>
    <mergeCell ref="C4:D4"/>
    <mergeCell ref="A98:H98"/>
    <mergeCell ref="A104:H104"/>
    <mergeCell ref="A5:H5"/>
    <mergeCell ref="A7:H7"/>
    <mergeCell ref="A133:H133"/>
    <mergeCell ref="A93:H9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Macherová Monika</cp:lastModifiedBy>
  <dcterms:modified xsi:type="dcterms:W3CDTF">2018-02-20T17:25:10Z</dcterms:modified>
  <cp:category/>
  <cp:version/>
  <cp:contentType/>
  <cp:contentStatus/>
</cp:coreProperties>
</file>