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VV AV technika" sheetId="1" r:id="rId1"/>
  </sheets>
  <definedNames>
    <definedName name="_xlnm._FilterDatabase" localSheetId="0" hidden="1">'VV AV technika'!$D$1:$L$122</definedName>
    <definedName name="Excel_BuiltIn_Print_Titles_1">'VV AV technika'!$D$1:$IO$1</definedName>
    <definedName name="_xlnm.Print_Titles" localSheetId="0">'VV AV technika'!$1:$1</definedName>
    <definedName name="_xlnm.Print_Area" localSheetId="0">'VV AV technika'!$A$1:$K$108</definedName>
  </definedNames>
  <calcPr fullCalcOnLoad="1"/>
</workbook>
</file>

<file path=xl/sharedStrings.xml><?xml version="1.0" encoding="utf-8"?>
<sst xmlns="http://schemas.openxmlformats.org/spreadsheetml/2006/main" count="465" uniqueCount="317">
  <si>
    <t>Sum</t>
  </si>
  <si>
    <t>název</t>
  </si>
  <si>
    <t>výrobce</t>
  </si>
  <si>
    <t>typ</t>
  </si>
  <si>
    <t>popis</t>
  </si>
  <si>
    <t>množstevní jednotka</t>
  </si>
  <si>
    <t>Kč/jednotka bez_DPH</t>
  </si>
  <si>
    <t>počet</t>
  </si>
  <si>
    <t>cena celkem / Kč bez DPH</t>
  </si>
  <si>
    <t>ks</t>
  </si>
  <si>
    <t>poř.č.</t>
  </si>
  <si>
    <t>Poznámka 1: Rozpočtované ceny jsou kalkulovány v cenové hladině platné v době dokončení projektové dokumentace.</t>
  </si>
  <si>
    <t>Poznámka 2: Doporučujeme revizi projektové dokumentace, uběhne-li od termínu zpracování projektu do realizace období delší než 12 měsíců.</t>
  </si>
  <si>
    <r>
      <t xml:space="preserve">Poznámka 3: U položek, kde není uvedeno jinak, platí standardní </t>
    </r>
    <r>
      <rPr>
        <b/>
        <u val="single"/>
        <sz val="10"/>
        <color indexed="10"/>
        <rFont val="Arial CE"/>
        <family val="0"/>
      </rPr>
      <t>dvouletá záruka</t>
    </r>
    <r>
      <rPr>
        <b/>
        <sz val="10"/>
        <color indexed="10"/>
        <rFont val="Arial CE"/>
        <family val="0"/>
      </rPr>
      <t>. V případě odchylného požadavku zadavatele je potřeba uvažovat náklady za rozšíření takové záruky.</t>
    </r>
  </si>
  <si>
    <r>
      <t xml:space="preserve">Poznámka 4: U jednotlivých položek je bezpodmínečně </t>
    </r>
    <r>
      <rPr>
        <b/>
        <u val="single"/>
        <sz val="10"/>
        <color indexed="10"/>
        <rFont val="Arial CE"/>
        <family val="0"/>
      </rPr>
      <t>nutné dodržet alespoň vytučněné části</t>
    </r>
    <r>
      <rPr>
        <b/>
        <sz val="10"/>
        <color indexed="10"/>
        <rFont val="Arial CE"/>
        <family val="0"/>
      </rPr>
      <t xml:space="preserve"> z důvodu zajištění kompatibility, funkčnosti technologického celku a uvažovaného kvalitativního standardu.</t>
    </r>
  </si>
  <si>
    <t>V případě že výrobce na daný produkt poskytuje záruku delší než dva roky, bude uplatněna délka záruky stanovená výrobcem.</t>
  </si>
  <si>
    <t>kód výrobku</t>
  </si>
  <si>
    <t>CHILSM1U</t>
  </si>
  <si>
    <t>kód</t>
  </si>
  <si>
    <t>K&amp;M</t>
  </si>
  <si>
    <t>JBL Harman PRO</t>
  </si>
  <si>
    <t>Mixážní systém</t>
  </si>
  <si>
    <t>Reproduktorová soustava</t>
  </si>
  <si>
    <t>Instalace a služby</t>
  </si>
  <si>
    <t>CUECS0414</t>
  </si>
  <si>
    <t>Řídicí jednotky</t>
  </si>
  <si>
    <t>CUE</t>
  </si>
  <si>
    <t>controlCUE-two</t>
  </si>
  <si>
    <t>Extron</t>
  </si>
  <si>
    <t>Konektory</t>
  </si>
  <si>
    <t>kpl</t>
  </si>
  <si>
    <t>Ostatní materiál</t>
  </si>
  <si>
    <t>Ostatní drobný montážní materiál</t>
  </si>
  <si>
    <t xml:space="preserve">AKG Harman PRO </t>
  </si>
  <si>
    <t>BSSSWBLU101</t>
  </si>
  <si>
    <t>AKGDSR800</t>
  </si>
  <si>
    <t>Mikrofon bezdrátový</t>
  </si>
  <si>
    <t>DSR800 BD1</t>
  </si>
  <si>
    <t>AKGD5WL</t>
  </si>
  <si>
    <t>D5 WL</t>
  </si>
  <si>
    <t>AKGDHT800</t>
  </si>
  <si>
    <t>DHT800 BD1</t>
  </si>
  <si>
    <t>AKGCU800</t>
  </si>
  <si>
    <t>CU 800 EU</t>
  </si>
  <si>
    <t>KAM221A</t>
  </si>
  <si>
    <t>221 a</t>
  </si>
  <si>
    <t>KAM210/9</t>
  </si>
  <si>
    <t>K&amp;M 210/9</t>
  </si>
  <si>
    <t>Panasonic</t>
  </si>
  <si>
    <t>Příslušenství řídicí systémy</t>
  </si>
  <si>
    <t>CUECS0485</t>
  </si>
  <si>
    <t>appCUE</t>
  </si>
  <si>
    <t>APOPEC25</t>
  </si>
  <si>
    <t>Apollo Art</t>
  </si>
  <si>
    <t>PEC25</t>
  </si>
  <si>
    <t>APOPER610</t>
  </si>
  <si>
    <t>PER610</t>
  </si>
  <si>
    <t>Převodník RS-232/485 s minimální konfogurací: automatický poloduplexní provoz, indikace směru přenosu. Technická specifikace: Napájení: Z modulů po PEXbusu nebo externě 7.5 - 24 V DC/100mA, Přenosová rychlost: 19200 bitů/s, Vstupní/výstupní konektory: RS232 – 9 pin D konektor dutinky nebo svorky do 1.5 mm2, RS485 - 2x konektor RJ-11-4, Rozměry (2 moduly po 17.5 mm)</t>
  </si>
  <si>
    <t>BLU-101</t>
  </si>
  <si>
    <t>Set audio, RJ45 a RS232 konektorů ke kabeláži.</t>
  </si>
  <si>
    <t>Cisco</t>
  </si>
  <si>
    <t>CAT6 patch kabel délka 2 m, dvojité stínění SFTP, AWG26, izolace polyethylen, plášť PVC, typ konektorů RJ45/RJ45</t>
  </si>
  <si>
    <t>SOL-C6-315GR-2MB</t>
  </si>
  <si>
    <t>Solarix</t>
  </si>
  <si>
    <t>Patch kabel
CAT6 SFTP PVC</t>
  </si>
  <si>
    <t>BEL1583ENH</t>
  </si>
  <si>
    <t>Belden</t>
  </si>
  <si>
    <t>UTP 1583ENH cat.5</t>
  </si>
  <si>
    <t>m</t>
  </si>
  <si>
    <t>Datový UTP cat.5 kabel, bezhalogenový</t>
  </si>
  <si>
    <t>Prodlužovací kabel USB A-A, délka 1,5 m</t>
  </si>
  <si>
    <t>Patch kabel CAT6</t>
  </si>
  <si>
    <t>UTP CAT5</t>
  </si>
  <si>
    <t>USB</t>
  </si>
  <si>
    <t>SOL-SXKD-6-FTP-LSOH</t>
  </si>
  <si>
    <t>CAT6 FTP LSOH
500m/cívka 
SXKD-6-FTP-LSOH</t>
  </si>
  <si>
    <t>UTP CAT6</t>
  </si>
  <si>
    <t>Stíněný kabel CAT6 s LSOH pláštěm. Nejvyšší podporovaný protokol  - 1000BaseT, 1000BaseTX. Stínění - fólie kolem všech 4 párů. Šířka pásma - 250 MHz. Jednotlivé páry odděleny plastovým křížem.</t>
  </si>
  <si>
    <t>USB prodlužovací A-A  1,5m</t>
  </si>
  <si>
    <t>TASC301</t>
  </si>
  <si>
    <t>Tasker</t>
  </si>
  <si>
    <t>C301</t>
  </si>
  <si>
    <t>Audio kabel</t>
  </si>
  <si>
    <t>VIVPROHDMIHD12.5</t>
  </si>
  <si>
    <t>VivoLink</t>
  </si>
  <si>
    <t>VivoLink Pro HDMI Cable 12,5 Meter</t>
  </si>
  <si>
    <t>HDMI kabel</t>
  </si>
  <si>
    <t>HDMI kabel 12,5m. Rozlišení  4K*2K @ 60Hz.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ohybu. Průměr kabelu 7,3 mm.</t>
  </si>
  <si>
    <t>HDMI kabel 10m. Rozlišení  4K*2K @ 60Hz.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ohybu. Průměr kabelu 7,3 mm.</t>
  </si>
  <si>
    <t>VIVPROHDMIHD10</t>
  </si>
  <si>
    <t>HDMI kabel 2m. Rozlišení  4K*2K @ 60Hz.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ohybu. Průměr kabelu 7,3 mm.</t>
  </si>
  <si>
    <t>VivoLink Pro HDMI Cable 2 Meter</t>
  </si>
  <si>
    <t>VIVPROHDMIHD2</t>
  </si>
  <si>
    <t>Šestikanálové relé jednotka s minimální konfogurací: pro spínání zátěží do 10A, 6 nezávislých bezpotenciálových přepínacích výstupů, řízení po sběrnici PEXbus a externími tlačítky, testovací tlačítka na čelním panelu, programovatelné parametry pro každé relé (odezva na vstup, zpožděné zapnutí/vypnutí, paměť, sekvence pro ovládání motorů), indikace napájení a stavu relé. Technická specifikace: Napájecí napětí: 230V / 50/60Hz, 50 mA, Počet spínaných výstupů: 6, Maximální zátěž: 230V/10A každý výstup při odporové zátěži, Svorky: Pro vodiče do průřezu 1.5 mm2, Rozměry (6 modulů po 17.5 mm)</t>
  </si>
  <si>
    <t>JBLCBT50LA</t>
  </si>
  <si>
    <t>Sloupová line-array reprosoustava min 8x2", min. 140W / 8Ω, citlivost min 93 dB, freq. Rozsah min 80 Hz - 18 kHz, pokrytí min 140°x20° H x V, EQ přepínač, max rozměry do 550x1100x160 mm, vč. polohovatelného nástěnného držáku min ±65° do stran a  min ±15° náklon, černá barva</t>
  </si>
  <si>
    <t>Zesilovač</t>
  </si>
  <si>
    <t>BBS Harman PRO</t>
  </si>
  <si>
    <t>Mixážní matice s digitálním signálovým processingem, 12 vstupů / 8 výstupů, min. 10 vstupů s automatickou eliminací ozvěny (AEC), digitální sběrnice s min. 42 zvukovými kanály s latencí max 0,25ms, min. 6 kontrolních vstupů a  4 logické výstupy, indikační LED pro každý kanál, ethernet pro nastavení, kontrolu a monitoring, RS-232 pro řízení</t>
  </si>
  <si>
    <t>MIC Mikrofon bezdrátový</t>
  </si>
  <si>
    <t>UHF digitální dvojitý přijímač bezdrátových mikrofonů, modulace FSK, přenosné přeladitelné pásmo min. 590 - 650 MHz, latence max. 3,8 ms, systémová spektrální analýza, frekvenční rozsah 30Hz-19kHz, digitální plně diverzní příjem, kódování přenosu min. 448 bit, 2x XLR symetrický výstup, 1x Dante výstup (48kHz), celkové harmonické zkreslení ≤ 0.03%, více než 5000 přeladitelných freq., filtr nízkých frekvencí, 3 pásmový ekvalizér, kompresor, limiter, IR nastavení vysílač -&gt; přijímač, 19" rack uchycení, možnost antény na čelo přístroje</t>
  </si>
  <si>
    <t>UHF digitální ruční vysílač s dynamickou mikrofonní vložkou - superkardioida, modulace FSK, přenosné pásmo min. 590 - 650 MHz, frekvenční rozsah 70Hz-19kHz, výkon 30 - 50 mW,  kódování přenosu min. 448 bit,celkové harmonické zkreslení ≤ 0.03%, 3, více než 5000 přeladitelných freq., 5provoz více jak 8 hodin, 2x AA baterie, váha max. 500g bez baterií</t>
  </si>
  <si>
    <t>Dynamická mikrofonní vložka (superkardioida) pro systémové vysílače, zpěv, mluvené slovo, 70Hz-20kHz, citlivost 2,6mV/Pa, vyrovnaná frekvenční odezva a vysoká odolnost proti zpětné vazbě.</t>
  </si>
  <si>
    <t>AKGDPT800</t>
  </si>
  <si>
    <t>DPT800 BD1</t>
  </si>
  <si>
    <t>UHF digitální kapesní vysílač, modulace FSK, přenosné pásmo min. 590 - 650 MHz, frekvenční rozsah 450Hz-17kHz, výkon 30 - 50 mW,  kódování přenosu min. 448 bit,celkové harmonické zkreslení ≤ 0.03%, 3, více než 5000 přeladitelných freq., 5provoz více jak 8 hodin, 2x AA baterie, váha max. 100g bez baterií</t>
  </si>
  <si>
    <t>AKGHC81MDBE</t>
  </si>
  <si>
    <t>Mikrofon</t>
  </si>
  <si>
    <t>HC81 MD beige</t>
  </si>
  <si>
    <t>Tenký náhlavní kondenzátorový mikrofon, kardioidní charakteristika, 450 Hz - 17 kHz, váha max. 4g (bez kabelu),  větrná ochrana, pouzdro, kabelová příchytka, tělová barva</t>
  </si>
  <si>
    <t>Příslušenství audio technika</t>
  </si>
  <si>
    <t>Dvojitá inteligentní rychlonabíječka pro digitální vysílače bezdrátových mikrofonů / &gt; 1,9 mAh NiMH AA akumulátorové baterie, nabíjí bez vyjmutí baterií z vysílačů, set vč. síť. zdroje a 4x AA NiMH akumulátorových baterií, nabíjecí cyklus 1,5-2hod., 197x87,5x83mm, 620g, černá barva</t>
  </si>
  <si>
    <t>KAM232</t>
  </si>
  <si>
    <t>Držák, stojan, úchyt</t>
  </si>
  <si>
    <t>K&amp;M 232</t>
  </si>
  <si>
    <t>Stolní stojánek s nástavcem, závit 3/8" hmotnost cca 1,0 kg, výška 160 - 180 mm, Ø max 150 mm, Barva černá</t>
  </si>
  <si>
    <t>Mikrofonní stativ s ramenem, hmotnost max. 3,5 kg, výška 950-1600 mm, rameno 500-700 mm, černý</t>
  </si>
  <si>
    <t>SENME66</t>
  </si>
  <si>
    <t>Sennheiser</t>
  </si>
  <si>
    <t>Mikrofonní modul kondenzátorový, úzce směrová (laloková) superkardioidní charakteristika, 40 Hz - 20 kHz, průměr 18-23 mm, max. SPL / 1 kHz - 124 - 125 dB</t>
  </si>
  <si>
    <t>SENK6P</t>
  </si>
  <si>
    <t>Napájecí část pro mikrofonní modul, Phantom 12-48V, 40 Hz - 20 kHz, průměr 18-23 mm, výstup M3XLR, vč. upevňovací klipsny.</t>
  </si>
  <si>
    <t xml:space="preserve">Držák pro stropní upevnění mikrofonní klipsny, závit 3/8". Barva černá. </t>
  </si>
  <si>
    <t>Držák stropní</t>
  </si>
  <si>
    <t>EXT60149301</t>
  </si>
  <si>
    <t>DXP 44 HD 4K</t>
  </si>
  <si>
    <t>BARCSE200</t>
  </si>
  <si>
    <t>Barco</t>
  </si>
  <si>
    <t>ClickShare CSE-200</t>
  </si>
  <si>
    <t>WIFI signálový přepínač</t>
  </si>
  <si>
    <t>Rámové plátno</t>
  </si>
  <si>
    <t>Projecta</t>
  </si>
  <si>
    <t>HomeScreen</t>
  </si>
  <si>
    <t>CIS-SX20-PHD12X-CE</t>
  </si>
  <si>
    <t>Quick Set SX20, kamera zoom 12x</t>
  </si>
  <si>
    <t>sestava</t>
  </si>
  <si>
    <t>Kontrolér řídicího systému. Technické parametry kontroléru: CPU Arm, 256MB RAM, 6x RS232, 8x IR, 8x IO, 4x relé, audio in/out, 1x LAN, slot pro SD kartu (min. 4GB), programování v jazyce XPL2, vestavěný webový server. Rozměry: 210 x 43.5 x 92 mm, Výška 1U</t>
  </si>
  <si>
    <t>Aplikace pro emulaci dotykového panelu a kontroléru. Kompatibilní s operačním systémem Apple iOS 7.0 a vyšší, Android OS 4.1 a vyšší, Windows PC OS 7 a vyšší. 1 licence přísluší každému jednotlivému zařízení. Určeno pro systémy CUE</t>
  </si>
  <si>
    <t>CROXLS1002</t>
  </si>
  <si>
    <t>Crown Harman PRO</t>
  </si>
  <si>
    <t>XLS 1002</t>
  </si>
  <si>
    <t>Koncový zesilovač  2x_215/350/550W - 8/4/2Ω, mono_700/1100W - 8/4Ω, citlivost vstupů 1,4Vrms a 0,775Vrms, Integrovaný procesor - pásmová propusť, limitér, módy zesilovače, čelní LCD displej, 20Hz - 20 kHz, THD&lt;0,5%, 11x LED indikátory signálu a stavu, nízká tepelná ztráta,  symetrické XLR a jack 6,3 vstupy, nesymetrické cinch vstupy, preamp. výstupy  jack 6,3, výstupy Speakon a šroubovací svorky, vypínání čelního osvětlení, kontakty pro sleep mode, 483x196x89 mm, 3,9 kg, 2U, záruka 36 měsíců</t>
  </si>
  <si>
    <t>Bosch</t>
  </si>
  <si>
    <t>BOCLBB1968/00</t>
  </si>
  <si>
    <t>Jednokanálový eliminátor zpětné vazby s fázovým posunem, digitální zpracování signálu, vhodné pro akusticky náročné prostředí, spec. směšovač pro dva mikrofony na řeč. pultu, záruka 36 měsíců</t>
  </si>
  <si>
    <t>AKGFAC</t>
  </si>
  <si>
    <t>Propojovací kabel pro přímé uchycení anténního prutu do rackových úchytů WMS, vč. BNC průchodek. 1 m, pro každý přijímač nutno kalkulovat 2x</t>
  </si>
  <si>
    <t>AKGCK33</t>
  </si>
  <si>
    <t>Drátový mikrofon</t>
  </si>
  <si>
    <t>AKG Harman PRO</t>
  </si>
  <si>
    <t>CK 33</t>
  </si>
  <si>
    <t>Mikrofonní vložka 50Hz - 20 kHz, hyperkardioidní charakteristika, směrovost 95°, citlivost 20 mV/PA, optimální vzdálenost od řečníka 0,3 - 0,9 m, ruchové použití 2 - 4 m, 13,5 x 20 mm (průměr x délka)</t>
  </si>
  <si>
    <t>AKGGN50ESP</t>
  </si>
  <si>
    <t>GN 50 ESP</t>
  </si>
  <si>
    <t>Ohebný mikrofonní držák 50 cm (59,8 cm vč. konektoru); ukončený konektorem XLR; programovatelný vypínač (ON/OFF, PTT ,PTM), LED, basový filtr, součástí stolní montážní držák</t>
  </si>
  <si>
    <t>AKGH600</t>
  </si>
  <si>
    <t>H 600</t>
  </si>
  <si>
    <t>Odpružený držák do stolu pro mikrofony a husí krky se zabezpečením proti "přemístění"</t>
  </si>
  <si>
    <t>Zobrazování + projekce</t>
  </si>
  <si>
    <t>Ozvučení</t>
  </si>
  <si>
    <t>PANPT-EZ770ZE</t>
  </si>
  <si>
    <t>Dataprojektor lampový vč. zákl. objektivu</t>
  </si>
  <si>
    <t>PT-EZ770ZE</t>
  </si>
  <si>
    <t>6500 ANSIlm jas, WUXGA 1920x1200/16:10, LCD technologie, Hdbase-T/vestavěný DigitalLink distribuce po UTP, vstupy: DVI, DPort, HDMI, VGA, HDbaseT-Dig.Link. Funkce zvýšení kontrastu DayLightView a DICOM zobraz.mód v tmavých odstínech šedi, pohyb objektivu LensShift, prachuodolná-těsná konstrukce chasi, zvýšená životnost lamp ke 3.000 hod./normal-mod a až 15.000 hod. eko.prach. filtru s možností čištění a výměny bez nutnosti stropní demontáže.</t>
  </si>
  <si>
    <t>AVMDRZ2.std.uni</t>
  </si>
  <si>
    <t>AV MEDIA</t>
  </si>
  <si>
    <t>AVMDRZ2.</t>
  </si>
  <si>
    <t>Držák pro projektor, kotvený do pevné stropní konstrukce, možnost rektifikace natočení projektoru ve všech směrech, vedení kabeláže uvnitř tyče držáku, bílé provedení.</t>
  </si>
  <si>
    <t>Interface technologie</t>
  </si>
  <si>
    <t>TH-65LFE8E</t>
  </si>
  <si>
    <t>Profesionální displej</t>
  </si>
  <si>
    <t>Profesionální displej s minimální konfigurací: úhlopříčka 65", rozlišení 1920x1080px, Jas 350cd/m2, kontrast 5000:1, odezva 6,5ms, rozměry do (šxvxh): 1455x830x65 mm. Konektivita: HDMI, DVI-D, VGA, RS232, LAN, Audio IN/OUT, USB. Bez TV tunneru. Zabudované min. 2 x 10 W reproduktory. LAN správa. Váha do 38kg.</t>
  </si>
  <si>
    <t>Držák 70" displeje</t>
  </si>
  <si>
    <t>Chief</t>
  </si>
  <si>
    <t>Tvůrčí LCD IAC-panel</t>
  </si>
  <si>
    <t>Smart Techn.</t>
  </si>
  <si>
    <t>KAPP iQ POINT 75" LCD+SW</t>
  </si>
  <si>
    <t>set</t>
  </si>
  <si>
    <t>Interaktivní LCD</t>
  </si>
  <si>
    <r>
      <t xml:space="preserve">Interaktivní 75" LED multifunkční displej umožňující okamžitý zápis a sdílení poznámek na bílou "tabuli" (nekonečná plocha), jejich sdílení pomocí mobilní aplikace a uložení. Širokoúhlý displej s UHD rozlišením ("4K") podporuje detailní zobrazení map, grafických návrhů a zápis poznámek pery různými barvami. 2x HDMI, 1x Display port a další video vstupy. Součástí je služba Maintenance SW MPro pro běh 1 roku. </t>
    </r>
    <r>
      <rPr>
        <sz val="10"/>
        <rFont val="Arial CE"/>
        <family val="0"/>
      </rPr>
      <t>Cílem je Smart LCD připojit na prezentační PC, z kterého lze stejný obsah doplněný o vytvořené interakt. poznámky řečníka sdílet na velkou plochu projektoru (pro náhled ve velkém všem přítomným) či on-line skrze prostředí VCF setu vzdálené protistraně.</t>
    </r>
  </si>
  <si>
    <t>CHIXSM1U</t>
  </si>
  <si>
    <t>Držáky</t>
  </si>
  <si>
    <t>Chief XSM1U - 
FUSION Flat Panel Micro-Adjistable Fixed Wall Mount</t>
  </si>
  <si>
    <r>
      <t>Nástěnný fixní</t>
    </r>
    <r>
      <rPr>
        <sz val="10"/>
        <rFont val="Arial CE"/>
        <family val="2"/>
      </rPr>
      <t xml:space="preserve"> držák pro displeje </t>
    </r>
    <r>
      <rPr>
        <sz val="10"/>
        <rFont val="Arial CE"/>
        <family val="0"/>
      </rPr>
      <t>55"-82"</t>
    </r>
    <r>
      <rPr>
        <sz val="10"/>
        <rFont val="Arial CE"/>
        <family val="2"/>
      </rPr>
      <t xml:space="preserve">. Max. nosnost </t>
    </r>
    <r>
      <rPr>
        <sz val="10"/>
        <rFont val="Arial CE"/>
        <family val="0"/>
      </rPr>
      <t>114 kg.</t>
    </r>
    <r>
      <rPr>
        <sz val="10"/>
        <rFont val="Arial CE"/>
        <family val="2"/>
      </rPr>
      <t xml:space="preserve">
</t>
    </r>
    <r>
      <rPr>
        <sz val="10"/>
        <rFont val="Arial CE"/>
        <family val="0"/>
      </rPr>
      <t>Možnost horizontálního posunu po instalaci +/- 220 mm doleva a doprava. 
Možnost doladění výšky a vodováhy pro instalaci pomocí nastavovacích šroubů. S</t>
    </r>
    <r>
      <rPr>
        <sz val="10"/>
        <rFont val="Arial CE"/>
        <family val="2"/>
      </rPr>
      <t>lyšitelné kliknutí při bezpečném zapadnutí obrazovky do držáku.</t>
    </r>
  </si>
  <si>
    <t>Maticový přepínač 4x4 HDMI. Podpora 2560x1600* @ 60 Hz or 4K (4096x2160) @ 30 Hz, UHD (3840x2160) @ 30 Hz. Podpora standardů HDMI 1.4, HDCP 1.4. Datový tok max. 10,2 Gbps, Key Minder - kontinuálně verifikuje HDCP kompatibilitu pro rychlé a spolehlivé přepínání vstupů a výstupů. EDID Minder - automaticky managing EDID komunikace mezi propojenými zařízeními. Automatický "Color bit Depht management" na základě EDID displeje. Automatická ekvalizace délky kabelu na vstupech do 30 m pro 1920x1200/8bit color. Automatická obnova signálu na výstupu – obnovuje a přetváří časování signálu (reclocking) na každém výstupu, což umožňuje přenos signálu delšími HDMI kabely. Audio Brakway – poskytuje schopnost oddělit (de-embedovat) audio signál od příslušného HDMI videosignálu atak umožnit distribuci audio a video signálu z jednoho zdroje separátně do různých míst určení. Global Presets – může být uloženo až 32 nejfrekventovanějších In/Out konfigurací, které mohou být vyvolávány z předního panelu, pomocí Ethernetového rozhraní nebo ze sériového řízení.
Bezpečnostní uzamčení předního panelu – zabraňuje neoprávněnému použití předních ovládacích tlačítek v nezabezpečeném prostředí. Ethernet monitoring – umožňuje aktivně sledovat a spravovat  maticový přepínač přes LAN, WAN nebo internet pomocí standardních protokolů TCP/IP ( vzdálená správa). Přenos  Deep Color up to 12-bit, 3D, and HD lossless audio formats
HDCP kompatibilní. Ovládání tlačítky, RS-232, RS-422, Ethernet.</t>
  </si>
  <si>
    <t>EXT60127112</t>
  </si>
  <si>
    <t>Přenos signálu po CAT 5/6</t>
  </si>
  <si>
    <t>DTP HDMI 4K 230 Tx</t>
  </si>
  <si>
    <t>EXT60127113</t>
  </si>
  <si>
    <t>DTP HDMI 4K 230 Rx</t>
  </si>
  <si>
    <t>Extender pro přenos HDMI po kabelu CATx - Vysílač. Podpora standardů HDMI 1.4, HDCP 2.2. Podpora 4K/UHD@60Hz 4:2:0. Kompatibilní s CAT5e/6/7 twisted pair kabely. Přenos 1080p na vzálenost max. 70m, přenos 4K/UHD na max. 40m (obojí při použití kabelu CAT6/7). Přenos RS-232 (obousměrně) a IR příkazů. HDCP kompatibilní. Podpora přenosu EDID, CEC, 3D. PoCc napájení vysílače po CATx kabelu.</t>
  </si>
  <si>
    <t>Extender pro přenos HDMI po kabelu CATx - Přijímač. Podpora standardů HDMI 1.4, HDCP 2.2. Podpora 4K/UHD@60Hz 4:2:0. Kompatibilní s CAT5e/6/7 twisted pair kabely. Přenos 1080p na vzálenost max. 70m, přenos 4K/UHD na max. 40m (obojí při použití kabelu CAT6/7). Přenos RS-232 (obousměrně) a IR příkazů. HDCP kompatibilní. Podpora přenosu EDID, CEC, 3D. PoCc napájení přijímače po CATx kabelu.</t>
  </si>
  <si>
    <t>Zdroje signálu a přípojná místa</t>
  </si>
  <si>
    <t>Bezdrátový přepínač pro sdílení obrazu a zvuku z až 16 zařízení typu notebook, smartphone, tablet na displej nebo projektor. Sdílení lze spustit z USB tlačítka nebo mobilní aplikace prostřednictvím integrovaného WiFi access pointu v přepínači. Obraz z mobilních zařízení je sdílen pomocí aplikace nebo zrcadlení plochy (AirPlay, MirrorOp). Sdílení až 2 zařízení na despleji nebo projektoru najednou. Vzdálená správa přes webové rozhraní nebo aplikace. Technické parametry: podporované rozlišení pro bedrátové sdílení 1920 x 1080 @ 30 fps, integrovaný WiFi access point 2,4 nebo 5 GHz, 2x USB tlačítko v balení, podporované OS Windows 7 a vyšší (64bit), MacOS 10.10 a vyšší, Android 4.1 a vyšší , iOS 5.0 a vyšší. Výstupy: 1x HDMI. 1x audio mini jack, 1x audio S/PDIF, 1x Ethernet RJ45.</t>
  </si>
  <si>
    <t>EXT60132401</t>
  </si>
  <si>
    <t>Záznam prezentací</t>
  </si>
  <si>
    <t>SMP 351</t>
  </si>
  <si>
    <t>HD rekordér a stream enkodér se záznamem na interní SSD nebo USB
Interní úložiště typu SSD 80 GB, připojení externího úložiště přes rozhraní USB nebo LAN (Network Access Storage), možnost záznamu až ze 2 zdrojů obrazu najednou s výsledným spojením obou obrazů formou PiP nebo Side by Side, simultální zpracování záznamu + streamu najednou, maximální rozlišení vstupního obrazu 1920 x 1200, maximální rozlišení záznamu a streamu 1920 x 1080p (H.264 / MPEG‑4 AVC) @ 30 fps, formát záznamu v souboru M4V, možnost ovládání tlačítky na čelním panelu nebo přes webové rozhraní, externí řízení přes LAN nebo RS232. Vstupy: 3x HDMI, 1x analogové video (Y, R-Y, B-Y + C-Video), audio (embed.HDMI + 2x stereo IN), 1x LAN. Výstupy: 1x HDMI, audio (embed.HDMI + 1x stereo)</t>
  </si>
  <si>
    <t>PC sestava</t>
  </si>
  <si>
    <t>PNCCORDXXL</t>
  </si>
  <si>
    <t>Přípojné panely</t>
  </si>
  <si>
    <t>PanConnect</t>
  </si>
  <si>
    <t>PanConnect CordXXL</t>
  </si>
  <si>
    <r>
      <t xml:space="preserve">Vestavné interiérové přípojné místo v kombinaci: 3x zásuvka 230V + možný výběr 4 ks kabelů z výběru HDMI, LAN, 2x USB. Konektory uschovány pod kovovým výklopem. </t>
    </r>
    <r>
      <rPr>
        <sz val="10"/>
        <rFont val="Arial CE"/>
        <family val="2"/>
      </rPr>
      <t>Kladkový systém upevněn na spodní části panelu- délka 60 cm. Barevné provedení: AluSilver, SteelGray, Anthracite nebo Champagne.</t>
    </r>
  </si>
  <si>
    <t>Videokonference</t>
  </si>
  <si>
    <t>Videokonferenční řešení pro středně velké zasedací místnosti. Popis : Videokonferenční jednotka s možností připojení dvou zobrazovačů a volitelnou funkcí MultiSite (3+1), dodávaná s PTZ kamerou 12x optický zoom a externím mikrofonem, kameru je možno umístit na horní hranu displeje. Řešení určené jak pro samostatný provoz na IP, registraci na VCS, CUCM i Spark.  Technické parametry : H.323 a SIP, šířka pásma do 6Mbps, podpora přenosu obrazu v rozlišení až do 1080p60 (video) a 1080p30 (prezentace), 2x video IN (HDMI, DVI-I), 2x video OUT (HDMI), 4x audio IN (HDMI, mini jack, 2x 4-pin mini jack pro externí mikrofon Table Microphone 20), 2x audio OUT (HDMI, mini jack), H.239, BFCP, AES, API (IP,USB), AEC, AGC, Automatic Noise Reduction  Obsah balení : SX20 jednotka, PTZ kamera 12x zoom, mikrofon Table Mic 20, dálkový ovladač TRC6, napájecí zdroj</t>
  </si>
  <si>
    <t>CISCON-PSRN-SX2PHD12</t>
  </si>
  <si>
    <t>Maintenance Support</t>
  </si>
  <si>
    <t>Maintanace servis pro VCF codec s kamerou zoom 12x. SW upgrade zdarma, on-line podpora, výměna vadného zboží, 1 rok</t>
  </si>
  <si>
    <t>CIS-CABPHD4XS2-SPLIT</t>
  </si>
  <si>
    <t>Breakout cable pro prodloužení kamery</t>
  </si>
  <si>
    <t>CIS-PSU-12VDC-40W2</t>
  </si>
  <si>
    <t>Napájecí zdroj pro kameru</t>
  </si>
  <si>
    <t>Breakout cable</t>
  </si>
  <si>
    <t>Napájecí zdroj</t>
  </si>
  <si>
    <t>Polička</t>
  </si>
  <si>
    <t>Polička pro umístění VCF kamery na stěnu</t>
  </si>
  <si>
    <t>Řídicí systém</t>
  </si>
  <si>
    <t>CUECS0452</t>
  </si>
  <si>
    <t>touchCUE-7-B</t>
  </si>
  <si>
    <t>Touch panel řídicího systému</t>
  </si>
  <si>
    <r>
      <t xml:space="preserve">Dotykový panel drátový vestavný. </t>
    </r>
    <r>
      <rPr>
        <sz val="10"/>
        <color indexed="8"/>
        <rFont val="Arial"/>
        <family val="2"/>
      </rPr>
      <t>Technické parametry panelu: Technické parametry panelu: úhlopříčka 7" 16:9, rozlišení 1280x800, 32-bitové barvy, kapacitní dotykový IPS displej s 216ppi, vestavěné reproduktory, mikrofon a kamera, světelný a pohybový senzor, IP komunikace, napájení přes PoE (adaptér je součástí balení), provedení v masivním hliníkovém šasi. Instalace do běžné elektro krabice KU68.</t>
    </r>
  </si>
  <si>
    <t>Převodník RS232</t>
  </si>
  <si>
    <t>Převodník RS232/USB pro ovládání VCF pomocí řídicího systému.</t>
  </si>
  <si>
    <t>Softwarové řídicího systému</t>
  </si>
  <si>
    <t>Tablet</t>
  </si>
  <si>
    <t>Apple</t>
  </si>
  <si>
    <t>IT technologie</t>
  </si>
  <si>
    <t>ZyXEL</t>
  </si>
  <si>
    <t>Síťové prvky - Switch</t>
  </si>
  <si>
    <t>SGM1U-EPP-8KS6-24SHE</t>
  </si>
  <si>
    <t>Signamax</t>
  </si>
  <si>
    <t>Patch panel
24 x RJ45 CAT6 STP
1U EPP-8KS6-24SHE  (šedý)</t>
  </si>
  <si>
    <t>Patch panel 24x CAT6 stíněný. Konektor RJ45 a IDC svorkovnice. Vyvazovací lišta.</t>
  </si>
  <si>
    <t>Patch panel</t>
  </si>
  <si>
    <t>AV rack - příslušenství (police, vykrývací plech, pásky, atd).</t>
  </si>
  <si>
    <t>AV rack - příslušenství</t>
  </si>
  <si>
    <t>TRIRMA32A66CAXA1</t>
  </si>
  <si>
    <t>Datové rozvaděče (Rack)</t>
  </si>
  <si>
    <t>Triton</t>
  </si>
  <si>
    <t>RMA-32-A66-CAX-A1</t>
  </si>
  <si>
    <t>19" rozvaděč stojanový 32U/600x600 skleněné dveře, šedý</t>
  </si>
  <si>
    <t>TRIRAXCHX04X3</t>
  </si>
  <si>
    <t>RAX-CH-X04-X3</t>
  </si>
  <si>
    <t>Ventilační jednotka spodní (horní) 220V/60W, 4 ventilátory, termostat</t>
  </si>
  <si>
    <t>Datové rozvaděče - ventilace</t>
  </si>
  <si>
    <t>TRIRABPDX03A1</t>
  </si>
  <si>
    <t>RAB-PD-X03-A1</t>
  </si>
  <si>
    <t>19" rozvodný panel  1U 8x230V UTE, přívod černý - 2m, podsvícený vypínač</t>
  </si>
  <si>
    <t>Rozvodný panel</t>
  </si>
  <si>
    <t>Videokonferenční sestava</t>
  </si>
  <si>
    <t>Maticový přepínač HDMI</t>
  </si>
  <si>
    <t>VivoLink Pro HDMI Cable 10 Meter</t>
  </si>
  <si>
    <t>VIVPROHDMIHD5</t>
  </si>
  <si>
    <t>VivoLink Pro HDMI Cable 5 Meter</t>
  </si>
  <si>
    <t>HDMI kabel 5m. Rozlišení  4K*2K @ 60Hz.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ohybu. Průměr kabelu 7,3 mm.</t>
  </si>
  <si>
    <r>
      <t xml:space="preserve">Symetrický stíněný audio mono kabel, průměr 6,0 mm, </t>
    </r>
    <r>
      <rPr>
        <sz val="10"/>
        <rFont val="Arial CE"/>
        <family val="2"/>
      </rPr>
      <t>instalační</t>
    </r>
  </si>
  <si>
    <t>AQUAQ625</t>
  </si>
  <si>
    <t>AQ</t>
  </si>
  <si>
    <t>AQ 625</t>
  </si>
  <si>
    <r>
      <t xml:space="preserve">Kabel pro reproduktory - </t>
    </r>
    <r>
      <rPr>
        <sz val="10"/>
        <rFont val="Arial CE"/>
        <family val="0"/>
      </rPr>
      <t>2x 2,5 mm</t>
    </r>
  </si>
  <si>
    <t>Repro kabel</t>
  </si>
  <si>
    <t>USB repeater</t>
  </si>
  <si>
    <t>CYKY 7x1,5</t>
  </si>
  <si>
    <t>SMASTUSB-XT</t>
  </si>
  <si>
    <t>Smart Technologies</t>
  </si>
  <si>
    <t>Repeater aktivní USB - SMART USB-XT</t>
  </si>
  <si>
    <t>Originální USB repeater pro prodlužování USB kabelů (možno nastavit až 4 za sebe)</t>
  </si>
  <si>
    <t>Kabely CYKY 7x1,5 pro indukční smyčku</t>
  </si>
  <si>
    <t>Instalace video techniky (Displeje včetně držáků, Projektory včetně držáků, Projekční plochy, Videotechnika)</t>
  </si>
  <si>
    <t>Instalace audio techniky (Reproduktory, Mixážní pult, Mikrofony, Digitální audiomatice)</t>
  </si>
  <si>
    <t>Instalace kabeláže včetně konektorů (Příprava a pokládka kabelového svazku. Konektory: audio, video, řízení, napájení.)</t>
  </si>
  <si>
    <t>Instalace interfacové techniky (Instalace interfacové techniky, přístrojové skříně a rozvaděče. Vyvázání kabeláže a zapojení napájení)</t>
  </si>
  <si>
    <t xml:space="preserve">Instalace řídícího systému (Řídící jednotka, Ovládací prvky, Silové vypínače ovládané z ŘS) </t>
  </si>
  <si>
    <t>Další práce (Vykládka/nakládka a stavba lešení. Úklid materiálu, nářadí, likvidace obalů. Pronájem lešení.)</t>
  </si>
  <si>
    <t>Programování a SW práce (Řídící systém, Režimy a předvolby na dotykovém panelu, Programování silových okruhů, Tvorba manuálu pro systém)</t>
  </si>
  <si>
    <t>IT služby (Instalace a nastavení PC, Instalace a konfigurace SW pro interaktivní zařízení, Konfigurace WiFi, Konzultace)</t>
  </si>
  <si>
    <t>Projektový managment (Obhlídky na místě, Konzultace, Kontrolní dny)</t>
  </si>
  <si>
    <t>Projektová dokumentace, příprava, inženýring, předání, školení (Doplnění projektové dokumentace před akcí. Přejímka stavební připravenosti, převzetí místa instalace. Projektová dokumentace skutečného stavu. Předání díla. Zaškolení uživatele. Inženýring - vedení instalace. Systémové testy.)</t>
  </si>
  <si>
    <t>Revize elektrického zařízení</t>
  </si>
  <si>
    <t>Instalace AV techniky</t>
  </si>
  <si>
    <t>hodina</t>
  </si>
  <si>
    <t>Instalace speciální techniky (Videokonference)</t>
  </si>
  <si>
    <t>Ampetronic CLS1</t>
  </si>
  <si>
    <t>Zesilovač I.S.</t>
  </si>
  <si>
    <t>Zesilovač pro indukční smyčku. Zesilovač pro indukční smyčku do 200 m2, budicí proud max. 7A – trvalý výkon 5A (@ 1kHz), odpovídá IEC/EN 60118-4 a BS7594, automatická regulace zisku AGC, nastavitelná korekce ztrát indikce do Fe, vstupy 1x Mic/Line, 1x Line, 1x 100V / 3x LED, kompaktní provedení pro instalaci na stěnu, do podhledu, výška 1HU</t>
  </si>
  <si>
    <t>Eliminátor zpětné vazby</t>
  </si>
  <si>
    <t>Steel</t>
  </si>
  <si>
    <t>SHO 3610 SLIM</t>
  </si>
  <si>
    <t>Nástěnný polohovatelný držák pro 65" displej s výsuvem pro možnost natečení displeje 45° oproti kotvení držáku. Nosnost minimálně 50 kg.</t>
  </si>
  <si>
    <t>PC sestava je dodávkou investora.</t>
  </si>
  <si>
    <t>Tablet je dodávkou investora.</t>
  </si>
  <si>
    <t>Podružné jednotky řídicího systému do silového rozvaděče - část AV</t>
  </si>
  <si>
    <t>ZyXEL GS1900-10HP</t>
  </si>
  <si>
    <t>10-port Desktop Gigabit Web Smart switch: 8x Gigabit metal + 2x SFP, IPv6, 802.3az (Green), PoE 802.3at(High Power, 30W) - Power budget 70W, Easy set up wizard, fanless, záruka doživotní</t>
  </si>
  <si>
    <t>AKGPCC130SW</t>
  </si>
  <si>
    <t>PCC 130 SW</t>
  </si>
  <si>
    <r>
      <t xml:space="preserve">Plochý kondenzátorový mikrofon pro konference, </t>
    </r>
    <r>
      <rPr>
        <sz val="10"/>
        <rFont val="Arial CE"/>
        <family val="0"/>
      </rPr>
      <t>odolný proti rušení a zpětné vazbě</t>
    </r>
    <r>
      <rPr>
        <sz val="10"/>
        <rFont val="Arial CE"/>
        <family val="2"/>
      </rPr>
      <t xml:space="preserve">, 50Hz - 20kHz, </t>
    </r>
    <r>
      <rPr>
        <sz val="10"/>
        <rFont val="Arial CE"/>
        <family val="0"/>
      </rPr>
      <t xml:space="preserve">superkardioidní </t>
    </r>
    <r>
      <rPr>
        <sz val="10"/>
        <rFont val="Arial CE"/>
        <family val="2"/>
      </rPr>
      <t>charakteristika, citlivost 94 dB SPL, fázově soudržná směrovost (PCC), programovatelný spínač (zap/vyp, PTT, PTM), stavová LED, 3 pozicový přepínač basů, pokrytí cca 90°, fantomové napájení 12-48V, 126.5 x 105 x 26.5 mm, 550g, vč. 4,6 m kabelu, XLR3 konektor, 64x89x25 mm, váha 269 g vč. kabelu, černý</t>
    </r>
  </si>
  <si>
    <t>Kindermann</t>
  </si>
  <si>
    <t>Vybavení podlahové krabice</t>
  </si>
  <si>
    <t>Instalační modul GB2/GB3 pro podlah. krabice Ackermann a Tehalit pro 4 poloviční nebo 2 plné sloty</t>
  </si>
  <si>
    <t>XLR 3-pin Female, 1 slot, letovací</t>
  </si>
  <si>
    <t>Prázdný slot  1/2 díl pro 50x50</t>
  </si>
  <si>
    <t>Prázdný slot celý pro 50x50</t>
  </si>
  <si>
    <t>AV kabeláž</t>
  </si>
  <si>
    <t>TASC118</t>
  </si>
  <si>
    <t>kabely metráž</t>
  </si>
  <si>
    <t>C118</t>
  </si>
  <si>
    <r>
      <t>Nesymetrický stíněný stero kabel 2x 0,14 mm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( 2,9 x 5,8 mm ), instalační pro konektory jack 3.5 mm</t>
    </r>
  </si>
  <si>
    <t>PRO10600574</t>
  </si>
  <si>
    <t>Rámová projekční plocha. Projekční povrch HD Progressiove se ziskem 1.3.  Formát 16:10, rozměr obrazu 187x300cm, matně černý hliníkový rámeček 8cm. Hmotnost 13kg.</t>
  </si>
  <si>
    <t>Mikrofon - režim VCF</t>
  </si>
  <si>
    <t>ZyXEL GS1900-24HP</t>
  </si>
  <si>
    <t>26-port Gigabit Web Smart switch: 24x Gigabit metal + 2x SFP, IPv6, 802.3az (Green), Easy set up wizard, PoE 802.3at (High Power, 30W) - Power budget 170W, 19" rackmount, záruka doživotní</t>
  </si>
  <si>
    <t>CENA SETU AV CELKEM (CZK bez 21% DPH):</t>
  </si>
  <si>
    <t>Doprava, ubytování, převoz</t>
  </si>
  <si>
    <t xml:space="preserve">Audiovizuální technika, Magistrát města Chomutova, Zborovská 4602, Chomutov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</si>
</sst>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00\ 00"/>
    <numFmt numFmtId="172" formatCode="_-* #,##0\ _K_č_-;\-* #,##0\ _K_č_-;_-* &quot;-&quot;??\ _K_č_-;_-@_-"/>
    <numFmt numFmtId="173" formatCode="[h]"/>
    <numFmt numFmtId="174" formatCode="#,##0\ [$EUR]"/>
  </numFmts>
  <fonts count="39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u val="single"/>
      <sz val="8.5"/>
      <color indexed="36"/>
      <name val="Arial CE"/>
      <family val="2"/>
    </font>
    <font>
      <b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name val="Arial "/>
      <family val="0"/>
    </font>
    <font>
      <b/>
      <sz val="12"/>
      <name val="Arial "/>
      <family val="0"/>
    </font>
    <font>
      <u val="single"/>
      <sz val="10"/>
      <name val="Arial CE"/>
      <family val="0"/>
    </font>
    <font>
      <sz val="10"/>
      <color indexed="8"/>
      <name val="Arial"/>
      <family val="2"/>
    </font>
    <font>
      <vertAlign val="superscript"/>
      <sz val="10"/>
      <name val="Arial CE"/>
      <family val="0"/>
    </font>
    <font>
      <sz val="12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sz val="8"/>
      <name val="Segoe UI"/>
      <family val="2"/>
    </font>
    <font>
      <b/>
      <sz val="10"/>
      <color rgb="FFFF0000"/>
      <name val="Arial CE"/>
      <family val="0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 shrinkToFit="1"/>
    </xf>
    <xf numFmtId="164" fontId="19" fillId="0" borderId="10" xfId="0" applyNumberFormat="1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20" fillId="24" borderId="12" xfId="0" applyFont="1" applyFill="1" applyBorder="1" applyAlignment="1">
      <alignment horizontal="left" vertical="center"/>
    </xf>
    <xf numFmtId="0" fontId="20" fillId="24" borderId="13" xfId="0" applyFont="1" applyFill="1" applyBorder="1" applyAlignment="1">
      <alignment horizontal="left" vertical="center"/>
    </xf>
    <xf numFmtId="164" fontId="20" fillId="24" borderId="13" xfId="0" applyNumberFormat="1" applyFont="1" applyFill="1" applyBorder="1" applyAlignment="1">
      <alignment horizontal="left" vertical="center"/>
    </xf>
    <xf numFmtId="164" fontId="20" fillId="24" borderId="14" xfId="0" applyNumberFormat="1" applyFont="1" applyFill="1" applyBorder="1" applyAlignment="1">
      <alignment horizontal="left" vertical="center"/>
    </xf>
    <xf numFmtId="0" fontId="36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right" vertical="center" wrapText="1"/>
    </xf>
    <xf numFmtId="164" fontId="37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/>
    </xf>
    <xf numFmtId="164" fontId="38" fillId="0" borderId="14" xfId="0" applyNumberFormat="1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3" xfId="0" applyFont="1" applyFill="1" applyBorder="1" applyAlignment="1">
      <alignment horizontal="left" vertical="center" wrapText="1"/>
    </xf>
    <xf numFmtId="0" fontId="20" fillId="19" borderId="13" xfId="0" applyFont="1" applyFill="1" applyBorder="1" applyAlignment="1">
      <alignment horizontal="left" vertical="center"/>
    </xf>
    <xf numFmtId="164" fontId="20" fillId="19" borderId="13" xfId="0" applyNumberFormat="1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/>
    </xf>
    <xf numFmtId="164" fontId="25" fillId="24" borderId="13" xfId="0" applyNumberFormat="1" applyFont="1" applyFill="1" applyBorder="1" applyAlignment="1">
      <alignment horizontal="left" vertical="center"/>
    </xf>
    <xf numFmtId="164" fontId="25" fillId="24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64" fontId="25" fillId="0" borderId="14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6" fillId="24" borderId="12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10" xfId="36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36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0" xfId="36" applyFont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0" fillId="0" borderId="10" xfId="36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36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 wrapText="1"/>
    </xf>
    <xf numFmtId="3" fontId="0" fillId="0" borderId="10" xfId="36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0" fillId="0" borderId="10" xfId="47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top" wrapText="1"/>
    </xf>
    <xf numFmtId="0" fontId="21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47" applyFont="1" applyFill="1" applyBorder="1" applyAlignment="1">
      <alignment vertical="center" wrapText="1"/>
      <protection/>
    </xf>
    <xf numFmtId="0" fontId="0" fillId="0" borderId="10" xfId="36" applyFont="1" applyFill="1" applyBorder="1" applyAlignment="1" applyProtection="1">
      <alignment vertical="center" wrapText="1"/>
      <protection/>
    </xf>
    <xf numFmtId="171" fontId="0" fillId="0" borderId="10" xfId="47" applyNumberFormat="1" applyFont="1" applyFill="1" applyBorder="1" applyAlignment="1">
      <alignment horizontal="left" vertical="center" wrapText="1"/>
      <protection/>
    </xf>
    <xf numFmtId="0" fontId="0" fillId="0" borderId="10" xfId="36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36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0" xfId="36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36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/>
    </xf>
    <xf numFmtId="164" fontId="20" fillId="19" borderId="13" xfId="0" applyNumberFormat="1" applyFont="1" applyFill="1" applyBorder="1" applyAlignment="1">
      <alignment horizontal="right" vertical="center"/>
    </xf>
    <xf numFmtId="164" fontId="20" fillId="19" borderId="14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horizontal="center" vertical="center" wrapText="1" shrinkToFit="1"/>
    </xf>
    <xf numFmtId="0" fontId="36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left" vertical="center"/>
    </xf>
    <xf numFmtId="0" fontId="36" fillId="0" borderId="20" xfId="0" applyFont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/>
    </xf>
    <xf numFmtId="0" fontId="26" fillId="24" borderId="21" xfId="0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0" fillId="0" borderId="16" xfId="36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3" fontId="0" fillId="0" borderId="11" xfId="36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1" fillId="25" borderId="16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0" fillId="0" borderId="16" xfId="36" applyFont="1" applyBorder="1" applyAlignment="1" applyProtection="1">
      <alignment horizontal="left" vertical="center" wrapText="1"/>
      <protection/>
    </xf>
    <xf numFmtId="0" fontId="21" fillId="0" borderId="16" xfId="0" applyFont="1" applyBorder="1" applyAlignment="1">
      <alignment horizontal="left" vertical="top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0" fillId="0" borderId="11" xfId="36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36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6" xfId="36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justify" vertical="center" wrapText="1"/>
      <protection locked="0"/>
    </xf>
    <xf numFmtId="0" fontId="0" fillId="0" borderId="11" xfId="36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justify" vertical="center" wrapText="1"/>
      <protection locked="0"/>
    </xf>
    <xf numFmtId="0" fontId="0" fillId="0" borderId="16" xfId="36" applyFont="1" applyFill="1" applyBorder="1" applyAlignment="1" applyProtection="1">
      <alignment horizontal="center" vertical="center" wrapText="1"/>
      <protection locked="0"/>
    </xf>
    <xf numFmtId="0" fontId="0" fillId="0" borderId="11" xfId="36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lek.cz/product.jsp?artno=28750209&amp;highlight=28750209" TargetMode="External" /><Relationship Id="rId2" Type="http://schemas.openxmlformats.org/officeDocument/2006/relationships/hyperlink" Target="http://www.intelek.cz/product.jsp?artno=26000005" TargetMode="External" /><Relationship Id="rId3" Type="http://schemas.openxmlformats.org/officeDocument/2006/relationships/hyperlink" Target="\\fileserver\avmedia2\Produkty\_AUDIO\AKG\DMS%20800\dms800_cutsheet.pdf" TargetMode="External" /><Relationship Id="rId4" Type="http://schemas.openxmlformats.org/officeDocument/2006/relationships/hyperlink" Target="\\fileserver\avmedia2\Produkty\_AUDIO\AKG\d_5_d_5_s_EN.pdf" TargetMode="External" /><Relationship Id="rId5" Type="http://schemas.openxmlformats.org/officeDocument/2006/relationships/hyperlink" Target="\\fileserver\avmedia2\Produkty\_AUDIO\AKG\DMS%20800\dms800_cutsheet.pdf" TargetMode="External" /><Relationship Id="rId6" Type="http://schemas.openxmlformats.org/officeDocument/2006/relationships/hyperlink" Target="\\fileserver\avmedia2\Produkty\_AUDIO\AKG\DMS%20800\dms800_cutsheet.pdf" TargetMode="External" /><Relationship Id="rId7" Type="http://schemas.openxmlformats.org/officeDocument/2006/relationships/hyperlink" Target="\\fileserver\avmedia2\Produkty\_AUDIO\AKG\HC81%20MD.pdf" TargetMode="External" /><Relationship Id="rId8" Type="http://schemas.openxmlformats.org/officeDocument/2006/relationships/hyperlink" Target="http://www.barco.com/en/Products/Presentation-collaboration/ClickShare-wireless-presentation-system/Wireless-presentation-system-for-small-to-medium-sized-meeting-rooms.aspx" TargetMode="External" /><Relationship Id="rId9" Type="http://schemas.openxmlformats.org/officeDocument/2006/relationships/hyperlink" Target="file://C:\Users\oks11\AppData\Local\Microsoft\Windows\Temporary%20Internet%20Files\Hajsky\AppData\Local\Microsoft\Windows\Produkty\Projecta\r&#65533;mov&#65533;%20pl&#65533;tna\Spec_data_sheet_HomeScreen_EN.pdf" TargetMode="External" /><Relationship Id="rId10" Type="http://schemas.openxmlformats.org/officeDocument/2006/relationships/hyperlink" Target="\\fileserver\avmedia2\Produkty\_Videokonference\DataSheety\Cisco\Endpoints\sx20.pdf" TargetMode="External" /><Relationship Id="rId11" Type="http://schemas.openxmlformats.org/officeDocument/2006/relationships/hyperlink" Target="file://C:\Users\oks11\AppData\Local\Microsoft\Windows\Temporary%20Internet%20Files\Hajsky\AppData\Local\Microsoft\Windows\Produkty\_Ridici%20systemy\CUE\Produktov&#65533;%20listy\controlCUE-two_CutSheet.pdf" TargetMode="External" /><Relationship Id="rId12" Type="http://schemas.openxmlformats.org/officeDocument/2006/relationships/hyperlink" Target="file://C:\Users\oks11\AppData\Local\Microsoft\Windows\Temporary%20Internet%20Files\Hajsky\AppData\Local\Microsoft\Windows\Produkty\_Ridici%20systemy\CUE\Produktov&#65533;%20listy\iCUE-standard.pdf" TargetMode="External" /><Relationship Id="rId13" Type="http://schemas.openxmlformats.org/officeDocument/2006/relationships/hyperlink" Target="\\fileserver\avmedia2\Produkty\_AUDIO\Crown\XLS_DC2_Datasheet.pdf" TargetMode="External" /><Relationship Id="rId14" Type="http://schemas.openxmlformats.org/officeDocument/2006/relationships/hyperlink" Target="http://www.extron.com/product/product.aspx?id=dxpplushdmi&amp;s=4" TargetMode="External" /><Relationship Id="rId15" Type="http://schemas.openxmlformats.org/officeDocument/2006/relationships/hyperlink" Target="http://www.extron.com/product/product.aspx?id=dtphdmi230tx&amp;s=4" TargetMode="External" /><Relationship Id="rId16" Type="http://schemas.openxmlformats.org/officeDocument/2006/relationships/hyperlink" Target="http://www.extron.com/product/product.aspx?id=dtphdmi230rx&amp;s=4" TargetMode="External" /><Relationship Id="rId17" Type="http://schemas.openxmlformats.org/officeDocument/2006/relationships/hyperlink" Target="http://www.extron.com/product/product.aspx?id=smp351&amp;s=5" TargetMode="External" /><Relationship Id="rId18" Type="http://schemas.openxmlformats.org/officeDocument/2006/relationships/hyperlink" Target="file://C:\Users\oks11\AppData\Local\Microsoft\Windows\Temporary%20Internet%20Files\Hajsky\AppData\Local\Microsoft\Windows\Produkty\_Ridici%20systemy\CUE\Produktov&#65533;%20listy\touchCUE-7-B_EdgeToEdge_CutSheet.pdf" TargetMode="External" /><Relationship Id="rId19" Type="http://schemas.openxmlformats.org/officeDocument/2006/relationships/hyperlink" Target="http://www.intelek.cz/product.jsp?artno=04210024" TargetMode="External" /><Relationship Id="rId20" Type="http://schemas.openxmlformats.org/officeDocument/2006/relationships/hyperlink" Target="http://www.triton.cz/" TargetMode="External" /><Relationship Id="rId21" Type="http://schemas.openxmlformats.org/officeDocument/2006/relationships/hyperlink" Target="http://www.triton.cz/" TargetMode="External" /><Relationship Id="rId22" Type="http://schemas.openxmlformats.org/officeDocument/2006/relationships/hyperlink" Target="\\fileserver\avmedia2\Produkty\_IT%20PM\ZyXEL\GS1900-10HP_2.pdf" TargetMode="External" /><Relationship Id="rId23" Type="http://schemas.openxmlformats.org/officeDocument/2006/relationships/hyperlink" Target="\\fileserver\avmedia2\Produkty\_AUDIO\AKG\pcc130sw.pdf" TargetMode="External" /><Relationship Id="rId24" Type="http://schemas.openxmlformats.org/officeDocument/2006/relationships/hyperlink" Target="\\fileserver\avmedia2\Produkty\_IT%20PM\ZyXEL\GS1900-24_7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108"/>
  <sheetViews>
    <sheetView tabSelected="1" view="pageBreakPreview" zoomScale="70" zoomScaleNormal="70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G99" sqref="G99"/>
    </sheetView>
  </sheetViews>
  <sheetFormatPr defaultColWidth="9.00390625" defaultRowHeight="12.75" outlineLevelRow="1"/>
  <cols>
    <col min="1" max="1" width="6.875" style="2" customWidth="1"/>
    <col min="2" max="2" width="22.25390625" style="2" hidden="1" customWidth="1"/>
    <col min="3" max="3" width="19.00390625" style="2" hidden="1" customWidth="1"/>
    <col min="4" max="4" width="24.75390625" style="2" customWidth="1"/>
    <col min="5" max="5" width="18.125" style="2" hidden="1" customWidth="1"/>
    <col min="6" max="6" width="24.375" style="8" hidden="1" customWidth="1"/>
    <col min="7" max="7" width="68.625" style="3" customWidth="1"/>
    <col min="8" max="8" width="11.875" style="1" customWidth="1"/>
    <col min="9" max="9" width="16.875" style="5" customWidth="1"/>
    <col min="10" max="10" width="8.125" style="1" customWidth="1"/>
    <col min="11" max="11" width="21.375" style="4" customWidth="1"/>
    <col min="12" max="12" width="6.25390625" style="1" customWidth="1"/>
    <col min="13" max="16384" width="9.125" style="1" customWidth="1"/>
  </cols>
  <sheetData>
    <row r="1" spans="1:11" s="7" customFormat="1" ht="26.25" thickBot="1">
      <c r="A1" s="9" t="s">
        <v>10</v>
      </c>
      <c r="B1" s="9" t="s">
        <v>16</v>
      </c>
      <c r="C1" s="9" t="s">
        <v>18</v>
      </c>
      <c r="D1" s="109" t="s">
        <v>1</v>
      </c>
      <c r="E1" s="109" t="s">
        <v>2</v>
      </c>
      <c r="F1" s="109" t="s">
        <v>3</v>
      </c>
      <c r="G1" s="109" t="s">
        <v>4</v>
      </c>
      <c r="H1" s="9" t="s">
        <v>5</v>
      </c>
      <c r="I1" s="9" t="s">
        <v>6</v>
      </c>
      <c r="J1" s="9" t="s">
        <v>7</v>
      </c>
      <c r="K1" s="10" t="s">
        <v>8</v>
      </c>
    </row>
    <row r="2" spans="1:11" ht="16.5" thickBot="1">
      <c r="A2" s="11"/>
      <c r="B2" s="16"/>
      <c r="C2" s="16"/>
      <c r="D2" s="112" t="s">
        <v>316</v>
      </c>
      <c r="E2" s="113"/>
      <c r="F2" s="114"/>
      <c r="G2" s="115"/>
      <c r="H2" s="17"/>
      <c r="I2" s="18"/>
      <c r="J2" s="17"/>
      <c r="K2" s="19"/>
    </row>
    <row r="3" spans="1:19" s="2" customFormat="1" ht="9.75" customHeight="1" outlineLevel="1" thickBot="1">
      <c r="A3" s="11"/>
      <c r="B3" s="6"/>
      <c r="C3" s="20"/>
      <c r="D3" s="116"/>
      <c r="E3" s="110"/>
      <c r="F3" s="111"/>
      <c r="G3" s="110"/>
      <c r="H3" s="21"/>
      <c r="I3" s="22"/>
      <c r="J3" s="23"/>
      <c r="K3" s="22"/>
      <c r="L3" s="1"/>
      <c r="M3" s="15"/>
      <c r="N3" s="15"/>
      <c r="O3" s="1"/>
      <c r="P3" s="1"/>
      <c r="Q3" s="1"/>
      <c r="R3" s="1"/>
      <c r="S3" s="1"/>
    </row>
    <row r="4" spans="1:11" ht="16.5" thickBot="1">
      <c r="A4" s="11"/>
      <c r="B4" s="16"/>
      <c r="C4" s="57"/>
      <c r="D4" s="118" t="s">
        <v>159</v>
      </c>
      <c r="E4" s="42"/>
      <c r="F4" s="43"/>
      <c r="G4" s="43"/>
      <c r="H4" s="43"/>
      <c r="I4" s="44"/>
      <c r="J4" s="43"/>
      <c r="K4" s="45"/>
    </row>
    <row r="5" spans="1:11" s="30" customFormat="1" ht="75" customHeight="1">
      <c r="A5" s="39">
        <v>1</v>
      </c>
      <c r="B5" s="40"/>
      <c r="C5" s="71" t="s">
        <v>94</v>
      </c>
      <c r="D5" s="117" t="s">
        <v>22</v>
      </c>
      <c r="E5" s="41" t="s">
        <v>20</v>
      </c>
      <c r="F5" s="53" t="str">
        <f>HYPERLINK("S:\Produkty\_AUDIO\JBL\CBT\CBT 50LA-1.pdf","CBT 50LA-1")</f>
        <v>CBT 50LA-1</v>
      </c>
      <c r="G5" s="48" t="s">
        <v>95</v>
      </c>
      <c r="H5" s="51" t="s">
        <v>9</v>
      </c>
      <c r="I5" s="52"/>
      <c r="J5" s="51">
        <v>3</v>
      </c>
      <c r="K5" s="49">
        <f>I5*J5</f>
        <v>0</v>
      </c>
    </row>
    <row r="6" spans="1:11" s="30" customFormat="1" ht="108" customHeight="1">
      <c r="A6" s="11">
        <v>2</v>
      </c>
      <c r="B6" s="40"/>
      <c r="C6" s="71" t="s">
        <v>138</v>
      </c>
      <c r="D6" s="50" t="s">
        <v>96</v>
      </c>
      <c r="E6" s="41" t="s">
        <v>139</v>
      </c>
      <c r="F6" s="53" t="s">
        <v>140</v>
      </c>
      <c r="G6" s="48" t="s">
        <v>141</v>
      </c>
      <c r="H6" s="51" t="s">
        <v>9</v>
      </c>
      <c r="I6" s="52"/>
      <c r="J6" s="51">
        <v>2</v>
      </c>
      <c r="K6" s="49">
        <f aca="true" t="shared" si="0" ref="K6:K14">I6*J6</f>
        <v>0</v>
      </c>
    </row>
    <row r="7" spans="1:11" s="30" customFormat="1" ht="72.75" customHeight="1">
      <c r="A7" s="39">
        <v>3</v>
      </c>
      <c r="B7" s="40"/>
      <c r="C7" s="71" t="s">
        <v>283</v>
      </c>
      <c r="D7" s="50" t="s">
        <v>284</v>
      </c>
      <c r="E7" s="41"/>
      <c r="F7" s="53"/>
      <c r="G7" s="48" t="s">
        <v>285</v>
      </c>
      <c r="H7" s="51" t="s">
        <v>9</v>
      </c>
      <c r="I7" s="52"/>
      <c r="J7" s="51">
        <v>1</v>
      </c>
      <c r="K7" s="49">
        <f t="shared" si="0"/>
        <v>0</v>
      </c>
    </row>
    <row r="8" spans="1:13" s="2" customFormat="1" ht="71.25" customHeight="1" outlineLevel="1">
      <c r="A8" s="11">
        <v>4</v>
      </c>
      <c r="B8" s="6" t="s">
        <v>17</v>
      </c>
      <c r="C8" s="58" t="s">
        <v>34</v>
      </c>
      <c r="D8" s="6" t="s">
        <v>21</v>
      </c>
      <c r="E8" s="59" t="s">
        <v>97</v>
      </c>
      <c r="F8" s="47" t="s">
        <v>58</v>
      </c>
      <c r="G8" s="46" t="s">
        <v>98</v>
      </c>
      <c r="H8" s="54" t="s">
        <v>9</v>
      </c>
      <c r="I8" s="60"/>
      <c r="J8" s="56">
        <v>1</v>
      </c>
      <c r="K8" s="55">
        <f t="shared" si="0"/>
        <v>0</v>
      </c>
      <c r="L8" s="1"/>
      <c r="M8" s="1"/>
    </row>
    <row r="9" spans="1:13" s="2" customFormat="1" ht="43.5" customHeight="1" outlineLevel="1">
      <c r="A9" s="39">
        <v>5</v>
      </c>
      <c r="B9" s="6"/>
      <c r="C9" s="58" t="s">
        <v>143</v>
      </c>
      <c r="D9" s="6" t="s">
        <v>286</v>
      </c>
      <c r="E9" s="59" t="s">
        <v>142</v>
      </c>
      <c r="F9" s="47" t="str">
        <f>HYPERLINK("S:\Produkty\_AUDIO\Bosch\ozvučení\Plena\Datasheets\BOSCH\1968_DS_B_CZ.pdf","LBB 1968\00")</f>
        <v>LBB 1968\00</v>
      </c>
      <c r="G9" s="46" t="s">
        <v>144</v>
      </c>
      <c r="H9" s="54" t="s">
        <v>9</v>
      </c>
      <c r="I9" s="60"/>
      <c r="J9" s="56">
        <v>1</v>
      </c>
      <c r="K9" s="55">
        <f t="shared" si="0"/>
        <v>0</v>
      </c>
      <c r="L9" s="1"/>
      <c r="M9" s="1"/>
    </row>
    <row r="10" spans="1:13" s="2" customFormat="1" ht="110.25" customHeight="1" outlineLevel="1">
      <c r="A10" s="11">
        <v>6</v>
      </c>
      <c r="B10" s="6"/>
      <c r="C10" s="62" t="s">
        <v>35</v>
      </c>
      <c r="D10" s="6" t="s">
        <v>99</v>
      </c>
      <c r="E10" s="62" t="s">
        <v>33</v>
      </c>
      <c r="F10" s="61" t="s">
        <v>37</v>
      </c>
      <c r="G10" s="63" t="s">
        <v>100</v>
      </c>
      <c r="H10" s="54" t="s">
        <v>9</v>
      </c>
      <c r="I10" s="60"/>
      <c r="J10" s="56">
        <v>1</v>
      </c>
      <c r="K10" s="55">
        <f t="shared" si="0"/>
        <v>0</v>
      </c>
      <c r="L10" s="1"/>
      <c r="M10" s="1"/>
    </row>
    <row r="11" spans="1:13" s="2" customFormat="1" ht="45.75" customHeight="1" outlineLevel="1">
      <c r="A11" s="39">
        <v>7</v>
      </c>
      <c r="B11" s="6"/>
      <c r="C11" s="62" t="s">
        <v>38</v>
      </c>
      <c r="D11" s="6" t="s">
        <v>99</v>
      </c>
      <c r="E11" s="64" t="s">
        <v>33</v>
      </c>
      <c r="F11" s="65" t="s">
        <v>39</v>
      </c>
      <c r="G11" s="84" t="s">
        <v>102</v>
      </c>
      <c r="H11" s="54" t="s">
        <v>9</v>
      </c>
      <c r="I11" s="55"/>
      <c r="J11" s="56">
        <v>1</v>
      </c>
      <c r="K11" s="55">
        <f t="shared" si="0"/>
        <v>0</v>
      </c>
      <c r="L11" s="1"/>
      <c r="M11" s="1"/>
    </row>
    <row r="12" spans="1:13" s="2" customFormat="1" ht="84.75" customHeight="1" outlineLevel="1">
      <c r="A12" s="11">
        <v>8</v>
      </c>
      <c r="B12" s="6"/>
      <c r="C12" s="66" t="s">
        <v>40</v>
      </c>
      <c r="D12" s="67" t="s">
        <v>36</v>
      </c>
      <c r="E12" s="66" t="s">
        <v>33</v>
      </c>
      <c r="F12" s="61" t="s">
        <v>41</v>
      </c>
      <c r="G12" s="59" t="s">
        <v>101</v>
      </c>
      <c r="H12" s="54" t="s">
        <v>9</v>
      </c>
      <c r="I12" s="60"/>
      <c r="J12" s="68">
        <v>1</v>
      </c>
      <c r="K12" s="60">
        <f t="shared" si="0"/>
        <v>0</v>
      </c>
      <c r="L12" s="1"/>
      <c r="M12" s="1"/>
    </row>
    <row r="13" spans="1:13" s="2" customFormat="1" ht="78" customHeight="1" outlineLevel="1">
      <c r="A13" s="39">
        <v>9</v>
      </c>
      <c r="B13" s="85"/>
      <c r="C13" s="62" t="s">
        <v>103</v>
      </c>
      <c r="D13" s="69" t="s">
        <v>36</v>
      </c>
      <c r="E13" s="62" t="s">
        <v>33</v>
      </c>
      <c r="F13" s="61" t="s">
        <v>104</v>
      </c>
      <c r="G13" s="63" t="s">
        <v>105</v>
      </c>
      <c r="H13" s="70" t="s">
        <v>9</v>
      </c>
      <c r="I13" s="60"/>
      <c r="J13" s="68">
        <v>1</v>
      </c>
      <c r="K13" s="60">
        <f t="shared" si="0"/>
        <v>0</v>
      </c>
      <c r="L13" s="1"/>
      <c r="M13" s="1"/>
    </row>
    <row r="14" spans="1:13" s="2" customFormat="1" ht="48" customHeight="1" outlineLevel="1">
      <c r="A14" s="11">
        <v>10</v>
      </c>
      <c r="B14" s="85"/>
      <c r="C14" s="62" t="s">
        <v>106</v>
      </c>
      <c r="D14" s="71" t="s">
        <v>107</v>
      </c>
      <c r="E14" s="62" t="s">
        <v>33</v>
      </c>
      <c r="F14" s="72" t="s">
        <v>108</v>
      </c>
      <c r="G14" s="73" t="s">
        <v>109</v>
      </c>
      <c r="H14" s="70" t="s">
        <v>9</v>
      </c>
      <c r="I14" s="60"/>
      <c r="J14" s="68">
        <v>1</v>
      </c>
      <c r="K14" s="60">
        <f t="shared" si="0"/>
        <v>0</v>
      </c>
      <c r="L14" s="1"/>
      <c r="M14" s="1"/>
    </row>
    <row r="15" spans="1:13" s="2" customFormat="1" ht="76.5" customHeight="1" outlineLevel="1">
      <c r="A15" s="39">
        <v>11</v>
      </c>
      <c r="B15" s="85"/>
      <c r="C15" s="62" t="s">
        <v>42</v>
      </c>
      <c r="D15" s="71" t="s">
        <v>110</v>
      </c>
      <c r="E15" s="62" t="s">
        <v>33</v>
      </c>
      <c r="F15" s="62" t="s">
        <v>43</v>
      </c>
      <c r="G15" s="84" t="s">
        <v>111</v>
      </c>
      <c r="H15" s="70" t="s">
        <v>9</v>
      </c>
      <c r="I15" s="60"/>
      <c r="J15" s="68">
        <v>1</v>
      </c>
      <c r="K15" s="60">
        <f aca="true" t="shared" si="1" ref="K15:K31">I15*J15</f>
        <v>0</v>
      </c>
      <c r="L15" s="1"/>
      <c r="M15" s="1"/>
    </row>
    <row r="16" spans="1:13" s="2" customFormat="1" ht="32.25" customHeight="1" outlineLevel="1">
      <c r="A16" s="11">
        <v>12</v>
      </c>
      <c r="B16" s="85"/>
      <c r="C16" s="62" t="s">
        <v>112</v>
      </c>
      <c r="D16" s="73" t="s">
        <v>113</v>
      </c>
      <c r="E16" s="62" t="s">
        <v>19</v>
      </c>
      <c r="F16" s="74" t="s">
        <v>114</v>
      </c>
      <c r="G16" s="73" t="s">
        <v>115</v>
      </c>
      <c r="H16" s="70" t="s">
        <v>9</v>
      </c>
      <c r="I16" s="60"/>
      <c r="J16" s="68">
        <v>1</v>
      </c>
      <c r="K16" s="60">
        <f t="shared" si="1"/>
        <v>0</v>
      </c>
      <c r="L16" s="1"/>
      <c r="M16" s="1"/>
    </row>
    <row r="17" spans="1:13" s="2" customFormat="1" ht="33" customHeight="1" outlineLevel="1">
      <c r="A17" s="39">
        <v>13</v>
      </c>
      <c r="B17" s="85"/>
      <c r="C17" s="62" t="s">
        <v>46</v>
      </c>
      <c r="D17" s="73" t="s">
        <v>113</v>
      </c>
      <c r="E17" s="62" t="s">
        <v>19</v>
      </c>
      <c r="F17" s="74" t="s">
        <v>47</v>
      </c>
      <c r="G17" s="73" t="s">
        <v>116</v>
      </c>
      <c r="H17" s="70" t="s">
        <v>9</v>
      </c>
      <c r="I17" s="60"/>
      <c r="J17" s="68">
        <v>1</v>
      </c>
      <c r="K17" s="60">
        <f t="shared" si="1"/>
        <v>0</v>
      </c>
      <c r="L17" s="1"/>
      <c r="M17" s="1"/>
    </row>
    <row r="18" spans="1:13" s="2" customFormat="1" ht="33" customHeight="1" outlineLevel="1">
      <c r="A18" s="11">
        <v>14</v>
      </c>
      <c r="B18" s="85"/>
      <c r="C18" s="62" t="s">
        <v>145</v>
      </c>
      <c r="D18" s="73" t="s">
        <v>110</v>
      </c>
      <c r="E18" s="62" t="s">
        <v>33</v>
      </c>
      <c r="F18" s="74" t="str">
        <f>HYPERLINK("S:\Produkty\_AUDIO\AKG\AKG front assembly cable.pdf","FMC")</f>
        <v>FMC</v>
      </c>
      <c r="G18" s="73" t="s">
        <v>146</v>
      </c>
      <c r="H18" s="70" t="s">
        <v>9</v>
      </c>
      <c r="I18" s="60"/>
      <c r="J18" s="68">
        <v>4</v>
      </c>
      <c r="K18" s="60">
        <f t="shared" si="1"/>
        <v>0</v>
      </c>
      <c r="L18" s="1"/>
      <c r="M18" s="1"/>
    </row>
    <row r="19" spans="1:13" s="2" customFormat="1" ht="43.5" customHeight="1" outlineLevel="1">
      <c r="A19" s="39">
        <v>15</v>
      </c>
      <c r="B19" s="6"/>
      <c r="C19" s="6" t="s">
        <v>147</v>
      </c>
      <c r="D19" s="6" t="s">
        <v>148</v>
      </c>
      <c r="E19" s="6" t="s">
        <v>149</v>
      </c>
      <c r="F19" s="53" t="s">
        <v>150</v>
      </c>
      <c r="G19" s="6" t="s">
        <v>151</v>
      </c>
      <c r="H19" s="54" t="s">
        <v>9</v>
      </c>
      <c r="I19" s="55"/>
      <c r="J19" s="56">
        <v>1</v>
      </c>
      <c r="K19" s="55">
        <f t="shared" si="1"/>
        <v>0</v>
      </c>
      <c r="L19" s="1"/>
      <c r="M19" s="1"/>
    </row>
    <row r="20" spans="1:13" s="2" customFormat="1" ht="43.5" customHeight="1" outlineLevel="1">
      <c r="A20" s="11">
        <v>16</v>
      </c>
      <c r="B20" s="6"/>
      <c r="C20" s="6" t="s">
        <v>152</v>
      </c>
      <c r="D20" s="6" t="s">
        <v>148</v>
      </c>
      <c r="E20" s="6" t="s">
        <v>149</v>
      </c>
      <c r="F20" s="53" t="s">
        <v>153</v>
      </c>
      <c r="G20" s="6" t="s">
        <v>154</v>
      </c>
      <c r="H20" s="54" t="s">
        <v>9</v>
      </c>
      <c r="I20" s="55"/>
      <c r="J20" s="56">
        <v>1</v>
      </c>
      <c r="K20" s="55">
        <f t="shared" si="1"/>
        <v>0</v>
      </c>
      <c r="L20" s="1"/>
      <c r="M20" s="1"/>
    </row>
    <row r="21" spans="1:13" s="2" customFormat="1" ht="29.25" customHeight="1" outlineLevel="1">
      <c r="A21" s="39">
        <v>17</v>
      </c>
      <c r="B21" s="6"/>
      <c r="C21" s="6" t="s">
        <v>155</v>
      </c>
      <c r="D21" s="6" t="s">
        <v>148</v>
      </c>
      <c r="E21" s="6" t="s">
        <v>149</v>
      </c>
      <c r="F21" s="53" t="s">
        <v>156</v>
      </c>
      <c r="G21" s="6" t="s">
        <v>157</v>
      </c>
      <c r="H21" s="54" t="s">
        <v>9</v>
      </c>
      <c r="I21" s="55"/>
      <c r="J21" s="56">
        <v>1</v>
      </c>
      <c r="K21" s="55">
        <f t="shared" si="1"/>
        <v>0</v>
      </c>
      <c r="L21" s="1"/>
      <c r="M21" s="1"/>
    </row>
    <row r="22" spans="1:13" s="2" customFormat="1" ht="89.25" customHeight="1" outlineLevel="1">
      <c r="A22" s="11">
        <v>18</v>
      </c>
      <c r="B22" s="6"/>
      <c r="C22" s="6" t="s">
        <v>295</v>
      </c>
      <c r="D22" s="6" t="s">
        <v>311</v>
      </c>
      <c r="E22" s="6" t="s">
        <v>149</v>
      </c>
      <c r="F22" s="53" t="s">
        <v>296</v>
      </c>
      <c r="G22" s="6" t="s">
        <v>297</v>
      </c>
      <c r="H22" s="54" t="s">
        <v>9</v>
      </c>
      <c r="I22" s="55"/>
      <c r="J22" s="56">
        <v>1</v>
      </c>
      <c r="K22" s="55">
        <f>I22*J22</f>
        <v>0</v>
      </c>
      <c r="L22" s="1"/>
      <c r="M22" s="1"/>
    </row>
    <row r="23" spans="1:13" s="2" customFormat="1" ht="45" customHeight="1" outlineLevel="1">
      <c r="A23" s="39">
        <v>19</v>
      </c>
      <c r="B23" s="85"/>
      <c r="C23" s="62" t="s">
        <v>117</v>
      </c>
      <c r="D23" s="71" t="s">
        <v>107</v>
      </c>
      <c r="E23" s="62" t="s">
        <v>118</v>
      </c>
      <c r="F23" s="74" t="str">
        <f>HYPERLINK("S:\Produkty\_AUDIO\Sennheiser\mikrofony\ME66.pdf","ME66")</f>
        <v>ME66</v>
      </c>
      <c r="G23" s="75" t="s">
        <v>119</v>
      </c>
      <c r="H23" s="70" t="s">
        <v>9</v>
      </c>
      <c r="I23" s="60"/>
      <c r="J23" s="68">
        <v>2</v>
      </c>
      <c r="K23" s="60">
        <f t="shared" si="1"/>
        <v>0</v>
      </c>
      <c r="L23" s="1"/>
      <c r="M23" s="1"/>
    </row>
    <row r="24" spans="1:13" s="2" customFormat="1" ht="28.5" customHeight="1" outlineLevel="1">
      <c r="A24" s="11">
        <v>20</v>
      </c>
      <c r="B24" s="85"/>
      <c r="C24" s="62" t="s">
        <v>120</v>
      </c>
      <c r="D24" s="71" t="s">
        <v>110</v>
      </c>
      <c r="E24" s="62" t="s">
        <v>118</v>
      </c>
      <c r="F24" s="74" t="str">
        <f>HYPERLINK("S:\Produkty\_AUDIO\Sennheiser\mikrofony\K6+K6P.pdf","K6P")</f>
        <v>K6P</v>
      </c>
      <c r="G24" s="75" t="s">
        <v>121</v>
      </c>
      <c r="H24" s="70" t="s">
        <v>9</v>
      </c>
      <c r="I24" s="60"/>
      <c r="J24" s="68">
        <v>2</v>
      </c>
      <c r="K24" s="60">
        <f t="shared" si="1"/>
        <v>0</v>
      </c>
      <c r="L24" s="1"/>
      <c r="M24" s="1"/>
    </row>
    <row r="25" spans="1:13" s="2" customFormat="1" ht="24.75" customHeight="1" outlineLevel="1" thickBot="1">
      <c r="A25" s="39">
        <v>21</v>
      </c>
      <c r="B25" s="85"/>
      <c r="C25" s="62" t="s">
        <v>44</v>
      </c>
      <c r="D25" s="119" t="s">
        <v>113</v>
      </c>
      <c r="E25" s="120" t="s">
        <v>19</v>
      </c>
      <c r="F25" s="121" t="s">
        <v>45</v>
      </c>
      <c r="G25" s="122" t="s">
        <v>122</v>
      </c>
      <c r="H25" s="70" t="s">
        <v>9</v>
      </c>
      <c r="I25" s="60"/>
      <c r="J25" s="68">
        <v>2</v>
      </c>
      <c r="K25" s="60">
        <f t="shared" si="1"/>
        <v>0</v>
      </c>
      <c r="L25" s="1"/>
      <c r="M25" s="1"/>
    </row>
    <row r="26" spans="1:11" ht="16.5" thickBot="1">
      <c r="A26" s="11">
        <v>22</v>
      </c>
      <c r="B26" s="16"/>
      <c r="C26" s="16"/>
      <c r="D26" s="112" t="s">
        <v>158</v>
      </c>
      <c r="E26" s="113"/>
      <c r="F26" s="114"/>
      <c r="G26" s="115"/>
      <c r="H26" s="17"/>
      <c r="I26" s="18"/>
      <c r="J26" s="17"/>
      <c r="K26" s="19"/>
    </row>
    <row r="27" spans="1:13" s="2" customFormat="1" ht="93.75" customHeight="1" outlineLevel="1">
      <c r="A27" s="39">
        <v>23</v>
      </c>
      <c r="B27" s="85"/>
      <c r="C27" s="62" t="s">
        <v>160</v>
      </c>
      <c r="D27" s="123" t="s">
        <v>161</v>
      </c>
      <c r="E27" s="124" t="s">
        <v>48</v>
      </c>
      <c r="F27" s="125" t="s">
        <v>162</v>
      </c>
      <c r="G27" s="126" t="s">
        <v>163</v>
      </c>
      <c r="H27" s="70" t="s">
        <v>9</v>
      </c>
      <c r="I27" s="60"/>
      <c r="J27" s="68">
        <v>1</v>
      </c>
      <c r="K27" s="60">
        <f t="shared" si="1"/>
        <v>0</v>
      </c>
      <c r="L27" s="1"/>
      <c r="M27" s="1"/>
    </row>
    <row r="28" spans="1:13" s="2" customFormat="1" ht="48" customHeight="1" outlineLevel="1">
      <c r="A28" s="11">
        <v>24</v>
      </c>
      <c r="B28" s="85"/>
      <c r="C28" s="62" t="s">
        <v>164</v>
      </c>
      <c r="D28" s="71" t="s">
        <v>123</v>
      </c>
      <c r="E28" s="62" t="s">
        <v>165</v>
      </c>
      <c r="F28" s="74" t="s">
        <v>166</v>
      </c>
      <c r="G28" s="75" t="s">
        <v>167</v>
      </c>
      <c r="H28" s="70" t="s">
        <v>9</v>
      </c>
      <c r="I28" s="60"/>
      <c r="J28" s="68">
        <v>1</v>
      </c>
      <c r="K28" s="60">
        <f t="shared" si="1"/>
        <v>0</v>
      </c>
      <c r="L28" s="1"/>
      <c r="M28" s="1"/>
    </row>
    <row r="29" spans="1:13" s="86" customFormat="1" ht="45" customHeight="1" outlineLevel="1">
      <c r="A29" s="39">
        <v>25</v>
      </c>
      <c r="B29" s="59"/>
      <c r="C29" s="87" t="s">
        <v>309</v>
      </c>
      <c r="D29" s="87" t="s">
        <v>130</v>
      </c>
      <c r="E29" s="87" t="s">
        <v>131</v>
      </c>
      <c r="F29" s="88" t="s">
        <v>132</v>
      </c>
      <c r="G29" s="89" t="s">
        <v>310</v>
      </c>
      <c r="H29" s="81" t="s">
        <v>9</v>
      </c>
      <c r="I29" s="60"/>
      <c r="J29" s="68">
        <v>1</v>
      </c>
      <c r="K29" s="60">
        <f>I29*J29</f>
        <v>0</v>
      </c>
      <c r="L29" s="30"/>
      <c r="M29" s="30"/>
    </row>
    <row r="30" spans="1:13" s="2" customFormat="1" ht="72" customHeight="1" outlineLevel="1">
      <c r="A30" s="11">
        <v>26</v>
      </c>
      <c r="B30" s="85"/>
      <c r="C30" s="62"/>
      <c r="D30" s="71" t="s">
        <v>170</v>
      </c>
      <c r="E30" s="62" t="s">
        <v>48</v>
      </c>
      <c r="F30" s="74" t="s">
        <v>169</v>
      </c>
      <c r="G30" s="75" t="s">
        <v>171</v>
      </c>
      <c r="H30" s="70" t="s">
        <v>9</v>
      </c>
      <c r="I30" s="60"/>
      <c r="J30" s="68">
        <v>1</v>
      </c>
      <c r="K30" s="60">
        <f t="shared" si="1"/>
        <v>0</v>
      </c>
      <c r="L30" s="1"/>
      <c r="M30" s="1"/>
    </row>
    <row r="31" spans="1:13" s="2" customFormat="1" ht="31.5" customHeight="1" outlineLevel="1">
      <c r="A31" s="39">
        <v>27</v>
      </c>
      <c r="B31" s="6" t="s">
        <v>17</v>
      </c>
      <c r="C31" s="6"/>
      <c r="D31" s="6" t="s">
        <v>172</v>
      </c>
      <c r="E31" s="59" t="s">
        <v>287</v>
      </c>
      <c r="F31" s="47" t="s">
        <v>288</v>
      </c>
      <c r="G31" s="59" t="s">
        <v>289</v>
      </c>
      <c r="H31" s="54" t="s">
        <v>9</v>
      </c>
      <c r="I31" s="60"/>
      <c r="J31" s="56">
        <v>1</v>
      </c>
      <c r="K31" s="55">
        <f t="shared" si="1"/>
        <v>0</v>
      </c>
      <c r="L31" s="1"/>
      <c r="M31" s="1"/>
    </row>
    <row r="32" spans="1:13" s="2" customFormat="1" ht="129" customHeight="1" outlineLevel="1">
      <c r="A32" s="11">
        <v>28</v>
      </c>
      <c r="B32" s="6"/>
      <c r="C32" s="6" t="s">
        <v>174</v>
      </c>
      <c r="D32" s="6" t="s">
        <v>178</v>
      </c>
      <c r="E32" s="59" t="s">
        <v>175</v>
      </c>
      <c r="F32" s="47" t="s">
        <v>176</v>
      </c>
      <c r="G32" s="59" t="s">
        <v>179</v>
      </c>
      <c r="H32" s="54" t="s">
        <v>177</v>
      </c>
      <c r="I32" s="60"/>
      <c r="J32" s="56">
        <v>0</v>
      </c>
      <c r="K32" s="55">
        <f>I32*J32</f>
        <v>0</v>
      </c>
      <c r="L32" s="1"/>
      <c r="M32" s="1"/>
    </row>
    <row r="33" spans="1:13" s="2" customFormat="1" ht="62.25" customHeight="1" outlineLevel="1" thickBot="1">
      <c r="A33" s="39">
        <v>29</v>
      </c>
      <c r="B33" s="6"/>
      <c r="C33" s="6" t="s">
        <v>180</v>
      </c>
      <c r="D33" s="127" t="s">
        <v>181</v>
      </c>
      <c r="E33" s="100" t="s">
        <v>173</v>
      </c>
      <c r="F33" s="122" t="s">
        <v>182</v>
      </c>
      <c r="G33" s="100" t="s">
        <v>183</v>
      </c>
      <c r="H33" s="54" t="s">
        <v>9</v>
      </c>
      <c r="I33" s="60"/>
      <c r="J33" s="56">
        <v>0</v>
      </c>
      <c r="K33" s="55">
        <f>I33*J33</f>
        <v>0</v>
      </c>
      <c r="L33" s="1"/>
      <c r="M33" s="1"/>
    </row>
    <row r="34" spans="1:11" ht="16.5" thickBot="1">
      <c r="A34" s="11">
        <v>30</v>
      </c>
      <c r="B34" s="16"/>
      <c r="C34" s="16"/>
      <c r="D34" s="112" t="s">
        <v>168</v>
      </c>
      <c r="E34" s="113"/>
      <c r="F34" s="114"/>
      <c r="G34" s="115"/>
      <c r="H34" s="17"/>
      <c r="I34" s="18"/>
      <c r="J34" s="17"/>
      <c r="K34" s="19"/>
    </row>
    <row r="35" spans="1:13" s="2" customFormat="1" ht="294" customHeight="1" outlineLevel="1">
      <c r="A35" s="39">
        <v>31</v>
      </c>
      <c r="B35" s="6"/>
      <c r="C35" s="6" t="s">
        <v>124</v>
      </c>
      <c r="D35" s="128" t="s">
        <v>251</v>
      </c>
      <c r="E35" s="129" t="s">
        <v>28</v>
      </c>
      <c r="F35" s="130" t="s">
        <v>125</v>
      </c>
      <c r="G35" s="129" t="s">
        <v>184</v>
      </c>
      <c r="H35" s="54" t="s">
        <v>9</v>
      </c>
      <c r="I35" s="60"/>
      <c r="J35" s="56">
        <v>1</v>
      </c>
      <c r="K35" s="55">
        <f aca="true" t="shared" si="2" ref="K35:K41">I35*J35</f>
        <v>0</v>
      </c>
      <c r="L35" s="1"/>
      <c r="M35" s="1"/>
    </row>
    <row r="36" spans="1:13" s="2" customFormat="1" ht="88.5" customHeight="1" outlineLevel="1">
      <c r="A36" s="11">
        <v>32</v>
      </c>
      <c r="B36" s="6"/>
      <c r="C36" s="6" t="s">
        <v>185</v>
      </c>
      <c r="D36" s="6" t="s">
        <v>186</v>
      </c>
      <c r="E36" s="59" t="s">
        <v>28</v>
      </c>
      <c r="F36" s="47" t="s">
        <v>187</v>
      </c>
      <c r="G36" s="59" t="s">
        <v>190</v>
      </c>
      <c r="H36" s="54" t="s">
        <v>9</v>
      </c>
      <c r="I36" s="60"/>
      <c r="J36" s="56">
        <v>1</v>
      </c>
      <c r="K36" s="55">
        <f t="shared" si="2"/>
        <v>0</v>
      </c>
      <c r="L36" s="1"/>
      <c r="M36" s="1"/>
    </row>
    <row r="37" spans="1:13" s="2" customFormat="1" ht="84.75" customHeight="1" outlineLevel="1">
      <c r="A37" s="39">
        <v>33</v>
      </c>
      <c r="B37" s="6"/>
      <c r="C37" s="6" t="s">
        <v>188</v>
      </c>
      <c r="D37" s="6" t="s">
        <v>186</v>
      </c>
      <c r="E37" s="59" t="s">
        <v>28</v>
      </c>
      <c r="F37" s="47" t="s">
        <v>189</v>
      </c>
      <c r="G37" s="59" t="s">
        <v>191</v>
      </c>
      <c r="H37" s="54" t="s">
        <v>9</v>
      </c>
      <c r="I37" s="60"/>
      <c r="J37" s="56">
        <v>1</v>
      </c>
      <c r="K37" s="55">
        <f t="shared" si="2"/>
        <v>0</v>
      </c>
      <c r="L37" s="1"/>
      <c r="M37" s="1"/>
    </row>
    <row r="38" spans="1:13" s="2" customFormat="1" ht="22.5" customHeight="1" outlineLevel="1">
      <c r="A38" s="11">
        <v>34</v>
      </c>
      <c r="B38" s="6"/>
      <c r="C38" s="79" t="s">
        <v>237</v>
      </c>
      <c r="D38" s="76" t="s">
        <v>238</v>
      </c>
      <c r="E38" s="80" t="s">
        <v>239</v>
      </c>
      <c r="F38" s="67" t="s">
        <v>240</v>
      </c>
      <c r="G38" s="77" t="s">
        <v>241</v>
      </c>
      <c r="H38" s="78" t="s">
        <v>9</v>
      </c>
      <c r="I38" s="60"/>
      <c r="J38" s="56">
        <v>1</v>
      </c>
      <c r="K38" s="55">
        <f t="shared" si="2"/>
        <v>0</v>
      </c>
      <c r="L38" s="1"/>
      <c r="M38" s="1"/>
    </row>
    <row r="39" spans="1:13" s="2" customFormat="1" ht="22.5" customHeight="1" outlineLevel="1">
      <c r="A39" s="39">
        <v>35</v>
      </c>
      <c r="B39" s="6"/>
      <c r="C39" s="79" t="s">
        <v>242</v>
      </c>
      <c r="D39" s="76" t="s">
        <v>245</v>
      </c>
      <c r="E39" s="80" t="s">
        <v>239</v>
      </c>
      <c r="F39" s="67" t="s">
        <v>243</v>
      </c>
      <c r="G39" s="77" t="s">
        <v>244</v>
      </c>
      <c r="H39" s="78" t="s">
        <v>9</v>
      </c>
      <c r="I39" s="60"/>
      <c r="J39" s="56">
        <v>1</v>
      </c>
      <c r="K39" s="55">
        <f t="shared" si="2"/>
        <v>0</v>
      </c>
      <c r="L39" s="1"/>
      <c r="M39" s="1"/>
    </row>
    <row r="40" spans="1:13" s="2" customFormat="1" ht="30.75" customHeight="1" outlineLevel="1">
      <c r="A40" s="11">
        <v>36</v>
      </c>
      <c r="B40" s="6"/>
      <c r="C40" s="79" t="s">
        <v>246</v>
      </c>
      <c r="D40" s="76" t="s">
        <v>249</v>
      </c>
      <c r="E40" s="80" t="s">
        <v>239</v>
      </c>
      <c r="F40" s="67" t="s">
        <v>247</v>
      </c>
      <c r="G40" s="77" t="s">
        <v>248</v>
      </c>
      <c r="H40" s="78" t="s">
        <v>9</v>
      </c>
      <c r="I40" s="60"/>
      <c r="J40" s="56">
        <v>3</v>
      </c>
      <c r="K40" s="55">
        <f t="shared" si="2"/>
        <v>0</v>
      </c>
      <c r="L40" s="1"/>
      <c r="M40" s="1"/>
    </row>
    <row r="41" spans="1:13" s="2" customFormat="1" ht="21.75" customHeight="1" outlineLevel="1" thickBot="1">
      <c r="A41" s="39">
        <v>37</v>
      </c>
      <c r="B41" s="6"/>
      <c r="C41" s="79"/>
      <c r="D41" s="131" t="s">
        <v>236</v>
      </c>
      <c r="E41" s="132"/>
      <c r="F41" s="133"/>
      <c r="G41" s="134" t="s">
        <v>235</v>
      </c>
      <c r="H41" s="78" t="s">
        <v>30</v>
      </c>
      <c r="I41" s="60"/>
      <c r="J41" s="56">
        <v>1</v>
      </c>
      <c r="K41" s="55">
        <f t="shared" si="2"/>
        <v>0</v>
      </c>
      <c r="L41" s="1"/>
      <c r="M41" s="1"/>
    </row>
    <row r="42" spans="1:11" ht="16.5" thickBot="1">
      <c r="A42" s="11">
        <v>38</v>
      </c>
      <c r="B42" s="16"/>
      <c r="C42" s="16"/>
      <c r="D42" s="112" t="s">
        <v>192</v>
      </c>
      <c r="E42" s="113"/>
      <c r="F42" s="114"/>
      <c r="G42" s="115"/>
      <c r="H42" s="17"/>
      <c r="I42" s="18"/>
      <c r="J42" s="17"/>
      <c r="K42" s="19"/>
    </row>
    <row r="43" spans="1:13" s="2" customFormat="1" ht="67.5" customHeight="1" outlineLevel="1">
      <c r="A43" s="39">
        <v>39</v>
      </c>
      <c r="B43" s="6"/>
      <c r="C43" s="79" t="s">
        <v>199</v>
      </c>
      <c r="D43" s="135" t="s">
        <v>200</v>
      </c>
      <c r="E43" s="136" t="s">
        <v>201</v>
      </c>
      <c r="F43" s="137" t="s">
        <v>202</v>
      </c>
      <c r="G43" s="138" t="s">
        <v>203</v>
      </c>
      <c r="H43" s="78" t="s">
        <v>9</v>
      </c>
      <c r="I43" s="60"/>
      <c r="J43" s="56">
        <v>1</v>
      </c>
      <c r="K43" s="55">
        <f aca="true" t="shared" si="3" ref="K43:K50">I43*J43</f>
        <v>0</v>
      </c>
      <c r="L43" s="1"/>
      <c r="M43" s="1"/>
    </row>
    <row r="44" spans="1:13" s="2" customFormat="1" ht="18" customHeight="1" outlineLevel="1">
      <c r="A44" s="11">
        <v>40</v>
      </c>
      <c r="B44" s="6"/>
      <c r="C44" s="79"/>
      <c r="D44" s="76" t="s">
        <v>198</v>
      </c>
      <c r="E44" s="80"/>
      <c r="F44" s="90"/>
      <c r="G44" s="91" t="s">
        <v>290</v>
      </c>
      <c r="H44" s="78" t="s">
        <v>9</v>
      </c>
      <c r="I44" s="60"/>
      <c r="J44" s="68">
        <v>0</v>
      </c>
      <c r="K44" s="55">
        <f t="shared" si="3"/>
        <v>0</v>
      </c>
      <c r="L44" s="1"/>
      <c r="M44" s="1"/>
    </row>
    <row r="45" spans="1:13" s="2" customFormat="1" ht="29.25" customHeight="1" outlineLevel="1">
      <c r="A45" s="39">
        <v>41</v>
      </c>
      <c r="B45" s="6"/>
      <c r="C45" s="79"/>
      <c r="D45" s="76" t="s">
        <v>299</v>
      </c>
      <c r="E45" s="80" t="s">
        <v>200</v>
      </c>
      <c r="F45" s="90" t="s">
        <v>298</v>
      </c>
      <c r="G45" s="91" t="s">
        <v>300</v>
      </c>
      <c r="H45" s="78" t="s">
        <v>9</v>
      </c>
      <c r="I45" s="60"/>
      <c r="J45" s="68">
        <v>1</v>
      </c>
      <c r="K45" s="55">
        <f t="shared" si="3"/>
        <v>0</v>
      </c>
      <c r="L45" s="1"/>
      <c r="M45" s="1"/>
    </row>
    <row r="46" spans="1:13" s="2" customFormat="1" ht="18" customHeight="1" outlineLevel="1">
      <c r="A46" s="11">
        <v>42</v>
      </c>
      <c r="B46" s="6"/>
      <c r="C46" s="79"/>
      <c r="D46" s="76" t="s">
        <v>299</v>
      </c>
      <c r="E46" s="80" t="s">
        <v>200</v>
      </c>
      <c r="F46" s="90" t="s">
        <v>298</v>
      </c>
      <c r="G46" s="91" t="s">
        <v>301</v>
      </c>
      <c r="H46" s="78" t="s">
        <v>9</v>
      </c>
      <c r="I46" s="60"/>
      <c r="J46" s="68">
        <v>1</v>
      </c>
      <c r="K46" s="55">
        <f t="shared" si="3"/>
        <v>0</v>
      </c>
      <c r="L46" s="1"/>
      <c r="M46" s="1"/>
    </row>
    <row r="47" spans="1:13" s="2" customFormat="1" ht="18" customHeight="1" outlineLevel="1">
      <c r="A47" s="39">
        <v>43</v>
      </c>
      <c r="B47" s="6"/>
      <c r="C47" s="79"/>
      <c r="D47" s="76" t="s">
        <v>299</v>
      </c>
      <c r="E47" s="80" t="s">
        <v>200</v>
      </c>
      <c r="F47" s="90" t="s">
        <v>298</v>
      </c>
      <c r="G47" s="91" t="s">
        <v>302</v>
      </c>
      <c r="H47" s="78" t="s">
        <v>9</v>
      </c>
      <c r="I47" s="60"/>
      <c r="J47" s="68">
        <v>1</v>
      </c>
      <c r="K47" s="55">
        <f t="shared" si="3"/>
        <v>0</v>
      </c>
      <c r="L47" s="1"/>
      <c r="M47" s="1"/>
    </row>
    <row r="48" spans="1:13" s="2" customFormat="1" ht="18" customHeight="1" outlineLevel="1">
      <c r="A48" s="11">
        <v>44</v>
      </c>
      <c r="B48" s="6"/>
      <c r="C48" s="79"/>
      <c r="D48" s="76" t="s">
        <v>299</v>
      </c>
      <c r="E48" s="80" t="s">
        <v>200</v>
      </c>
      <c r="F48" s="90" t="s">
        <v>298</v>
      </c>
      <c r="G48" s="91" t="s">
        <v>303</v>
      </c>
      <c r="H48" s="78" t="s">
        <v>9</v>
      </c>
      <c r="I48" s="60"/>
      <c r="J48" s="68">
        <v>1</v>
      </c>
      <c r="K48" s="55">
        <f t="shared" si="3"/>
        <v>0</v>
      </c>
      <c r="L48" s="1"/>
      <c r="M48" s="1"/>
    </row>
    <row r="49" spans="1:13" s="2" customFormat="1" ht="147" customHeight="1" outlineLevel="1">
      <c r="A49" s="39">
        <v>45</v>
      </c>
      <c r="B49" s="6"/>
      <c r="C49" s="79" t="s">
        <v>194</v>
      </c>
      <c r="D49" s="76" t="s">
        <v>195</v>
      </c>
      <c r="E49" s="80" t="s">
        <v>28</v>
      </c>
      <c r="F49" s="90" t="s">
        <v>196</v>
      </c>
      <c r="G49" s="91" t="s">
        <v>197</v>
      </c>
      <c r="H49" s="78" t="s">
        <v>9</v>
      </c>
      <c r="I49" s="60"/>
      <c r="J49" s="56">
        <v>0</v>
      </c>
      <c r="K49" s="55">
        <f t="shared" si="3"/>
        <v>0</v>
      </c>
      <c r="L49" s="1"/>
      <c r="M49" s="1"/>
    </row>
    <row r="50" spans="1:13" s="2" customFormat="1" ht="145.5" customHeight="1" outlineLevel="1" thickBot="1">
      <c r="A50" s="11">
        <v>46</v>
      </c>
      <c r="B50" s="6"/>
      <c r="C50" s="79" t="s">
        <v>126</v>
      </c>
      <c r="D50" s="131" t="s">
        <v>129</v>
      </c>
      <c r="E50" s="132" t="s">
        <v>127</v>
      </c>
      <c r="F50" s="133" t="s">
        <v>128</v>
      </c>
      <c r="G50" s="134" t="s">
        <v>193</v>
      </c>
      <c r="H50" s="78" t="s">
        <v>9</v>
      </c>
      <c r="I50" s="60"/>
      <c r="J50" s="56">
        <v>1</v>
      </c>
      <c r="K50" s="55">
        <f t="shared" si="3"/>
        <v>0</v>
      </c>
      <c r="L50" s="1"/>
      <c r="M50" s="1"/>
    </row>
    <row r="51" spans="1:13" s="2" customFormat="1" ht="19.5" customHeight="1" outlineLevel="1" thickBot="1">
      <c r="A51" s="39">
        <v>47</v>
      </c>
      <c r="B51" s="16"/>
      <c r="C51" s="16"/>
      <c r="D51" s="112" t="s">
        <v>204</v>
      </c>
      <c r="E51" s="113"/>
      <c r="F51" s="114"/>
      <c r="G51" s="115"/>
      <c r="H51" s="17"/>
      <c r="I51" s="18"/>
      <c r="J51" s="17"/>
      <c r="K51" s="19"/>
      <c r="L51" s="1"/>
      <c r="M51" s="1"/>
    </row>
    <row r="52" spans="1:13" s="2" customFormat="1" ht="170.25" customHeight="1" outlineLevel="1">
      <c r="A52" s="11">
        <v>48</v>
      </c>
      <c r="B52" s="6"/>
      <c r="C52" s="82" t="s">
        <v>133</v>
      </c>
      <c r="D52" s="139" t="s">
        <v>250</v>
      </c>
      <c r="E52" s="139" t="s">
        <v>60</v>
      </c>
      <c r="F52" s="140" t="s">
        <v>134</v>
      </c>
      <c r="G52" s="83" t="s">
        <v>205</v>
      </c>
      <c r="H52" s="82" t="s">
        <v>135</v>
      </c>
      <c r="I52" s="60"/>
      <c r="J52" s="56">
        <v>1</v>
      </c>
      <c r="K52" s="55">
        <f aca="true" t="shared" si="4" ref="K52:K62">I52*J52</f>
        <v>0</v>
      </c>
      <c r="L52" s="1"/>
      <c r="M52" s="1"/>
    </row>
    <row r="53" spans="1:13" s="2" customFormat="1" ht="30" customHeight="1" outlineLevel="1">
      <c r="A53" s="39">
        <v>49</v>
      </c>
      <c r="B53" s="6"/>
      <c r="C53" s="92" t="s">
        <v>206</v>
      </c>
      <c r="D53" s="92" t="s">
        <v>207</v>
      </c>
      <c r="E53" s="92" t="s">
        <v>60</v>
      </c>
      <c r="F53" s="93"/>
      <c r="G53" s="94" t="s">
        <v>208</v>
      </c>
      <c r="H53" s="92" t="s">
        <v>9</v>
      </c>
      <c r="I53" s="60"/>
      <c r="J53" s="56">
        <v>2</v>
      </c>
      <c r="K53" s="55">
        <f t="shared" si="4"/>
        <v>0</v>
      </c>
      <c r="L53" s="1"/>
      <c r="M53" s="1"/>
    </row>
    <row r="54" spans="1:13" s="2" customFormat="1" ht="30" customHeight="1" outlineLevel="1">
      <c r="A54" s="11">
        <v>50</v>
      </c>
      <c r="B54" s="6"/>
      <c r="C54" s="92"/>
      <c r="D54" s="82" t="s">
        <v>222</v>
      </c>
      <c r="E54" s="92"/>
      <c r="F54" s="93"/>
      <c r="G54" s="94" t="s">
        <v>223</v>
      </c>
      <c r="H54" s="92" t="s">
        <v>9</v>
      </c>
      <c r="I54" s="60"/>
      <c r="J54" s="56">
        <v>1</v>
      </c>
      <c r="K54" s="55">
        <f t="shared" si="4"/>
        <v>0</v>
      </c>
      <c r="L54" s="1"/>
      <c r="M54" s="1"/>
    </row>
    <row r="55" spans="1:13" s="2" customFormat="1" ht="27" customHeight="1" outlineLevel="1">
      <c r="A55" s="39">
        <v>51</v>
      </c>
      <c r="B55" s="6"/>
      <c r="C55" s="92" t="s">
        <v>209</v>
      </c>
      <c r="D55" s="82" t="s">
        <v>213</v>
      </c>
      <c r="E55" s="92" t="s">
        <v>60</v>
      </c>
      <c r="F55" s="93"/>
      <c r="G55" s="94" t="s">
        <v>210</v>
      </c>
      <c r="H55" s="92" t="s">
        <v>9</v>
      </c>
      <c r="I55" s="60"/>
      <c r="J55" s="56">
        <v>1</v>
      </c>
      <c r="K55" s="55">
        <f t="shared" si="4"/>
        <v>0</v>
      </c>
      <c r="L55" s="1"/>
      <c r="M55" s="1"/>
    </row>
    <row r="56" spans="1:13" s="2" customFormat="1" ht="27.75" customHeight="1" outlineLevel="1">
      <c r="A56" s="11">
        <v>52</v>
      </c>
      <c r="B56" s="6"/>
      <c r="C56" s="92" t="s">
        <v>211</v>
      </c>
      <c r="D56" s="82" t="s">
        <v>214</v>
      </c>
      <c r="E56" s="92" t="s">
        <v>60</v>
      </c>
      <c r="F56" s="93"/>
      <c r="G56" s="94" t="s">
        <v>212</v>
      </c>
      <c r="H56" s="92" t="s">
        <v>9</v>
      </c>
      <c r="I56" s="60"/>
      <c r="J56" s="56">
        <v>1</v>
      </c>
      <c r="K56" s="55">
        <f t="shared" si="4"/>
        <v>0</v>
      </c>
      <c r="L56" s="1"/>
      <c r="M56" s="1"/>
    </row>
    <row r="57" spans="1:13" s="2" customFormat="1" ht="24.75" customHeight="1" outlineLevel="1" thickBot="1">
      <c r="A57" s="39">
        <v>53</v>
      </c>
      <c r="B57" s="6"/>
      <c r="C57" s="92"/>
      <c r="D57" s="141" t="s">
        <v>215</v>
      </c>
      <c r="E57" s="142"/>
      <c r="F57" s="143"/>
      <c r="G57" s="144" t="s">
        <v>216</v>
      </c>
      <c r="H57" s="92" t="s">
        <v>9</v>
      </c>
      <c r="I57" s="60"/>
      <c r="J57" s="56">
        <v>1</v>
      </c>
      <c r="K57" s="55">
        <f t="shared" si="4"/>
        <v>0</v>
      </c>
      <c r="L57" s="1"/>
      <c r="M57" s="1"/>
    </row>
    <row r="58" spans="1:13" s="2" customFormat="1" ht="19.5" customHeight="1" outlineLevel="1" thickBot="1">
      <c r="A58" s="11">
        <v>54</v>
      </c>
      <c r="B58" s="16"/>
      <c r="C58" s="16"/>
      <c r="D58" s="112" t="s">
        <v>217</v>
      </c>
      <c r="E58" s="113"/>
      <c r="F58" s="114"/>
      <c r="G58" s="115"/>
      <c r="H58" s="17"/>
      <c r="I58" s="18"/>
      <c r="J58" s="17"/>
      <c r="K58" s="19"/>
      <c r="L58" s="1"/>
      <c r="M58" s="1"/>
    </row>
    <row r="59" spans="1:13" s="2" customFormat="1" ht="85.5" customHeight="1" outlineLevel="1">
      <c r="A59" s="39">
        <v>55</v>
      </c>
      <c r="B59" s="6"/>
      <c r="C59" s="82" t="s">
        <v>218</v>
      </c>
      <c r="D59" s="139" t="s">
        <v>220</v>
      </c>
      <c r="E59" s="139" t="s">
        <v>26</v>
      </c>
      <c r="F59" s="145" t="s">
        <v>219</v>
      </c>
      <c r="G59" s="146" t="s">
        <v>221</v>
      </c>
      <c r="H59" s="82" t="s">
        <v>9</v>
      </c>
      <c r="I59" s="60"/>
      <c r="J59" s="56">
        <v>1</v>
      </c>
      <c r="K59" s="55">
        <f t="shared" si="4"/>
        <v>0</v>
      </c>
      <c r="L59" s="1"/>
      <c r="M59" s="1"/>
    </row>
    <row r="60" spans="1:13" s="2" customFormat="1" ht="63" customHeight="1" outlineLevel="1">
      <c r="A60" s="11">
        <v>56</v>
      </c>
      <c r="B60" s="6"/>
      <c r="C60" s="82" t="s">
        <v>24</v>
      </c>
      <c r="D60" s="82" t="s">
        <v>25</v>
      </c>
      <c r="E60" s="82" t="s">
        <v>26</v>
      </c>
      <c r="F60" s="95" t="s">
        <v>27</v>
      </c>
      <c r="G60" s="94" t="s">
        <v>136</v>
      </c>
      <c r="H60" s="82" t="s">
        <v>9</v>
      </c>
      <c r="I60" s="60"/>
      <c r="J60" s="56">
        <v>1</v>
      </c>
      <c r="K60" s="55">
        <f t="shared" si="4"/>
        <v>0</v>
      </c>
      <c r="L60" s="1"/>
      <c r="M60" s="1"/>
    </row>
    <row r="61" spans="1:13" s="2" customFormat="1" ht="63" customHeight="1" outlineLevel="1">
      <c r="A61" s="39">
        <v>57</v>
      </c>
      <c r="B61" s="6"/>
      <c r="C61" s="82" t="s">
        <v>50</v>
      </c>
      <c r="D61" s="82" t="s">
        <v>224</v>
      </c>
      <c r="E61" s="82" t="s">
        <v>26</v>
      </c>
      <c r="F61" s="95" t="s">
        <v>51</v>
      </c>
      <c r="G61" s="94" t="s">
        <v>137</v>
      </c>
      <c r="H61" s="82" t="s">
        <v>9</v>
      </c>
      <c r="I61" s="60"/>
      <c r="J61" s="68">
        <v>1</v>
      </c>
      <c r="K61" s="55">
        <f t="shared" si="4"/>
        <v>0</v>
      </c>
      <c r="L61" s="1"/>
      <c r="M61" s="1"/>
    </row>
    <row r="62" spans="1:13" s="2" customFormat="1" ht="21.75" customHeight="1" outlineLevel="1" thickBot="1">
      <c r="A62" s="11">
        <v>58</v>
      </c>
      <c r="B62" s="6"/>
      <c r="C62" s="82"/>
      <c r="D62" s="141" t="s">
        <v>225</v>
      </c>
      <c r="E62" s="141" t="s">
        <v>226</v>
      </c>
      <c r="F62" s="147"/>
      <c r="G62" s="144" t="s">
        <v>291</v>
      </c>
      <c r="H62" s="82" t="s">
        <v>9</v>
      </c>
      <c r="I62" s="60"/>
      <c r="J62" s="68">
        <v>0</v>
      </c>
      <c r="K62" s="55">
        <f t="shared" si="4"/>
        <v>0</v>
      </c>
      <c r="L62" s="1"/>
      <c r="M62" s="1"/>
    </row>
    <row r="63" spans="1:13" s="2" customFormat="1" ht="20.25" customHeight="1" outlineLevel="1" thickBot="1">
      <c r="A63" s="39">
        <v>59</v>
      </c>
      <c r="B63" s="16"/>
      <c r="C63" s="16"/>
      <c r="D63" s="112" t="s">
        <v>227</v>
      </c>
      <c r="E63" s="113"/>
      <c r="F63" s="114"/>
      <c r="G63" s="115"/>
      <c r="H63" s="17"/>
      <c r="I63" s="18"/>
      <c r="J63" s="17"/>
      <c r="K63" s="19"/>
      <c r="L63" s="1"/>
      <c r="M63" s="1"/>
    </row>
    <row r="64" spans="1:13" s="2" customFormat="1" ht="45" customHeight="1" outlineLevel="1">
      <c r="A64" s="11">
        <v>60</v>
      </c>
      <c r="B64" s="6"/>
      <c r="C64" s="82"/>
      <c r="D64" s="139" t="s">
        <v>229</v>
      </c>
      <c r="E64" s="139" t="s">
        <v>228</v>
      </c>
      <c r="F64" s="148" t="s">
        <v>293</v>
      </c>
      <c r="G64" s="146" t="s">
        <v>294</v>
      </c>
      <c r="H64" s="82" t="s">
        <v>9</v>
      </c>
      <c r="I64" s="60"/>
      <c r="J64" s="56">
        <v>1</v>
      </c>
      <c r="K64" s="55">
        <f>I64*J64</f>
        <v>0</v>
      </c>
      <c r="L64" s="1"/>
      <c r="M64" s="1"/>
    </row>
    <row r="65" spans="1:13" s="2" customFormat="1" ht="45" customHeight="1" outlineLevel="1">
      <c r="A65" s="39">
        <v>61</v>
      </c>
      <c r="B65" s="6"/>
      <c r="C65" s="82"/>
      <c r="D65" s="82" t="s">
        <v>229</v>
      </c>
      <c r="E65" s="82" t="s">
        <v>228</v>
      </c>
      <c r="F65" s="99" t="s">
        <v>312</v>
      </c>
      <c r="G65" s="94" t="s">
        <v>313</v>
      </c>
      <c r="H65" s="82" t="s">
        <v>9</v>
      </c>
      <c r="I65" s="60"/>
      <c r="J65" s="56">
        <v>1</v>
      </c>
      <c r="K65" s="55">
        <f>I65*J65</f>
        <v>0</v>
      </c>
      <c r="L65" s="1"/>
      <c r="M65" s="1"/>
    </row>
    <row r="66" spans="1:13" s="2" customFormat="1" ht="36" customHeight="1" outlineLevel="1" thickBot="1">
      <c r="A66" s="11">
        <v>62</v>
      </c>
      <c r="B66" s="6"/>
      <c r="C66" s="82" t="s">
        <v>230</v>
      </c>
      <c r="D66" s="141" t="s">
        <v>234</v>
      </c>
      <c r="E66" s="141" t="s">
        <v>231</v>
      </c>
      <c r="F66" s="147" t="s">
        <v>232</v>
      </c>
      <c r="G66" s="144" t="s">
        <v>233</v>
      </c>
      <c r="H66" s="82" t="s">
        <v>9</v>
      </c>
      <c r="I66" s="60"/>
      <c r="J66" s="56">
        <v>2</v>
      </c>
      <c r="K66" s="55">
        <f>I66*J66</f>
        <v>0</v>
      </c>
      <c r="L66" s="1"/>
      <c r="M66" s="1"/>
    </row>
    <row r="67" spans="1:11" ht="16.5" thickBot="1">
      <c r="A67" s="39">
        <v>63</v>
      </c>
      <c r="B67" s="16"/>
      <c r="C67" s="16"/>
      <c r="D67" s="112" t="s">
        <v>292</v>
      </c>
      <c r="E67" s="113"/>
      <c r="F67" s="114"/>
      <c r="G67" s="115"/>
      <c r="H67" s="17"/>
      <c r="I67" s="18"/>
      <c r="J67" s="17"/>
      <c r="K67" s="19"/>
    </row>
    <row r="68" spans="1:13" s="2" customFormat="1" ht="80.25" customHeight="1" outlineLevel="1">
      <c r="A68" s="11">
        <v>64</v>
      </c>
      <c r="B68" s="6"/>
      <c r="C68" s="6" t="s">
        <v>52</v>
      </c>
      <c r="D68" s="128" t="s">
        <v>49</v>
      </c>
      <c r="E68" s="128" t="s">
        <v>53</v>
      </c>
      <c r="F68" s="149" t="s">
        <v>54</v>
      </c>
      <c r="G68" s="128" t="s">
        <v>57</v>
      </c>
      <c r="H68" s="54" t="s">
        <v>9</v>
      </c>
      <c r="I68" s="55"/>
      <c r="J68" s="56">
        <v>1</v>
      </c>
      <c r="K68" s="55">
        <f>I68*J68</f>
        <v>0</v>
      </c>
      <c r="L68" s="1"/>
      <c r="M68" s="1"/>
    </row>
    <row r="69" spans="1:13" s="2" customFormat="1" ht="122.25" customHeight="1" outlineLevel="1" thickBot="1">
      <c r="A69" s="39">
        <v>65</v>
      </c>
      <c r="B69" s="6"/>
      <c r="C69" s="6" t="s">
        <v>55</v>
      </c>
      <c r="D69" s="127" t="s">
        <v>49</v>
      </c>
      <c r="E69" s="127" t="s">
        <v>53</v>
      </c>
      <c r="F69" s="150" t="s">
        <v>56</v>
      </c>
      <c r="G69" s="127" t="s">
        <v>93</v>
      </c>
      <c r="H69" s="54" t="s">
        <v>9</v>
      </c>
      <c r="I69" s="55"/>
      <c r="J69" s="68">
        <v>1</v>
      </c>
      <c r="K69" s="55">
        <f>I69*J69</f>
        <v>0</v>
      </c>
      <c r="L69" s="1"/>
      <c r="M69" s="1"/>
    </row>
    <row r="70" spans="1:11" ht="16.5" thickBot="1">
      <c r="A70" s="11">
        <v>66</v>
      </c>
      <c r="B70" s="16"/>
      <c r="C70" s="16"/>
      <c r="D70" s="112" t="s">
        <v>304</v>
      </c>
      <c r="E70" s="113"/>
      <c r="F70" s="114"/>
      <c r="G70" s="115"/>
      <c r="H70" s="17"/>
      <c r="I70" s="18"/>
      <c r="J70" s="17"/>
      <c r="K70" s="19"/>
    </row>
    <row r="71" spans="1:19" s="2" customFormat="1" ht="24" customHeight="1" outlineLevel="1">
      <c r="A71" s="39">
        <v>67</v>
      </c>
      <c r="B71" s="6"/>
      <c r="C71" s="6" t="s">
        <v>79</v>
      </c>
      <c r="D71" s="128" t="s">
        <v>82</v>
      </c>
      <c r="E71" s="128" t="s">
        <v>80</v>
      </c>
      <c r="F71" s="149" t="s">
        <v>81</v>
      </c>
      <c r="G71" s="128" t="s">
        <v>256</v>
      </c>
      <c r="H71" s="54" t="s">
        <v>68</v>
      </c>
      <c r="I71" s="55"/>
      <c r="J71" s="56">
        <v>100</v>
      </c>
      <c r="K71" s="55">
        <f aca="true" t="shared" si="5" ref="K71:K99">I71*J71</f>
        <v>0</v>
      </c>
      <c r="L71" s="1"/>
      <c r="M71" s="15"/>
      <c r="N71" s="15"/>
      <c r="O71" s="1"/>
      <c r="P71" s="1"/>
      <c r="Q71" s="1"/>
      <c r="R71" s="1"/>
      <c r="S71" s="1"/>
    </row>
    <row r="72" spans="1:19" s="2" customFormat="1" ht="27.75" customHeight="1" outlineLevel="1">
      <c r="A72" s="11">
        <v>68</v>
      </c>
      <c r="B72" s="6"/>
      <c r="C72" s="6" t="s">
        <v>305</v>
      </c>
      <c r="D72" s="6" t="s">
        <v>306</v>
      </c>
      <c r="E72" s="6" t="s">
        <v>80</v>
      </c>
      <c r="F72" s="53" t="s">
        <v>307</v>
      </c>
      <c r="G72" s="6" t="s">
        <v>308</v>
      </c>
      <c r="H72" s="54" t="s">
        <v>68</v>
      </c>
      <c r="I72" s="55"/>
      <c r="J72" s="56">
        <v>10</v>
      </c>
      <c r="K72" s="55">
        <f t="shared" si="5"/>
        <v>0</v>
      </c>
      <c r="L72" s="1"/>
      <c r="M72" s="15"/>
      <c r="N72" s="15"/>
      <c r="O72" s="1"/>
      <c r="P72" s="1"/>
      <c r="Q72" s="1"/>
      <c r="R72" s="1"/>
      <c r="S72" s="1"/>
    </row>
    <row r="73" spans="1:19" s="2" customFormat="1" ht="24" customHeight="1" outlineLevel="1">
      <c r="A73" s="39">
        <v>69</v>
      </c>
      <c r="B73" s="6"/>
      <c r="C73" s="6" t="s">
        <v>257</v>
      </c>
      <c r="D73" s="6" t="s">
        <v>261</v>
      </c>
      <c r="E73" s="6" t="s">
        <v>258</v>
      </c>
      <c r="F73" s="53" t="s">
        <v>259</v>
      </c>
      <c r="G73" s="6" t="s">
        <v>260</v>
      </c>
      <c r="H73" s="54" t="s">
        <v>68</v>
      </c>
      <c r="I73" s="55"/>
      <c r="J73" s="56">
        <v>70</v>
      </c>
      <c r="K73" s="55">
        <f>I73*J73</f>
        <v>0</v>
      </c>
      <c r="L73" s="1"/>
      <c r="M73" s="15"/>
      <c r="N73" s="15"/>
      <c r="O73" s="1"/>
      <c r="P73" s="1"/>
      <c r="Q73" s="1"/>
      <c r="R73" s="1"/>
      <c r="S73" s="1"/>
    </row>
    <row r="74" spans="1:19" s="2" customFormat="1" ht="29.25" customHeight="1" outlineLevel="1">
      <c r="A74" s="11">
        <v>70</v>
      </c>
      <c r="B74" s="6"/>
      <c r="C74" s="6" t="s">
        <v>264</v>
      </c>
      <c r="D74" s="6" t="s">
        <v>262</v>
      </c>
      <c r="E74" s="6" t="s">
        <v>265</v>
      </c>
      <c r="F74" s="53" t="s">
        <v>266</v>
      </c>
      <c r="G74" s="6" t="s">
        <v>267</v>
      </c>
      <c r="H74" s="54" t="s">
        <v>9</v>
      </c>
      <c r="I74" s="55"/>
      <c r="J74" s="56">
        <v>1</v>
      </c>
      <c r="K74" s="55">
        <f>I74*J74</f>
        <v>0</v>
      </c>
      <c r="L74" s="1"/>
      <c r="M74" s="15"/>
      <c r="N74" s="15"/>
      <c r="O74" s="1"/>
      <c r="P74" s="1"/>
      <c r="Q74" s="1"/>
      <c r="R74" s="1"/>
      <c r="S74" s="1"/>
    </row>
    <row r="75" spans="1:19" s="2" customFormat="1" ht="24.75" customHeight="1" outlineLevel="1">
      <c r="A75" s="39">
        <v>71</v>
      </c>
      <c r="B75" s="6"/>
      <c r="C75" s="6"/>
      <c r="D75" s="6" t="s">
        <v>263</v>
      </c>
      <c r="E75" s="6"/>
      <c r="F75" s="53"/>
      <c r="G75" s="6" t="s">
        <v>268</v>
      </c>
      <c r="H75" s="54" t="s">
        <v>68</v>
      </c>
      <c r="I75" s="55"/>
      <c r="J75" s="56">
        <v>30</v>
      </c>
      <c r="K75" s="55">
        <f>I75*J75</f>
        <v>0</v>
      </c>
      <c r="L75" s="1"/>
      <c r="M75" s="15"/>
      <c r="N75" s="15"/>
      <c r="O75" s="1"/>
      <c r="P75" s="1"/>
      <c r="Q75" s="1"/>
      <c r="R75" s="1"/>
      <c r="S75" s="1"/>
    </row>
    <row r="76" spans="1:19" s="2" customFormat="1" ht="63.75" outlineLevel="1">
      <c r="A76" s="11">
        <v>72</v>
      </c>
      <c r="B76" s="6"/>
      <c r="C76" s="96" t="s">
        <v>83</v>
      </c>
      <c r="D76" s="97" t="s">
        <v>86</v>
      </c>
      <c r="E76" s="53" t="s">
        <v>84</v>
      </c>
      <c r="F76" s="98" t="s">
        <v>85</v>
      </c>
      <c r="G76" s="53" t="s">
        <v>87</v>
      </c>
      <c r="H76" s="54" t="s">
        <v>9</v>
      </c>
      <c r="I76" s="55"/>
      <c r="J76" s="56">
        <v>1</v>
      </c>
      <c r="K76" s="55">
        <f t="shared" si="5"/>
        <v>0</v>
      </c>
      <c r="L76" s="1"/>
      <c r="M76" s="15"/>
      <c r="N76" s="15"/>
      <c r="O76" s="1"/>
      <c r="P76" s="1"/>
      <c r="Q76" s="1"/>
      <c r="R76" s="1"/>
      <c r="S76" s="1"/>
    </row>
    <row r="77" spans="1:19" s="2" customFormat="1" ht="63.75" outlineLevel="1">
      <c r="A77" s="39">
        <v>73</v>
      </c>
      <c r="B77" s="6"/>
      <c r="C77" s="96" t="s">
        <v>89</v>
      </c>
      <c r="D77" s="97" t="s">
        <v>86</v>
      </c>
      <c r="E77" s="53" t="s">
        <v>84</v>
      </c>
      <c r="F77" s="98" t="s">
        <v>252</v>
      </c>
      <c r="G77" s="53" t="s">
        <v>88</v>
      </c>
      <c r="H77" s="54" t="s">
        <v>9</v>
      </c>
      <c r="I77" s="55"/>
      <c r="J77" s="56">
        <v>1</v>
      </c>
      <c r="K77" s="55">
        <f t="shared" si="5"/>
        <v>0</v>
      </c>
      <c r="L77" s="1"/>
      <c r="M77" s="15"/>
      <c r="N77" s="15"/>
      <c r="O77" s="1"/>
      <c r="P77" s="1"/>
      <c r="Q77" s="1"/>
      <c r="R77" s="1"/>
      <c r="S77" s="1"/>
    </row>
    <row r="78" spans="1:19" s="2" customFormat="1" ht="63.75" outlineLevel="1">
      <c r="A78" s="11">
        <v>74</v>
      </c>
      <c r="B78" s="6"/>
      <c r="C78" s="96" t="s">
        <v>253</v>
      </c>
      <c r="D78" s="97" t="s">
        <v>86</v>
      </c>
      <c r="E78" s="53" t="s">
        <v>84</v>
      </c>
      <c r="F78" s="98" t="s">
        <v>254</v>
      </c>
      <c r="G78" s="53" t="s">
        <v>255</v>
      </c>
      <c r="H78" s="54" t="s">
        <v>9</v>
      </c>
      <c r="I78" s="55"/>
      <c r="J78" s="56">
        <v>2</v>
      </c>
      <c r="K78" s="55">
        <f>I78*J78</f>
        <v>0</v>
      </c>
      <c r="L78" s="1"/>
      <c r="M78" s="15"/>
      <c r="N78" s="15"/>
      <c r="O78" s="1"/>
      <c r="P78" s="1"/>
      <c r="Q78" s="1"/>
      <c r="R78" s="1"/>
      <c r="S78" s="1"/>
    </row>
    <row r="79" spans="1:19" s="2" customFormat="1" ht="63.75" outlineLevel="1">
      <c r="A79" s="39">
        <v>75</v>
      </c>
      <c r="B79" s="6"/>
      <c r="C79" s="96" t="s">
        <v>92</v>
      </c>
      <c r="D79" s="97" t="s">
        <v>86</v>
      </c>
      <c r="E79" s="53" t="s">
        <v>84</v>
      </c>
      <c r="F79" s="98" t="s">
        <v>91</v>
      </c>
      <c r="G79" s="53" t="s">
        <v>90</v>
      </c>
      <c r="H79" s="54" t="s">
        <v>9</v>
      </c>
      <c r="I79" s="55"/>
      <c r="J79" s="56">
        <v>6</v>
      </c>
      <c r="K79" s="55">
        <f t="shared" si="5"/>
        <v>0</v>
      </c>
      <c r="L79" s="1"/>
      <c r="M79" s="15"/>
      <c r="N79" s="15"/>
      <c r="O79" s="1"/>
      <c r="P79" s="1"/>
      <c r="Q79" s="1"/>
      <c r="R79" s="1"/>
      <c r="S79" s="1"/>
    </row>
    <row r="80" spans="1:19" s="2" customFormat="1" ht="18" customHeight="1" outlineLevel="1">
      <c r="A80" s="11">
        <v>76</v>
      </c>
      <c r="B80" s="6"/>
      <c r="C80" s="6"/>
      <c r="D80" s="6" t="s">
        <v>73</v>
      </c>
      <c r="E80" s="6"/>
      <c r="F80" s="53" t="s">
        <v>78</v>
      </c>
      <c r="G80" s="6" t="s">
        <v>70</v>
      </c>
      <c r="H80" s="54" t="s">
        <v>9</v>
      </c>
      <c r="I80" s="55"/>
      <c r="J80" s="56">
        <v>3</v>
      </c>
      <c r="K80" s="55">
        <f t="shared" si="5"/>
        <v>0</v>
      </c>
      <c r="L80" s="1"/>
      <c r="M80" s="15"/>
      <c r="N80" s="15"/>
      <c r="O80" s="1"/>
      <c r="P80" s="1"/>
      <c r="Q80" s="1"/>
      <c r="R80" s="1"/>
      <c r="S80" s="1"/>
    </row>
    <row r="81" spans="1:19" s="2" customFormat="1" ht="45" customHeight="1" outlineLevel="1">
      <c r="A81" s="39">
        <v>77</v>
      </c>
      <c r="B81" s="6"/>
      <c r="C81" s="6" t="s">
        <v>74</v>
      </c>
      <c r="D81" s="6" t="s">
        <v>76</v>
      </c>
      <c r="E81" s="6" t="s">
        <v>63</v>
      </c>
      <c r="F81" s="53" t="s">
        <v>75</v>
      </c>
      <c r="G81" s="6" t="s">
        <v>77</v>
      </c>
      <c r="H81" s="54" t="s">
        <v>68</v>
      </c>
      <c r="I81" s="55"/>
      <c r="J81" s="56">
        <v>100</v>
      </c>
      <c r="K81" s="55">
        <f t="shared" si="5"/>
        <v>0</v>
      </c>
      <c r="L81" s="1"/>
      <c r="M81" s="15"/>
      <c r="N81" s="15"/>
      <c r="O81" s="1"/>
      <c r="P81" s="1"/>
      <c r="Q81" s="1"/>
      <c r="R81" s="1"/>
      <c r="S81" s="1"/>
    </row>
    <row r="82" spans="1:19" s="2" customFormat="1" ht="16.5" customHeight="1" outlineLevel="1">
      <c r="A82" s="11">
        <v>78</v>
      </c>
      <c r="B82" s="6"/>
      <c r="C82" s="6" t="s">
        <v>65</v>
      </c>
      <c r="D82" s="6" t="s">
        <v>72</v>
      </c>
      <c r="E82" s="6" t="s">
        <v>66</v>
      </c>
      <c r="F82" s="53" t="s">
        <v>67</v>
      </c>
      <c r="G82" s="6" t="s">
        <v>69</v>
      </c>
      <c r="H82" s="54" t="s">
        <v>68</v>
      </c>
      <c r="I82" s="55"/>
      <c r="J82" s="56">
        <v>100</v>
      </c>
      <c r="K82" s="55">
        <f t="shared" si="5"/>
        <v>0</v>
      </c>
      <c r="L82" s="1"/>
      <c r="M82" s="15"/>
      <c r="N82" s="15"/>
      <c r="O82" s="1"/>
      <c r="P82" s="1"/>
      <c r="Q82" s="1"/>
      <c r="R82" s="1"/>
      <c r="S82" s="1"/>
    </row>
    <row r="83" spans="1:19" s="2" customFormat="1" ht="30.75" customHeight="1" outlineLevel="1">
      <c r="A83" s="39">
        <v>79</v>
      </c>
      <c r="B83" s="6"/>
      <c r="C83" s="6" t="s">
        <v>62</v>
      </c>
      <c r="D83" s="6" t="s">
        <v>71</v>
      </c>
      <c r="E83" s="6" t="s">
        <v>63</v>
      </c>
      <c r="F83" s="53" t="s">
        <v>64</v>
      </c>
      <c r="G83" s="6" t="s">
        <v>61</v>
      </c>
      <c r="H83" s="54" t="s">
        <v>9</v>
      </c>
      <c r="I83" s="55"/>
      <c r="J83" s="56">
        <v>20</v>
      </c>
      <c r="K83" s="55">
        <f t="shared" si="5"/>
        <v>0</v>
      </c>
      <c r="L83" s="1"/>
      <c r="M83" s="15"/>
      <c r="N83" s="15"/>
      <c r="O83" s="1"/>
      <c r="P83" s="1"/>
      <c r="Q83" s="1"/>
      <c r="R83" s="1"/>
      <c r="S83" s="1"/>
    </row>
    <row r="84" spans="1:19" s="2" customFormat="1" ht="16.5" customHeight="1" outlineLevel="1">
      <c r="A84" s="11">
        <v>80</v>
      </c>
      <c r="B84" s="6"/>
      <c r="C84" s="6"/>
      <c r="D84" s="6" t="s">
        <v>31</v>
      </c>
      <c r="E84" s="6"/>
      <c r="F84" s="53"/>
      <c r="G84" s="6" t="s">
        <v>32</v>
      </c>
      <c r="H84" s="54" t="s">
        <v>30</v>
      </c>
      <c r="I84" s="55"/>
      <c r="J84" s="56">
        <v>1</v>
      </c>
      <c r="K84" s="55">
        <f t="shared" si="5"/>
        <v>0</v>
      </c>
      <c r="L84" s="1"/>
      <c r="M84" s="15"/>
      <c r="N84" s="15"/>
      <c r="O84" s="1"/>
      <c r="P84" s="1"/>
      <c r="Q84" s="1"/>
      <c r="R84" s="1"/>
      <c r="S84" s="1"/>
    </row>
    <row r="85" spans="1:19" s="2" customFormat="1" ht="17.25" customHeight="1" outlineLevel="1" thickBot="1">
      <c r="A85" s="39">
        <v>81</v>
      </c>
      <c r="B85" s="6"/>
      <c r="C85" s="6"/>
      <c r="D85" s="127" t="s">
        <v>29</v>
      </c>
      <c r="E85" s="127"/>
      <c r="F85" s="150"/>
      <c r="G85" s="127" t="s">
        <v>59</v>
      </c>
      <c r="H85" s="54" t="s">
        <v>30</v>
      </c>
      <c r="I85" s="55"/>
      <c r="J85" s="56">
        <v>1</v>
      </c>
      <c r="K85" s="55">
        <f t="shared" si="5"/>
        <v>0</v>
      </c>
      <c r="L85" s="1"/>
      <c r="M85" s="15"/>
      <c r="N85" s="15"/>
      <c r="O85" s="1"/>
      <c r="P85" s="1"/>
      <c r="Q85" s="1"/>
      <c r="R85" s="1"/>
      <c r="S85" s="1"/>
    </row>
    <row r="86" spans="1:11" ht="16.5" thickBot="1">
      <c r="A86" s="11">
        <v>82</v>
      </c>
      <c r="B86" s="16"/>
      <c r="C86" s="16"/>
      <c r="D86" s="112" t="s">
        <v>23</v>
      </c>
      <c r="E86" s="113"/>
      <c r="F86" s="114"/>
      <c r="G86" s="115"/>
      <c r="H86" s="17"/>
      <c r="I86" s="18"/>
      <c r="J86" s="17"/>
      <c r="K86" s="19"/>
    </row>
    <row r="87" spans="1:19" s="2" customFormat="1" ht="29.25" customHeight="1" outlineLevel="1">
      <c r="A87" s="39">
        <v>83</v>
      </c>
      <c r="B87" s="6"/>
      <c r="C87" s="6"/>
      <c r="D87" s="128" t="s">
        <v>280</v>
      </c>
      <c r="E87" s="128"/>
      <c r="F87" s="149"/>
      <c r="G87" s="128" t="s">
        <v>269</v>
      </c>
      <c r="H87" s="54" t="s">
        <v>177</v>
      </c>
      <c r="I87" s="55"/>
      <c r="J87" s="56">
        <v>1</v>
      </c>
      <c r="K87" s="55">
        <f t="shared" si="5"/>
        <v>0</v>
      </c>
      <c r="L87" s="1"/>
      <c r="M87" s="15"/>
      <c r="N87" s="15"/>
      <c r="O87" s="1"/>
      <c r="P87" s="1"/>
      <c r="Q87" s="1"/>
      <c r="R87" s="1"/>
      <c r="S87" s="1"/>
    </row>
    <row r="88" spans="1:19" s="2" customFormat="1" ht="28.5" customHeight="1" outlineLevel="1">
      <c r="A88" s="11">
        <v>84</v>
      </c>
      <c r="B88" s="6"/>
      <c r="C88" s="6"/>
      <c r="D88" s="6" t="s">
        <v>280</v>
      </c>
      <c r="E88" s="6"/>
      <c r="F88" s="53"/>
      <c r="G88" s="6" t="s">
        <v>270</v>
      </c>
      <c r="H88" s="54" t="s">
        <v>177</v>
      </c>
      <c r="I88" s="55"/>
      <c r="J88" s="56">
        <v>1</v>
      </c>
      <c r="K88" s="55">
        <f t="shared" si="5"/>
        <v>0</v>
      </c>
      <c r="L88" s="1"/>
      <c r="M88" s="15"/>
      <c r="N88" s="15"/>
      <c r="O88" s="1"/>
      <c r="P88" s="1"/>
      <c r="Q88" s="1"/>
      <c r="R88" s="1"/>
      <c r="S88" s="1"/>
    </row>
    <row r="89" spans="1:19" s="2" customFormat="1" ht="29.25" customHeight="1" outlineLevel="1">
      <c r="A89" s="39">
        <v>85</v>
      </c>
      <c r="B89" s="6"/>
      <c r="C89" s="6"/>
      <c r="D89" s="6" t="s">
        <v>280</v>
      </c>
      <c r="E89" s="6"/>
      <c r="F89" s="53"/>
      <c r="G89" s="6" t="s">
        <v>271</v>
      </c>
      <c r="H89" s="54" t="s">
        <v>177</v>
      </c>
      <c r="I89" s="55"/>
      <c r="J89" s="56">
        <v>1</v>
      </c>
      <c r="K89" s="55">
        <f t="shared" si="5"/>
        <v>0</v>
      </c>
      <c r="L89" s="1"/>
      <c r="M89" s="15"/>
      <c r="N89" s="15"/>
      <c r="O89" s="1"/>
      <c r="P89" s="1"/>
      <c r="Q89" s="1"/>
      <c r="R89" s="1"/>
      <c r="S89" s="1"/>
    </row>
    <row r="90" spans="1:19" s="2" customFormat="1" ht="29.25" customHeight="1" outlineLevel="1">
      <c r="A90" s="11">
        <v>86</v>
      </c>
      <c r="B90" s="6"/>
      <c r="C90" s="6"/>
      <c r="D90" s="6" t="s">
        <v>280</v>
      </c>
      <c r="E90" s="6"/>
      <c r="F90" s="53"/>
      <c r="G90" s="6" t="s">
        <v>272</v>
      </c>
      <c r="H90" s="54" t="s">
        <v>177</v>
      </c>
      <c r="I90" s="55"/>
      <c r="J90" s="56">
        <v>1</v>
      </c>
      <c r="K90" s="55">
        <f t="shared" si="5"/>
        <v>0</v>
      </c>
      <c r="L90" s="1"/>
      <c r="M90" s="15"/>
      <c r="N90" s="15"/>
      <c r="O90" s="1"/>
      <c r="P90" s="1"/>
      <c r="Q90" s="1"/>
      <c r="R90" s="1"/>
      <c r="S90" s="1"/>
    </row>
    <row r="91" spans="1:19" s="2" customFormat="1" ht="28.5" customHeight="1" outlineLevel="1">
      <c r="A91" s="39">
        <v>87</v>
      </c>
      <c r="B91" s="6"/>
      <c r="C91" s="6"/>
      <c r="D91" s="6" t="s">
        <v>280</v>
      </c>
      <c r="E91" s="6"/>
      <c r="F91" s="53"/>
      <c r="G91" s="6" t="s">
        <v>273</v>
      </c>
      <c r="H91" s="54" t="s">
        <v>177</v>
      </c>
      <c r="I91" s="55"/>
      <c r="J91" s="56">
        <v>1</v>
      </c>
      <c r="K91" s="55">
        <f t="shared" si="5"/>
        <v>0</v>
      </c>
      <c r="L91" s="1"/>
      <c r="M91" s="15"/>
      <c r="N91" s="15"/>
      <c r="O91" s="1"/>
      <c r="P91" s="1"/>
      <c r="Q91" s="1"/>
      <c r="R91" s="1"/>
      <c r="S91" s="1"/>
    </row>
    <row r="92" spans="1:19" s="2" customFormat="1" ht="18.75" customHeight="1" outlineLevel="1">
      <c r="A92" s="11">
        <v>88</v>
      </c>
      <c r="B92" s="6"/>
      <c r="C92" s="6"/>
      <c r="D92" s="6" t="s">
        <v>280</v>
      </c>
      <c r="E92" s="6"/>
      <c r="F92" s="53"/>
      <c r="G92" s="6" t="s">
        <v>282</v>
      </c>
      <c r="H92" s="54" t="s">
        <v>177</v>
      </c>
      <c r="I92" s="55"/>
      <c r="J92" s="56">
        <v>1</v>
      </c>
      <c r="K92" s="55">
        <f t="shared" si="5"/>
        <v>0</v>
      </c>
      <c r="L92" s="1"/>
      <c r="M92" s="15"/>
      <c r="N92" s="15"/>
      <c r="O92" s="1"/>
      <c r="P92" s="1"/>
      <c r="Q92" s="1"/>
      <c r="R92" s="1"/>
      <c r="S92" s="1"/>
    </row>
    <row r="93" spans="1:19" s="2" customFormat="1" ht="28.5" customHeight="1" outlineLevel="1">
      <c r="A93" s="39">
        <v>89</v>
      </c>
      <c r="B93" s="6"/>
      <c r="C93" s="6"/>
      <c r="D93" s="6" t="s">
        <v>280</v>
      </c>
      <c r="E93" s="6"/>
      <c r="F93" s="53"/>
      <c r="G93" s="6" t="s">
        <v>274</v>
      </c>
      <c r="H93" s="54" t="s">
        <v>177</v>
      </c>
      <c r="I93" s="55"/>
      <c r="J93" s="56">
        <v>1</v>
      </c>
      <c r="K93" s="55">
        <f t="shared" si="5"/>
        <v>0</v>
      </c>
      <c r="L93" s="1"/>
      <c r="M93" s="15"/>
      <c r="N93" s="15"/>
      <c r="O93" s="1"/>
      <c r="P93" s="1"/>
      <c r="Q93" s="1"/>
      <c r="R93" s="1"/>
      <c r="S93" s="1"/>
    </row>
    <row r="94" spans="1:19" s="2" customFormat="1" ht="40.5" customHeight="1" outlineLevel="1">
      <c r="A94" s="11">
        <v>90</v>
      </c>
      <c r="B94" s="6"/>
      <c r="C94" s="6"/>
      <c r="D94" s="6" t="s">
        <v>280</v>
      </c>
      <c r="E94" s="6"/>
      <c r="F94" s="53"/>
      <c r="G94" s="6" t="s">
        <v>275</v>
      </c>
      <c r="H94" s="54" t="s">
        <v>281</v>
      </c>
      <c r="I94" s="55"/>
      <c r="J94" s="56">
        <v>54</v>
      </c>
      <c r="K94" s="55">
        <f t="shared" si="5"/>
        <v>0</v>
      </c>
      <c r="L94" s="1"/>
      <c r="M94" s="15"/>
      <c r="N94" s="15"/>
      <c r="O94" s="1"/>
      <c r="P94" s="1"/>
      <c r="Q94" s="1"/>
      <c r="R94" s="1"/>
      <c r="S94" s="1"/>
    </row>
    <row r="95" spans="1:19" s="2" customFormat="1" ht="29.25" customHeight="1" outlineLevel="1">
      <c r="A95" s="39">
        <v>91</v>
      </c>
      <c r="B95" s="6"/>
      <c r="C95" s="6"/>
      <c r="D95" s="6" t="s">
        <v>280</v>
      </c>
      <c r="E95" s="6"/>
      <c r="F95" s="53"/>
      <c r="G95" s="6" t="s">
        <v>276</v>
      </c>
      <c r="H95" s="54" t="s">
        <v>281</v>
      </c>
      <c r="I95" s="55"/>
      <c r="J95" s="56">
        <v>8</v>
      </c>
      <c r="K95" s="55">
        <f t="shared" si="5"/>
        <v>0</v>
      </c>
      <c r="L95" s="1"/>
      <c r="M95" s="15"/>
      <c r="N95" s="15"/>
      <c r="O95" s="1"/>
      <c r="P95" s="1"/>
      <c r="Q95" s="1"/>
      <c r="R95" s="1"/>
      <c r="S95" s="1"/>
    </row>
    <row r="96" spans="1:19" s="2" customFormat="1" ht="21.75" customHeight="1" outlineLevel="1">
      <c r="A96" s="11">
        <v>92</v>
      </c>
      <c r="B96" s="6"/>
      <c r="C96" s="6"/>
      <c r="D96" s="6" t="s">
        <v>280</v>
      </c>
      <c r="E96" s="6"/>
      <c r="F96" s="53"/>
      <c r="G96" s="6" t="s">
        <v>277</v>
      </c>
      <c r="H96" s="54" t="s">
        <v>177</v>
      </c>
      <c r="I96" s="55"/>
      <c r="J96" s="56">
        <v>1</v>
      </c>
      <c r="K96" s="55">
        <f t="shared" si="5"/>
        <v>0</v>
      </c>
      <c r="L96" s="1"/>
      <c r="M96" s="15"/>
      <c r="N96" s="15"/>
      <c r="O96" s="1"/>
      <c r="P96" s="1"/>
      <c r="Q96" s="1"/>
      <c r="R96" s="1"/>
      <c r="S96" s="1"/>
    </row>
    <row r="97" spans="1:19" s="2" customFormat="1" ht="61.5" customHeight="1" outlineLevel="1">
      <c r="A97" s="39">
        <v>93</v>
      </c>
      <c r="B97" s="6"/>
      <c r="C97" s="6"/>
      <c r="D97" s="6" t="s">
        <v>280</v>
      </c>
      <c r="E97" s="6"/>
      <c r="F97" s="53"/>
      <c r="G97" s="6" t="s">
        <v>278</v>
      </c>
      <c r="H97" s="54" t="s">
        <v>177</v>
      </c>
      <c r="I97" s="55"/>
      <c r="J97" s="151">
        <v>0</v>
      </c>
      <c r="K97" s="55">
        <f t="shared" si="5"/>
        <v>0</v>
      </c>
      <c r="L97" s="1"/>
      <c r="M97" s="15"/>
      <c r="N97" s="15"/>
      <c r="O97" s="1"/>
      <c r="P97" s="1"/>
      <c r="Q97" s="1"/>
      <c r="R97" s="1"/>
      <c r="S97" s="1"/>
    </row>
    <row r="98" spans="1:19" s="2" customFormat="1" ht="17.25" customHeight="1" outlineLevel="1">
      <c r="A98" s="11">
        <v>94</v>
      </c>
      <c r="B98" s="6"/>
      <c r="C98" s="6"/>
      <c r="D98" s="6" t="s">
        <v>280</v>
      </c>
      <c r="E98" s="6"/>
      <c r="F98" s="53"/>
      <c r="G98" s="6" t="s">
        <v>279</v>
      </c>
      <c r="H98" s="54" t="s">
        <v>177</v>
      </c>
      <c r="I98" s="55"/>
      <c r="J98" s="56">
        <v>1</v>
      </c>
      <c r="K98" s="55">
        <f t="shared" si="5"/>
        <v>0</v>
      </c>
      <c r="L98" s="1"/>
      <c r="M98" s="15"/>
      <c r="N98" s="15"/>
      <c r="O98" s="1"/>
      <c r="P98" s="1"/>
      <c r="Q98" s="1"/>
      <c r="R98" s="1"/>
      <c r="S98" s="1"/>
    </row>
    <row r="99" spans="1:19" s="2" customFormat="1" ht="17.25" customHeight="1" outlineLevel="1">
      <c r="A99" s="39">
        <v>95</v>
      </c>
      <c r="B99" s="6"/>
      <c r="C99" s="6"/>
      <c r="D99" s="6" t="s">
        <v>280</v>
      </c>
      <c r="E99" s="6"/>
      <c r="F99" s="53"/>
      <c r="G99" s="6" t="s">
        <v>315</v>
      </c>
      <c r="H99" s="54" t="s">
        <v>177</v>
      </c>
      <c r="I99" s="55"/>
      <c r="J99" s="56">
        <v>1</v>
      </c>
      <c r="K99" s="55">
        <f t="shared" si="5"/>
        <v>0</v>
      </c>
      <c r="L99" s="1"/>
      <c r="M99" s="15"/>
      <c r="N99" s="15"/>
      <c r="O99" s="1"/>
      <c r="P99" s="1"/>
      <c r="Q99" s="1"/>
      <c r="R99" s="1"/>
      <c r="S99" s="1"/>
    </row>
    <row r="100" spans="1:11" ht="15.75">
      <c r="A100" s="39">
        <v>96</v>
      </c>
      <c r="B100" s="31"/>
      <c r="C100" s="31"/>
      <c r="D100" s="31"/>
      <c r="E100" s="32"/>
      <c r="F100" s="33"/>
      <c r="G100" s="33"/>
      <c r="H100" s="33"/>
      <c r="I100" s="33"/>
      <c r="J100" s="33"/>
      <c r="K100" s="34"/>
    </row>
    <row r="101" spans="1:12" ht="15.75">
      <c r="A101" s="11">
        <v>97</v>
      </c>
      <c r="B101" s="35"/>
      <c r="C101" s="35"/>
      <c r="D101" s="35"/>
      <c r="E101" s="36"/>
      <c r="F101" s="37"/>
      <c r="G101" s="37"/>
      <c r="H101" s="38"/>
      <c r="I101" s="106" t="s">
        <v>314</v>
      </c>
      <c r="J101" s="37"/>
      <c r="K101" s="107">
        <f>SUM(K5:K99)</f>
        <v>0</v>
      </c>
      <c r="L101" s="1" t="s">
        <v>0</v>
      </c>
    </row>
    <row r="102" spans="1:11" ht="15.75">
      <c r="A102" s="39">
        <v>98</v>
      </c>
      <c r="B102" s="102"/>
      <c r="C102" s="103"/>
      <c r="D102" s="103"/>
      <c r="E102" s="104"/>
      <c r="F102" s="103"/>
      <c r="G102" s="103"/>
      <c r="H102" s="105"/>
      <c r="I102" s="105"/>
      <c r="J102" s="103"/>
      <c r="K102" s="108"/>
    </row>
    <row r="103" spans="1:11" ht="15.75">
      <c r="A103" s="101"/>
      <c r="B103" s="102"/>
      <c r="C103" s="103"/>
      <c r="D103" s="103"/>
      <c r="E103" s="104"/>
      <c r="F103" s="103"/>
      <c r="G103" s="103"/>
      <c r="H103" s="105"/>
      <c r="I103" s="105"/>
      <c r="J103" s="103"/>
      <c r="K103" s="105"/>
    </row>
    <row r="104" spans="1:11" ht="12.75">
      <c r="A104" s="13" t="s">
        <v>11</v>
      </c>
      <c r="B104" s="24"/>
      <c r="C104" s="24"/>
      <c r="D104" s="24"/>
      <c r="E104" s="24"/>
      <c r="F104" s="25"/>
      <c r="G104" s="26"/>
      <c r="H104" s="27"/>
      <c r="I104" s="28"/>
      <c r="J104" s="27"/>
      <c r="K104" s="29"/>
    </row>
    <row r="105" spans="1:11" ht="12.75">
      <c r="A105" s="12" t="s">
        <v>12</v>
      </c>
      <c r="C105" s="24"/>
      <c r="D105" s="24"/>
      <c r="E105" s="24"/>
      <c r="F105" s="25"/>
      <c r="G105" s="26"/>
      <c r="H105" s="27"/>
      <c r="I105" s="28"/>
      <c r="J105" s="27"/>
      <c r="K105" s="29"/>
    </row>
    <row r="106" ht="12.75">
      <c r="A106" s="13" t="s">
        <v>13</v>
      </c>
    </row>
    <row r="107" ht="12.75">
      <c r="A107" s="13" t="s">
        <v>15</v>
      </c>
    </row>
    <row r="108" ht="12.75">
      <c r="A108" s="14" t="s">
        <v>14</v>
      </c>
    </row>
  </sheetData>
  <sheetProtection selectLockedCells="1" selectUnlockedCells="1"/>
  <autoFilter ref="D1:L122"/>
  <hyperlinks>
    <hyperlink ref="F83" r:id="rId1" display="http://www.intelek.cz/product.jsp?artno=28750209&amp;highlight=28750209"/>
    <hyperlink ref="F81" r:id="rId2" display="http://www.intelek.cz/product.jsp?artno=26000005"/>
    <hyperlink ref="F10" r:id="rId3" display="DHT800 BD1"/>
    <hyperlink ref="F11" r:id="rId4" display="D5 WL"/>
    <hyperlink ref="F12" r:id="rId5" display="DHT800 BD1"/>
    <hyperlink ref="F13" r:id="rId6" display="DHT800 BD1"/>
    <hyperlink ref="F14" r:id="rId7" display="HC81 MD beige"/>
    <hyperlink ref="F50" r:id="rId8" display="Barco CSE-200"/>
    <hyperlink ref="F29" r:id="rId9" display="HomeScreen"/>
    <hyperlink ref="F52" r:id="rId10" display="Quick Set SX20, kamera zoom 12x"/>
    <hyperlink ref="F60" r:id="rId11" display="controlCUE-two"/>
    <hyperlink ref="F61" r:id="rId12" display="iCUE - standard"/>
    <hyperlink ref="F6" r:id="rId13" display="XLS 1002"/>
    <hyperlink ref="F35" r:id="rId14" display="DXP 44 HD 4K"/>
    <hyperlink ref="F36" r:id="rId15" display="DTP HDMI 4K 230 Tx"/>
    <hyperlink ref="F37" r:id="rId16" display="DTP HDMI 4K 230 Rx"/>
    <hyperlink ref="F49" r:id="rId17" display="SMP 351"/>
    <hyperlink ref="F59" r:id="rId18" display="touchCUE-7-B"/>
    <hyperlink ref="F66" r:id="rId19" display="http://www.intelek.cz/product.jsp?artno=04210024"/>
    <hyperlink ref="E38" r:id="rId20" display="Triton"/>
    <hyperlink ref="E39" r:id="rId21" display="Triton"/>
    <hyperlink ref="F64" r:id="rId22" display="ZyXEL GS1900-10HP"/>
    <hyperlink ref="F22" r:id="rId23" display="PCC 130 SW"/>
    <hyperlink ref="F65" r:id="rId24" display="ZyXEL 24xGb 2xSFP fanless rack web sw.GS1900-24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4" r:id="rId25"/>
  <headerFooter alignWithMargins="0">
    <oddHeader xml:space="preserve">&amp;LIKEM E5002 Seminární místnost&amp;RPoložkový rozpočet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smolik</dc:creator>
  <cp:keywords/>
  <dc:description/>
  <cp:lastModifiedBy>Brožíková Petra</cp:lastModifiedBy>
  <cp:lastPrinted>2017-04-07T15:35:06Z</cp:lastPrinted>
  <dcterms:created xsi:type="dcterms:W3CDTF">2010-10-05T13:08:38Z</dcterms:created>
  <dcterms:modified xsi:type="dcterms:W3CDTF">2017-07-17T11:03:37Z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