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SOUHRNNÝ HARMONOGRAM" sheetId="1" r:id="rId1"/>
  </sheets>
  <externalReferences>
    <externalReference r:id="rId4"/>
  </externalReferences>
  <definedNames>
    <definedName name="_xlnm.Print_Area" localSheetId="0">'SOUHRNNÝ HARMONOGRAM'!$A$1:$AX$15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<sst xmlns="http://schemas.openxmlformats.org/spreadsheetml/2006/main" count="351" uniqueCount="109">
  <si>
    <t>Rekapitulace</t>
  </si>
  <si>
    <t>ZÁKLADNÍ ŠKOLA</t>
  </si>
  <si>
    <t>CELKEM ZA ŠKOLU s DPH</t>
  </si>
  <si>
    <t>CELKEM ZA ŠKOLU bez DPH</t>
  </si>
  <si>
    <t>CELKEM DPH</t>
  </si>
  <si>
    <t>HMG</t>
  </si>
  <si>
    <t>TÝDEN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</si>
  <si>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</si>
  <si>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</si>
  <si>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</si>
  <si>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</si>
  <si>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</si>
  <si>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</si>
  <si>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</si>
  <si>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</si>
  <si>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</si>
  <si>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</si>
  <si>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</si>
  <si>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</si>
  <si>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</si>
  <si>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</si>
  <si>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</si>
  <si>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</si>
  <si>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</si>
  <si>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</si>
  <si>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</si>
  <si>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</si>
  <si>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</si>
  <si>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</si>
  <si>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</si>
  <si>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</si>
  <si>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</si>
  <si>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</si>
  <si>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</si>
  <si>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</si>
  <si>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</si>
  <si>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</si>
  <si>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</si>
  <si>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</si>
  <si>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</si>
  <si>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</si>
  <si>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</si>
  <si>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</si>
  <si>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</si>
  <si>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</si>
  <si>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</si>
  <si>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</si>
  <si>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</si>
  <si>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max. počet týdnů</t>
  </si>
  <si>
    <t>7.5.-13.5.2018</t>
  </si>
  <si>
    <t>14.5.-20.5.2018</t>
  </si>
  <si>
    <t>21.5.-27.5.2018</t>
  </si>
  <si>
    <t>28.5.-3.6.2018</t>
  </si>
  <si>
    <t>4.6.-10.6.2018</t>
  </si>
  <si>
    <t>11.6.-17.6.2018</t>
  </si>
  <si>
    <t>18.6.-24.6.2018</t>
  </si>
  <si>
    <t>25.6.-1.7.2018</t>
  </si>
  <si>
    <t>02.7.-08.7.2018</t>
  </si>
  <si>
    <t>09.7.-15.7.2018</t>
  </si>
  <si>
    <t>16.7.-22.7.2018</t>
  </si>
  <si>
    <t>23.7.-29.7.2018</t>
  </si>
  <si>
    <t>30.7.-5.8.2018</t>
  </si>
  <si>
    <t>6.8.-12.8.2018</t>
  </si>
  <si>
    <t>13.8.-19.8.2018</t>
  </si>
  <si>
    <t>20.8.-26.8.2018</t>
  </si>
  <si>
    <t>27.8.-02.9.2018</t>
  </si>
  <si>
    <t>03.9.-09.9.2018</t>
  </si>
  <si>
    <t>10.9.-16.9.2018</t>
  </si>
  <si>
    <t>17.9.-23.9.2018</t>
  </si>
  <si>
    <t>24.9.-30.9.2018</t>
  </si>
  <si>
    <t>1.10.-7.10.2018</t>
  </si>
  <si>
    <t>8.10.-14.10.2018</t>
  </si>
  <si>
    <t>15.10.-21.10.2018</t>
  </si>
  <si>
    <t>22.10.-28.10.2018</t>
  </si>
  <si>
    <t>29.10.  -4.11.  2018</t>
  </si>
  <si>
    <t>5.11.-11.11.2018</t>
  </si>
  <si>
    <t>12.11.-18.11.2018</t>
  </si>
  <si>
    <t>19.11.-25.11.2018</t>
  </si>
  <si>
    <t>26.11.-2.12.   2018</t>
  </si>
  <si>
    <t>3.12.-9.12.2018</t>
  </si>
  <si>
    <t>10.12.-16.12.2018</t>
  </si>
  <si>
    <t>17.12.-23.12.2018</t>
  </si>
  <si>
    <t>24.12.-30.12.2018</t>
  </si>
  <si>
    <t>31.12.-6.1.          2019</t>
  </si>
  <si>
    <t>7.1.-13.1.2019</t>
  </si>
  <si>
    <t>14.1.-20.1.2019</t>
  </si>
  <si>
    <t>21.1.-27.1.2019</t>
  </si>
  <si>
    <t>28.1.-3.2.     2019</t>
  </si>
  <si>
    <t>4.2.-10.2.2019</t>
  </si>
  <si>
    <t>11.2.-17.2.2019</t>
  </si>
  <si>
    <t>ZŠ Na Příkopech</t>
  </si>
  <si>
    <t>ZŠ Školní</t>
  </si>
  <si>
    <t>ZŠ Beethovenova</t>
  </si>
  <si>
    <t>ZŠ Hornická</t>
  </si>
  <si>
    <t>ZŠ Kadaňská</t>
  </si>
  <si>
    <t>ZŠ Heyrovského</t>
  </si>
  <si>
    <t>ZŠ Březenecká</t>
  </si>
  <si>
    <t>ZŠ Zahradní</t>
  </si>
  <si>
    <t>ZŠ Písečná</t>
  </si>
  <si>
    <t>Celkem</t>
  </si>
  <si>
    <t>V Kadani 22. února 2018</t>
  </si>
  <si>
    <t>Ahmad Raad</t>
  </si>
  <si>
    <t>jednatel</t>
  </si>
  <si>
    <t>42.</t>
  </si>
  <si>
    <t>43.</t>
  </si>
  <si>
    <t>44.</t>
  </si>
  <si>
    <t>1.4. - 7.4. 2019</t>
  </si>
  <si>
    <t>25.2.-31.3. 2019</t>
  </si>
  <si>
    <t>18.2.-24.2.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</si>
</sst>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_-* #,##0.0000\ &quot;Kč&quot;_-;\-* #,##0.00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 wrapText="1"/>
    </xf>
    <xf numFmtId="164" fontId="6" fillId="3" borderId="9" xfId="0" applyNumberFormat="1" applyFont="1" applyFill="1" applyBorder="1" applyAlignment="1">
      <alignment vertical="center" wrapText="1"/>
    </xf>
    <xf numFmtId="164" fontId="7" fillId="4" borderId="10" xfId="0" applyNumberFormat="1" applyFont="1" applyFill="1" applyBorder="1" applyAlignment="1">
      <alignment horizontal="center" vertical="center" wrapText="1"/>
    </xf>
    <xf numFmtId="164" fontId="6" fillId="3" borderId="11" xfId="0" applyNumberFormat="1" applyFont="1" applyFill="1" applyBorder="1" applyAlignment="1">
      <alignment vertical="center" wrapText="1"/>
    </xf>
    <xf numFmtId="1" fontId="4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13" xfId="0" applyBorder="1"/>
    <xf numFmtId="0" fontId="0" fillId="0" borderId="16" xfId="0" applyBorder="1"/>
    <xf numFmtId="0" fontId="0" fillId="5" borderId="14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8" xfId="0" applyBorder="1" applyAlignment="1">
      <alignment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0" fillId="10" borderId="24" xfId="0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12" borderId="8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0" fillId="10" borderId="27" xfId="0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 wrapText="1"/>
    </xf>
    <xf numFmtId="0" fontId="4" fillId="14" borderId="19" xfId="0" applyFont="1" applyFill="1" applyBorder="1" applyAlignment="1">
      <alignment horizontal="center" vertical="center" wrapText="1"/>
    </xf>
    <xf numFmtId="0" fontId="0" fillId="15" borderId="28" xfId="0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15" borderId="29" xfId="0" applyFill="1" applyBorder="1" applyAlignment="1">
      <alignment horizontal="center" vertical="center"/>
    </xf>
    <xf numFmtId="0" fontId="0" fillId="15" borderId="30" xfId="0" applyFill="1" applyBorder="1" applyAlignment="1">
      <alignment horizontal="center" vertical="center"/>
    </xf>
    <xf numFmtId="0" fontId="8" fillId="15" borderId="31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4" fillId="13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16" borderId="4" xfId="0" applyFont="1" applyFill="1" applyBorder="1" applyAlignment="1">
      <alignment horizontal="center" vertical="center" wrapText="1"/>
    </xf>
    <xf numFmtId="44" fontId="6" fillId="3" borderId="9" xfId="0" applyNumberFormat="1" applyFont="1" applyFill="1" applyBorder="1" applyAlignment="1">
      <alignment vertical="center" wrapText="1"/>
    </xf>
    <xf numFmtId="0" fontId="4" fillId="2" borderId="33" xfId="0" applyFont="1" applyFill="1" applyBorder="1" applyAlignment="1">
      <alignment vertical="center" wrapText="1"/>
    </xf>
    <xf numFmtId="44" fontId="4" fillId="2" borderId="33" xfId="0" applyNumberFormat="1" applyFont="1" applyFill="1" applyBorder="1" applyAlignment="1">
      <alignment vertical="center" wrapText="1"/>
    </xf>
    <xf numFmtId="9" fontId="4" fillId="0" borderId="1" xfId="0" applyNumberFormat="1" applyFont="1" applyBorder="1"/>
    <xf numFmtId="165" fontId="4" fillId="0" borderId="1" xfId="0" applyNumberFormat="1" applyFont="1" applyBorder="1"/>
    <xf numFmtId="0" fontId="5" fillId="0" borderId="0" xfId="0" applyFont="1" applyAlignment="1">
      <alignment horizontal="center"/>
    </xf>
    <xf numFmtId="0" fontId="4" fillId="3" borderId="32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" fontId="4" fillId="0" borderId="32" xfId="0" applyNumberFormat="1" applyFont="1" applyBorder="1" applyAlignment="1">
      <alignment horizontal="center" vertical="center"/>
    </xf>
    <xf numFmtId="0" fontId="0" fillId="15" borderId="35" xfId="0" applyFill="1" applyBorder="1" applyAlignment="1">
      <alignment horizontal="center" vertical="center"/>
    </xf>
    <xf numFmtId="0" fontId="0" fillId="12" borderId="36" xfId="0" applyFill="1" applyBorder="1" applyAlignment="1">
      <alignment horizontal="center" vertical="center"/>
    </xf>
    <xf numFmtId="0" fontId="0" fillId="12" borderId="37" xfId="0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0" fontId="0" fillId="0" borderId="17" xfId="0" applyBorder="1"/>
    <xf numFmtId="0" fontId="0" fillId="9" borderId="38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10" borderId="39" xfId="0" applyFill="1" applyBorder="1" applyAlignment="1">
      <alignment horizontal="center" vertical="center"/>
    </xf>
    <xf numFmtId="0" fontId="0" fillId="10" borderId="40" xfId="0" applyFill="1" applyBorder="1" applyAlignment="1">
      <alignment horizontal="center" vertical="center"/>
    </xf>
    <xf numFmtId="0" fontId="0" fillId="0" borderId="37" xfId="0" applyBorder="1"/>
    <xf numFmtId="0" fontId="0" fillId="0" borderId="41" xfId="0" applyBorder="1"/>
    <xf numFmtId="0" fontId="0" fillId="0" borderId="37" xfId="0" applyBorder="1" applyAlignment="1">
      <alignment vertical="center"/>
    </xf>
    <xf numFmtId="0" fontId="0" fillId="0" borderId="42" xfId="0" applyBorder="1"/>
    <xf numFmtId="0" fontId="2" fillId="10" borderId="32" xfId="0" applyFont="1" applyFill="1" applyBorder="1" applyAlignment="1">
      <alignment horizontal="center" vertical="center"/>
    </xf>
    <xf numFmtId="0" fontId="4" fillId="9" borderId="3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dbor%20rozvoje%20a%20investic\Z&#352;%20Chomutov-stavebn&#237;%20pr&#225;ce-FRK-2018,2019\FRK-Harmonogram\&#352;KOLY%20IROP_Rekapitulace%20cenov&#233;%20nab&#237;dky%20+HM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 STAVBA bez DPH"/>
      <sheetName val="rozpočet 2018,2019"/>
      <sheetName val="SOUHRN"/>
      <sheetName val="bezbariérové toalety"/>
      <sheetName val="bezbariérové rampy"/>
      <sheetName val="bezbariérové plošiny"/>
      <sheetName val="akustické opatření"/>
    </sheetNames>
    <sheetDataSet>
      <sheetData sheetId="0">
        <row r="7">
          <cell r="B7">
            <v>1990557.2501531462</v>
          </cell>
        </row>
        <row r="8">
          <cell r="B8">
            <v>3396076.9534005336</v>
          </cell>
        </row>
        <row r="9">
          <cell r="B9">
            <v>1912052.2176067329</v>
          </cell>
        </row>
        <row r="10">
          <cell r="B10">
            <v>1791203.512732603</v>
          </cell>
        </row>
        <row r="11">
          <cell r="B11">
            <v>2890279.3334742114</v>
          </cell>
        </row>
        <row r="12">
          <cell r="B12">
            <v>2250603.7472661925</v>
          </cell>
        </row>
        <row r="13">
          <cell r="B13">
            <v>2657071.3386828727</v>
          </cell>
        </row>
        <row r="14">
          <cell r="B14">
            <v>2872333.3300840408</v>
          </cell>
        </row>
        <row r="15">
          <cell r="B15">
            <v>1233251.3984110798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26"/>
  <sheetViews>
    <sheetView tabSelected="1" zoomScale="90" zoomScaleNormal="90" workbookViewId="0" topLeftCell="F4">
      <selection activeCell="AV17" sqref="AV17"/>
    </sheetView>
  </sheetViews>
  <sheetFormatPr defaultColWidth="9.140625" defaultRowHeight="15"/>
  <cols>
    <col min="1" max="1" width="29.421875" style="0" customWidth="1"/>
    <col min="2" max="2" width="28.57421875" style="0" customWidth="1"/>
    <col min="3" max="3" width="25.421875" style="0" customWidth="1"/>
    <col min="4" max="4" width="28.57421875" style="0" customWidth="1"/>
    <col min="5" max="5" width="19.8515625" style="0" customWidth="1"/>
    <col min="6" max="13" width="5.7109375" style="0" customWidth="1"/>
    <col min="14" max="14" width="5.8515625" style="0" customWidth="1"/>
    <col min="15" max="28" width="5.7109375" style="0" customWidth="1"/>
    <col min="29" max="29" width="7.00390625" style="0" customWidth="1"/>
    <col min="30" max="30" width="6.8515625" style="0" customWidth="1"/>
    <col min="31" max="31" width="6.28125" style="0" customWidth="1"/>
    <col min="32" max="34" width="7.00390625" style="0" customWidth="1"/>
    <col min="35" max="35" width="6.8515625" style="0" customWidth="1"/>
    <col min="36" max="36" width="5.7109375" style="0" customWidth="1"/>
    <col min="37" max="37" width="6.7109375" style="0" customWidth="1"/>
    <col min="38" max="38" width="6.57421875" style="0" customWidth="1"/>
    <col min="39" max="39" width="7.140625" style="0" customWidth="1"/>
    <col min="40" max="40" width="6.57421875" style="0" customWidth="1"/>
    <col min="41" max="43" width="5.7109375" style="0" customWidth="1"/>
    <col min="44" max="44" width="6.7109375" style="0" customWidth="1"/>
    <col min="45" max="45" width="5.421875" style="0" customWidth="1"/>
    <col min="46" max="46" width="7.140625" style="0" customWidth="1"/>
    <col min="47" max="47" width="7.00390625" style="0" customWidth="1"/>
    <col min="48" max="48" width="6.421875" style="0" customWidth="1"/>
    <col min="49" max="49" width="5.421875" style="0" customWidth="1"/>
    <col min="50" max="50" width="14.57421875" style="0" customWidth="1"/>
  </cols>
  <sheetData>
    <row r="1" spans="1:4" ht="39">
      <c r="A1" s="103" t="s">
        <v>0</v>
      </c>
      <c r="B1" s="103"/>
      <c r="C1" s="103"/>
      <c r="D1" s="103"/>
    </row>
    <row r="2" ht="15.75" thickBot="1"/>
    <row r="3" spans="1:32" ht="55.5" customHeight="1" thickBo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04" t="s">
        <v>6</v>
      </c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6"/>
    </row>
    <row r="4" spans="1:49" ht="55.5" customHeight="1" thickBot="1">
      <c r="A4" s="2"/>
      <c r="B4" s="3"/>
      <c r="C4" s="3"/>
      <c r="D4" s="104"/>
      <c r="E4" s="106"/>
      <c r="F4" s="4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5" t="s">
        <v>20</v>
      </c>
      <c r="T4" s="5" t="s">
        <v>21</v>
      </c>
      <c r="U4" s="5" t="s">
        <v>22</v>
      </c>
      <c r="V4" s="5" t="s">
        <v>23</v>
      </c>
      <c r="W4" s="5" t="s">
        <v>24</v>
      </c>
      <c r="X4" s="5" t="s">
        <v>25</v>
      </c>
      <c r="Y4" s="5" t="s">
        <v>26</v>
      </c>
      <c r="Z4" s="72" t="s">
        <v>27</v>
      </c>
      <c r="AA4" s="85" t="s">
        <v>28</v>
      </c>
      <c r="AB4" s="75" t="s">
        <v>29</v>
      </c>
      <c r="AC4" s="5" t="s">
        <v>30</v>
      </c>
      <c r="AD4" s="5" t="s">
        <v>31</v>
      </c>
      <c r="AE4" s="5" t="s">
        <v>32</v>
      </c>
      <c r="AF4" s="6" t="s">
        <v>33</v>
      </c>
      <c r="AG4" s="6" t="s">
        <v>34</v>
      </c>
      <c r="AH4" s="6" t="s">
        <v>35</v>
      </c>
      <c r="AI4" s="6" t="s">
        <v>36</v>
      </c>
      <c r="AJ4" s="6" t="s">
        <v>37</v>
      </c>
      <c r="AK4" s="6" t="s">
        <v>38</v>
      </c>
      <c r="AL4" s="6" t="s">
        <v>39</v>
      </c>
      <c r="AM4" s="6" t="s">
        <v>40</v>
      </c>
      <c r="AN4" s="6" t="s">
        <v>41</v>
      </c>
      <c r="AO4" s="6" t="s">
        <v>42</v>
      </c>
      <c r="AP4" s="6" t="s">
        <v>43</v>
      </c>
      <c r="AQ4" s="6" t="s">
        <v>44</v>
      </c>
      <c r="AR4" s="6" t="s">
        <v>45</v>
      </c>
      <c r="AS4" s="6" t="s">
        <v>46</v>
      </c>
      <c r="AT4" s="6" t="s">
        <v>47</v>
      </c>
      <c r="AU4" s="32" t="s">
        <v>103</v>
      </c>
      <c r="AV4" s="32" t="s">
        <v>104</v>
      </c>
      <c r="AW4" s="86" t="s">
        <v>105</v>
      </c>
    </row>
    <row r="5" spans="1:49" ht="55.5" customHeight="1" thickBot="1">
      <c r="A5" s="2"/>
      <c r="B5" s="3"/>
      <c r="C5" s="3"/>
      <c r="D5" s="7"/>
      <c r="E5" s="8" t="s">
        <v>48</v>
      </c>
      <c r="F5" s="93" t="s">
        <v>49</v>
      </c>
      <c r="G5" s="94" t="s">
        <v>50</v>
      </c>
      <c r="H5" s="94" t="s">
        <v>51</v>
      </c>
      <c r="I5" s="94" t="s">
        <v>52</v>
      </c>
      <c r="J5" s="93" t="s">
        <v>53</v>
      </c>
      <c r="K5" s="94" t="s">
        <v>54</v>
      </c>
      <c r="L5" s="94" t="s">
        <v>55</v>
      </c>
      <c r="M5" s="94" t="s">
        <v>56</v>
      </c>
      <c r="N5" s="93" t="s">
        <v>57</v>
      </c>
      <c r="O5" s="94" t="s">
        <v>58</v>
      </c>
      <c r="P5" s="94" t="s">
        <v>59</v>
      </c>
      <c r="Q5" s="94" t="s">
        <v>60</v>
      </c>
      <c r="R5" s="94" t="s">
        <v>61</v>
      </c>
      <c r="S5" s="94" t="s">
        <v>62</v>
      </c>
      <c r="T5" s="94" t="s">
        <v>63</v>
      </c>
      <c r="U5" s="94" t="s">
        <v>64</v>
      </c>
      <c r="V5" s="94" t="s">
        <v>65</v>
      </c>
      <c r="W5" s="94" t="s">
        <v>66</v>
      </c>
      <c r="X5" s="94" t="s">
        <v>67</v>
      </c>
      <c r="Y5" s="94" t="s">
        <v>68</v>
      </c>
      <c r="Z5" s="95" t="s">
        <v>69</v>
      </c>
      <c r="AA5" s="33" t="s">
        <v>70</v>
      </c>
      <c r="AB5" s="96" t="s">
        <v>71</v>
      </c>
      <c r="AC5" s="94" t="s">
        <v>72</v>
      </c>
      <c r="AD5" s="94" t="s">
        <v>73</v>
      </c>
      <c r="AE5" s="97" t="s">
        <v>74</v>
      </c>
      <c r="AF5" s="94" t="s">
        <v>75</v>
      </c>
      <c r="AG5" s="94" t="s">
        <v>76</v>
      </c>
      <c r="AH5" s="94" t="s">
        <v>77</v>
      </c>
      <c r="AI5" s="94" t="s">
        <v>78</v>
      </c>
      <c r="AJ5" s="97" t="s">
        <v>79</v>
      </c>
      <c r="AK5" s="94" t="s">
        <v>80</v>
      </c>
      <c r="AL5" s="94" t="s">
        <v>81</v>
      </c>
      <c r="AM5" s="94" t="s">
        <v>82</v>
      </c>
      <c r="AN5" s="94" t="s">
        <v>83</v>
      </c>
      <c r="AO5" s="97" t="s">
        <v>84</v>
      </c>
      <c r="AP5" s="33" t="s">
        <v>85</v>
      </c>
      <c r="AQ5" s="33" t="s">
        <v>86</v>
      </c>
      <c r="AR5" s="33" t="s">
        <v>87</v>
      </c>
      <c r="AS5" s="33" t="s">
        <v>88</v>
      </c>
      <c r="AT5" s="33" t="s">
        <v>89</v>
      </c>
      <c r="AU5" s="33" t="s">
        <v>108</v>
      </c>
      <c r="AV5" s="33" t="s">
        <v>107</v>
      </c>
      <c r="AW5" s="33" t="s">
        <v>106</v>
      </c>
    </row>
    <row r="6" spans="1:50" ht="45" customHeight="1" thickBot="1">
      <c r="A6" s="9" t="s">
        <v>90</v>
      </c>
      <c r="B6" s="98">
        <f aca="true" t="shared" si="0" ref="B6:B14">C6*1.21</f>
        <v>2408574.272685307</v>
      </c>
      <c r="C6" s="11">
        <f>'[1]VZ STAVBA bez DPH'!B7</f>
        <v>1990557.2501531462</v>
      </c>
      <c r="D6" s="12">
        <f aca="true" t="shared" si="1" ref="D6:D14">B6-C6</f>
        <v>418017.02253216086</v>
      </c>
      <c r="E6" s="13">
        <v>26</v>
      </c>
      <c r="F6" s="65" t="s">
        <v>7</v>
      </c>
      <c r="G6" s="108" t="s">
        <v>8</v>
      </c>
      <c r="H6" s="108" t="s">
        <v>9</v>
      </c>
      <c r="I6" s="108" t="s">
        <v>10</v>
      </c>
      <c r="J6" s="108" t="s">
        <v>11</v>
      </c>
      <c r="K6" s="108" t="s">
        <v>12</v>
      </c>
      <c r="L6" s="108" t="s">
        <v>13</v>
      </c>
      <c r="M6" s="108" t="s">
        <v>14</v>
      </c>
      <c r="N6" s="108" t="s">
        <v>15</v>
      </c>
      <c r="O6" s="108" t="s">
        <v>16</v>
      </c>
      <c r="P6" s="87" t="s">
        <v>17</v>
      </c>
      <c r="Q6" s="87" t="s">
        <v>18</v>
      </c>
      <c r="R6" s="87" t="s">
        <v>19</v>
      </c>
      <c r="S6" s="87" t="s">
        <v>20</v>
      </c>
      <c r="T6" s="87" t="s">
        <v>21</v>
      </c>
      <c r="U6" s="87" t="s">
        <v>22</v>
      </c>
      <c r="V6" s="87" t="s">
        <v>23</v>
      </c>
      <c r="W6" s="87" t="s">
        <v>24</v>
      </c>
      <c r="X6" s="87" t="s">
        <v>25</v>
      </c>
      <c r="Y6" s="87" t="s">
        <v>26</v>
      </c>
      <c r="Z6" s="88" t="s">
        <v>27</v>
      </c>
      <c r="AA6" s="89" t="s">
        <v>28</v>
      </c>
      <c r="AB6" s="90" t="s">
        <v>29</v>
      </c>
      <c r="AC6" s="87" t="s">
        <v>30</v>
      </c>
      <c r="AD6" s="87" t="s">
        <v>31</v>
      </c>
      <c r="AE6" s="91" t="s">
        <v>32</v>
      </c>
      <c r="AF6" s="9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31"/>
      <c r="AT6" s="22"/>
      <c r="AU6" s="22"/>
      <c r="AV6" s="22"/>
      <c r="AW6" s="31"/>
      <c r="AX6" s="64" t="s">
        <v>90</v>
      </c>
    </row>
    <row r="7" spans="1:50" ht="45" customHeight="1" thickBot="1">
      <c r="A7" s="9" t="s">
        <v>91</v>
      </c>
      <c r="B7" s="98">
        <f t="shared" si="0"/>
        <v>4109253.113614646</v>
      </c>
      <c r="C7" s="11">
        <f>'[1]VZ STAVBA bez DPH'!B8</f>
        <v>3396076.9534005336</v>
      </c>
      <c r="D7" s="10">
        <f t="shared" si="1"/>
        <v>713176.1602141121</v>
      </c>
      <c r="E7" s="107">
        <v>26</v>
      </c>
      <c r="F7" s="117"/>
      <c r="G7" s="17"/>
      <c r="H7" s="17"/>
      <c r="I7" s="17"/>
      <c r="J7" s="17"/>
      <c r="K7" s="17"/>
      <c r="L7" s="17"/>
      <c r="M7" s="17"/>
      <c r="N7" s="17"/>
      <c r="O7" s="18"/>
      <c r="P7" s="65" t="s">
        <v>7</v>
      </c>
      <c r="Q7" s="66" t="s">
        <v>8</v>
      </c>
      <c r="R7" s="46" t="s">
        <v>9</v>
      </c>
      <c r="S7" s="46" t="s">
        <v>10</v>
      </c>
      <c r="T7" s="46" t="s">
        <v>11</v>
      </c>
      <c r="U7" s="46" t="s">
        <v>12</v>
      </c>
      <c r="V7" s="46" t="s">
        <v>13</v>
      </c>
      <c r="W7" s="46" t="s">
        <v>14</v>
      </c>
      <c r="X7" s="46" t="s">
        <v>15</v>
      </c>
      <c r="Y7" s="46" t="s">
        <v>16</v>
      </c>
      <c r="Z7" s="46" t="s">
        <v>17</v>
      </c>
      <c r="AA7" s="46" t="s">
        <v>18</v>
      </c>
      <c r="AB7" s="46" t="s">
        <v>19</v>
      </c>
      <c r="AC7" s="46" t="s">
        <v>20</v>
      </c>
      <c r="AD7" s="46" t="s">
        <v>21</v>
      </c>
      <c r="AE7" s="46" t="s">
        <v>22</v>
      </c>
      <c r="AF7" s="46" t="s">
        <v>23</v>
      </c>
      <c r="AG7" s="46" t="s">
        <v>24</v>
      </c>
      <c r="AH7" s="46" t="s">
        <v>25</v>
      </c>
      <c r="AI7" s="46" t="s">
        <v>26</v>
      </c>
      <c r="AJ7" s="48" t="s">
        <v>27</v>
      </c>
      <c r="AK7" s="77" t="s">
        <v>28</v>
      </c>
      <c r="AL7" s="66" t="s">
        <v>29</v>
      </c>
      <c r="AM7" s="47" t="s">
        <v>30</v>
      </c>
      <c r="AN7" s="48" t="s">
        <v>31</v>
      </c>
      <c r="AO7" s="49" t="s">
        <v>32</v>
      </c>
      <c r="AP7" s="17"/>
      <c r="AQ7" s="17"/>
      <c r="AR7" s="17"/>
      <c r="AS7" s="18"/>
      <c r="AT7" s="17"/>
      <c r="AU7" s="17"/>
      <c r="AV7" s="17"/>
      <c r="AW7" s="18"/>
      <c r="AX7" s="64" t="s">
        <v>91</v>
      </c>
    </row>
    <row r="8" spans="1:50" ht="45" customHeight="1" thickBot="1">
      <c r="A8" s="9" t="s">
        <v>92</v>
      </c>
      <c r="B8" s="98">
        <f t="shared" si="0"/>
        <v>2313583.183304147</v>
      </c>
      <c r="C8" s="11">
        <f>'[1]VZ STAVBA bez DPH'!B9</f>
        <v>1912052.2176067329</v>
      </c>
      <c r="D8" s="10">
        <f t="shared" si="1"/>
        <v>401530.965697414</v>
      </c>
      <c r="E8" s="53">
        <v>26</v>
      </c>
      <c r="F8" s="65" t="s">
        <v>7</v>
      </c>
      <c r="G8" s="109" t="s">
        <v>8</v>
      </c>
      <c r="H8" s="110" t="s">
        <v>9</v>
      </c>
      <c r="I8" s="110" t="s">
        <v>10</v>
      </c>
      <c r="J8" s="110" t="s">
        <v>11</v>
      </c>
      <c r="K8" s="110" t="s">
        <v>12</v>
      </c>
      <c r="L8" s="110" t="s">
        <v>13</v>
      </c>
      <c r="M8" s="111" t="s">
        <v>14</v>
      </c>
      <c r="N8" s="111" t="s">
        <v>15</v>
      </c>
      <c r="O8" s="111" t="s">
        <v>16</v>
      </c>
      <c r="P8" s="50" t="s">
        <v>17</v>
      </c>
      <c r="Q8" s="50" t="s">
        <v>18</v>
      </c>
      <c r="R8" s="50" t="s">
        <v>19</v>
      </c>
      <c r="S8" s="50" t="s">
        <v>20</v>
      </c>
      <c r="T8" s="50" t="s">
        <v>21</v>
      </c>
      <c r="U8" s="50" t="s">
        <v>22</v>
      </c>
      <c r="V8" s="50" t="s">
        <v>23</v>
      </c>
      <c r="W8" s="50" t="s">
        <v>24</v>
      </c>
      <c r="X8" s="50" t="s">
        <v>25</v>
      </c>
      <c r="Y8" s="50" t="s">
        <v>26</v>
      </c>
      <c r="Z8" s="51" t="s">
        <v>27</v>
      </c>
      <c r="AA8" s="78" t="s">
        <v>28</v>
      </c>
      <c r="AB8" s="67" t="s">
        <v>29</v>
      </c>
      <c r="AC8" s="50" t="s">
        <v>30</v>
      </c>
      <c r="AD8" s="51" t="s">
        <v>31</v>
      </c>
      <c r="AE8" s="52" t="s">
        <v>32</v>
      </c>
      <c r="AF8" s="19"/>
      <c r="AG8" s="17"/>
      <c r="AH8" s="17"/>
      <c r="AI8" s="17"/>
      <c r="AJ8" s="20"/>
      <c r="AK8" s="17"/>
      <c r="AL8" s="17"/>
      <c r="AM8" s="17"/>
      <c r="AN8" s="17"/>
      <c r="AO8" s="17"/>
      <c r="AP8" s="17"/>
      <c r="AQ8" s="17"/>
      <c r="AR8" s="15"/>
      <c r="AS8" s="16"/>
      <c r="AT8" s="15"/>
      <c r="AU8" s="15"/>
      <c r="AV8" s="15"/>
      <c r="AW8" s="16"/>
      <c r="AX8" s="64" t="s">
        <v>92</v>
      </c>
    </row>
    <row r="9" spans="1:50" ht="45" customHeight="1" thickBot="1">
      <c r="A9" s="9" t="s">
        <v>93</v>
      </c>
      <c r="B9" s="98">
        <f t="shared" si="0"/>
        <v>2167356.2504064497</v>
      </c>
      <c r="C9" s="11">
        <f>'[1]VZ STAVBA bez DPH'!B10</f>
        <v>1791203.512732603</v>
      </c>
      <c r="D9" s="10">
        <f t="shared" si="1"/>
        <v>376152.7376738468</v>
      </c>
      <c r="E9" s="107">
        <v>27</v>
      </c>
      <c r="F9" s="112"/>
      <c r="G9" s="17"/>
      <c r="H9" s="17"/>
      <c r="I9" s="17"/>
      <c r="J9" s="17"/>
      <c r="K9" s="17"/>
      <c r="L9" s="118"/>
      <c r="M9" s="65" t="s">
        <v>7</v>
      </c>
      <c r="N9" s="34" t="s">
        <v>8</v>
      </c>
      <c r="O9" s="34" t="s">
        <v>9</v>
      </c>
      <c r="P9" s="34" t="s">
        <v>10</v>
      </c>
      <c r="Q9" s="34" t="s">
        <v>11</v>
      </c>
      <c r="R9" s="34" t="s">
        <v>12</v>
      </c>
      <c r="S9" s="34" t="s">
        <v>13</v>
      </c>
      <c r="T9" s="34" t="s">
        <v>14</v>
      </c>
      <c r="U9" s="34" t="s">
        <v>15</v>
      </c>
      <c r="V9" s="34" t="s">
        <v>16</v>
      </c>
      <c r="W9" s="34" t="s">
        <v>17</v>
      </c>
      <c r="X9" s="34" t="s">
        <v>18</v>
      </c>
      <c r="Y9" s="34" t="s">
        <v>19</v>
      </c>
      <c r="Z9" s="34" t="s">
        <v>20</v>
      </c>
      <c r="AA9" s="34" t="s">
        <v>21</v>
      </c>
      <c r="AB9" s="34" t="s">
        <v>22</v>
      </c>
      <c r="AC9" s="73" t="s">
        <v>23</v>
      </c>
      <c r="AD9" s="79" t="s">
        <v>24</v>
      </c>
      <c r="AE9" s="76" t="s">
        <v>25</v>
      </c>
      <c r="AF9" s="34" t="s">
        <v>26</v>
      </c>
      <c r="AG9" s="34" t="s">
        <v>27</v>
      </c>
      <c r="AH9" s="34" t="s">
        <v>28</v>
      </c>
      <c r="AI9" s="34" t="s">
        <v>29</v>
      </c>
      <c r="AJ9" s="34" t="s">
        <v>30</v>
      </c>
      <c r="AK9" s="34" t="s">
        <v>31</v>
      </c>
      <c r="AL9" s="34" t="s">
        <v>32</v>
      </c>
      <c r="AM9" s="35" t="s">
        <v>33</v>
      </c>
      <c r="AN9" s="21"/>
      <c r="AO9" s="21"/>
      <c r="AP9" s="21"/>
      <c r="AQ9" s="21"/>
      <c r="AR9" s="21"/>
      <c r="AS9" s="16"/>
      <c r="AT9" s="15"/>
      <c r="AU9" s="15"/>
      <c r="AV9" s="15"/>
      <c r="AW9" s="16"/>
      <c r="AX9" s="64" t="s">
        <v>93</v>
      </c>
    </row>
    <row r="10" spans="1:50" ht="45" customHeight="1" thickBot="1">
      <c r="A10" s="9" t="s">
        <v>94</v>
      </c>
      <c r="B10" s="98">
        <f t="shared" si="0"/>
        <v>3497237.9935037955</v>
      </c>
      <c r="C10" s="11">
        <f>'[1]VZ STAVBA bez DPH'!B11</f>
        <v>2890279.3334742114</v>
      </c>
      <c r="D10" s="10">
        <f t="shared" si="1"/>
        <v>606958.6600295841</v>
      </c>
      <c r="E10" s="107">
        <v>27</v>
      </c>
      <c r="F10" s="23"/>
      <c r="G10" s="23"/>
      <c r="H10" s="23"/>
      <c r="I10" s="23"/>
      <c r="J10" s="20"/>
      <c r="K10" s="118"/>
      <c r="L10" s="65" t="s">
        <v>7</v>
      </c>
      <c r="M10" s="36" t="s">
        <v>8</v>
      </c>
      <c r="N10" s="37" t="s">
        <v>9</v>
      </c>
      <c r="O10" s="37" t="s">
        <v>10</v>
      </c>
      <c r="P10" s="37" t="s">
        <v>11</v>
      </c>
      <c r="Q10" s="37" t="s">
        <v>12</v>
      </c>
      <c r="R10" s="37" t="s">
        <v>13</v>
      </c>
      <c r="S10" s="37" t="s">
        <v>14</v>
      </c>
      <c r="T10" s="37" t="s">
        <v>15</v>
      </c>
      <c r="U10" s="37" t="s">
        <v>16</v>
      </c>
      <c r="V10" s="37" t="s">
        <v>17</v>
      </c>
      <c r="W10" s="37" t="s">
        <v>18</v>
      </c>
      <c r="X10" s="37" t="s">
        <v>19</v>
      </c>
      <c r="Y10" s="37" t="s">
        <v>20</v>
      </c>
      <c r="Z10" s="37" t="s">
        <v>21</v>
      </c>
      <c r="AA10" s="37" t="s">
        <v>22</v>
      </c>
      <c r="AB10" s="38" t="s">
        <v>23</v>
      </c>
      <c r="AC10" s="80" t="s">
        <v>24</v>
      </c>
      <c r="AD10" s="36" t="s">
        <v>25</v>
      </c>
      <c r="AE10" s="37" t="s">
        <v>26</v>
      </c>
      <c r="AF10" s="37" t="s">
        <v>27</v>
      </c>
      <c r="AG10" s="37" t="s">
        <v>28</v>
      </c>
      <c r="AH10" s="37" t="s">
        <v>29</v>
      </c>
      <c r="AI10" s="37" t="s">
        <v>30</v>
      </c>
      <c r="AJ10" s="61" t="s">
        <v>31</v>
      </c>
      <c r="AK10" s="38" t="s">
        <v>32</v>
      </c>
      <c r="AL10" s="39" t="s">
        <v>33</v>
      </c>
      <c r="AM10" s="17"/>
      <c r="AN10" s="17"/>
      <c r="AO10" s="17"/>
      <c r="AP10" s="17"/>
      <c r="AQ10" s="17"/>
      <c r="AR10" s="17"/>
      <c r="AS10" s="16"/>
      <c r="AT10" s="15"/>
      <c r="AU10" s="15"/>
      <c r="AV10" s="15"/>
      <c r="AW10" s="16"/>
      <c r="AX10" s="64" t="s">
        <v>94</v>
      </c>
    </row>
    <row r="11" spans="1:50" ht="45" customHeight="1" thickBot="1">
      <c r="A11" s="9" t="s">
        <v>95</v>
      </c>
      <c r="B11" s="98">
        <f t="shared" si="0"/>
        <v>2723230.5341920927</v>
      </c>
      <c r="C11" s="11">
        <f>'[1]VZ STAVBA bez DPH'!B12</f>
        <v>2250603.7472661925</v>
      </c>
      <c r="D11" s="10">
        <f t="shared" si="1"/>
        <v>472626.78692590026</v>
      </c>
      <c r="E11" s="107">
        <v>25</v>
      </c>
      <c r="F11" s="15"/>
      <c r="G11" s="17"/>
      <c r="H11" s="17"/>
      <c r="I11" s="17"/>
      <c r="J11" s="17"/>
      <c r="K11" s="17"/>
      <c r="L11" s="120"/>
      <c r="M11" s="65" t="s">
        <v>7</v>
      </c>
      <c r="N11" s="40" t="s">
        <v>8</v>
      </c>
      <c r="O11" s="41" t="s">
        <v>9</v>
      </c>
      <c r="P11" s="41" t="s">
        <v>10</v>
      </c>
      <c r="Q11" s="69" t="s">
        <v>11</v>
      </c>
      <c r="R11" s="41" t="s">
        <v>12</v>
      </c>
      <c r="S11" s="41" t="s">
        <v>13</v>
      </c>
      <c r="T11" s="41" t="s">
        <v>14</v>
      </c>
      <c r="U11" s="41" t="s">
        <v>15</v>
      </c>
      <c r="V11" s="41" t="s">
        <v>16</v>
      </c>
      <c r="W11" s="41" t="s">
        <v>17</v>
      </c>
      <c r="X11" s="41" t="s">
        <v>18</v>
      </c>
      <c r="Y11" s="41" t="s">
        <v>19</v>
      </c>
      <c r="Z11" s="41" t="s">
        <v>20</v>
      </c>
      <c r="AA11" s="41" t="s">
        <v>21</v>
      </c>
      <c r="AB11" s="41" t="s">
        <v>22</v>
      </c>
      <c r="AC11" s="60" t="s">
        <v>23</v>
      </c>
      <c r="AD11" s="81" t="s">
        <v>24</v>
      </c>
      <c r="AE11" s="40" t="s">
        <v>25</v>
      </c>
      <c r="AF11" s="41" t="s">
        <v>26</v>
      </c>
      <c r="AG11" s="41" t="s">
        <v>27</v>
      </c>
      <c r="AH11" s="41" t="s">
        <v>28</v>
      </c>
      <c r="AI11" s="41" t="s">
        <v>29</v>
      </c>
      <c r="AJ11" s="60" t="s">
        <v>30</v>
      </c>
      <c r="AK11" s="63" t="s">
        <v>31</v>
      </c>
      <c r="AL11" s="16"/>
      <c r="AM11" s="15"/>
      <c r="AN11" s="15"/>
      <c r="AO11" s="15"/>
      <c r="AP11" s="15"/>
      <c r="AQ11" s="15"/>
      <c r="AR11" s="15"/>
      <c r="AS11" s="16"/>
      <c r="AT11" s="15"/>
      <c r="AU11" s="15"/>
      <c r="AV11" s="15"/>
      <c r="AW11" s="16"/>
      <c r="AX11" s="64" t="s">
        <v>95</v>
      </c>
    </row>
    <row r="12" spans="1:50" ht="45" customHeight="1" thickBot="1">
      <c r="A12" s="9" t="s">
        <v>96</v>
      </c>
      <c r="B12" s="98">
        <f t="shared" si="0"/>
        <v>3215056.319806276</v>
      </c>
      <c r="C12" s="11">
        <f>'[1]VZ STAVBA bez DPH'!B13</f>
        <v>2657071.3386828727</v>
      </c>
      <c r="D12" s="10">
        <f>B12-C12</f>
        <v>557984.9811234032</v>
      </c>
      <c r="E12" s="53">
        <v>27</v>
      </c>
      <c r="F12" s="92"/>
      <c r="G12" s="22"/>
      <c r="H12" s="22"/>
      <c r="I12" s="22"/>
      <c r="J12" s="22"/>
      <c r="K12" s="22"/>
      <c r="L12" s="65" t="s">
        <v>7</v>
      </c>
      <c r="M12" s="113" t="s">
        <v>8</v>
      </c>
      <c r="N12" s="114" t="s">
        <v>9</v>
      </c>
      <c r="O12" s="114" t="s">
        <v>10</v>
      </c>
      <c r="P12" s="42" t="s">
        <v>11</v>
      </c>
      <c r="Q12" s="42" t="s">
        <v>12</v>
      </c>
      <c r="R12" s="42" t="s">
        <v>13</v>
      </c>
      <c r="S12" s="42" t="s">
        <v>14</v>
      </c>
      <c r="T12" s="42" t="s">
        <v>15</v>
      </c>
      <c r="U12" s="42" t="s">
        <v>16</v>
      </c>
      <c r="V12" s="42" t="s">
        <v>17</v>
      </c>
      <c r="W12" s="42" t="s">
        <v>18</v>
      </c>
      <c r="X12" s="74" t="s">
        <v>19</v>
      </c>
      <c r="Y12" s="82" t="s">
        <v>20</v>
      </c>
      <c r="Z12" s="68" t="s">
        <v>21</v>
      </c>
      <c r="AA12" s="42" t="s">
        <v>22</v>
      </c>
      <c r="AB12" s="42" t="s">
        <v>23</v>
      </c>
      <c r="AC12" s="42" t="s">
        <v>24</v>
      </c>
      <c r="AD12" s="42" t="s">
        <v>25</v>
      </c>
      <c r="AE12" s="42" t="s">
        <v>26</v>
      </c>
      <c r="AF12" s="62" t="s">
        <v>27</v>
      </c>
      <c r="AG12" s="42" t="s">
        <v>28</v>
      </c>
      <c r="AH12" s="42" t="s">
        <v>29</v>
      </c>
      <c r="AI12" s="42" t="s">
        <v>30</v>
      </c>
      <c r="AJ12" s="42" t="s">
        <v>31</v>
      </c>
      <c r="AK12" s="43" t="s">
        <v>32</v>
      </c>
      <c r="AL12" s="122" t="s">
        <v>33</v>
      </c>
      <c r="AM12" s="17"/>
      <c r="AN12" s="17"/>
      <c r="AO12" s="57"/>
      <c r="AP12" s="15"/>
      <c r="AQ12" s="15"/>
      <c r="AR12" s="15"/>
      <c r="AS12" s="55"/>
      <c r="AT12" s="15"/>
      <c r="AU12" s="15"/>
      <c r="AV12" s="15"/>
      <c r="AW12" s="16"/>
      <c r="AX12" s="64" t="s">
        <v>96</v>
      </c>
    </row>
    <row r="13" spans="1:50" ht="45" customHeight="1" thickBot="1">
      <c r="A13" s="9" t="s">
        <v>97</v>
      </c>
      <c r="B13" s="98">
        <f t="shared" si="0"/>
        <v>3475523.329401689</v>
      </c>
      <c r="C13" s="11">
        <f>'[1]VZ STAVBA bez DPH'!B14</f>
        <v>2872333.3300840408</v>
      </c>
      <c r="D13" s="10">
        <f t="shared" si="1"/>
        <v>603189.9993176484</v>
      </c>
      <c r="E13" s="53">
        <v>28</v>
      </c>
      <c r="F13" s="14"/>
      <c r="G13" s="15"/>
      <c r="H13" s="15"/>
      <c r="I13" s="15"/>
      <c r="J13" s="15"/>
      <c r="K13" s="15"/>
      <c r="L13" s="119"/>
      <c r="M13" s="17"/>
      <c r="N13" s="17"/>
      <c r="O13" s="18"/>
      <c r="P13" s="65" t="s">
        <v>7</v>
      </c>
      <c r="Q13" s="70" t="s">
        <v>8</v>
      </c>
      <c r="R13" s="24" t="s">
        <v>9</v>
      </c>
      <c r="S13" s="24" t="s">
        <v>10</v>
      </c>
      <c r="T13" s="24" t="s">
        <v>11</v>
      </c>
      <c r="U13" s="24" t="s">
        <v>12</v>
      </c>
      <c r="V13" s="24" t="s">
        <v>13</v>
      </c>
      <c r="W13" s="24" t="s">
        <v>14</v>
      </c>
      <c r="X13" s="24" t="s">
        <v>15</v>
      </c>
      <c r="Y13" s="24" t="s">
        <v>16</v>
      </c>
      <c r="Z13" s="24" t="s">
        <v>17</v>
      </c>
      <c r="AA13" s="24" t="s">
        <v>18</v>
      </c>
      <c r="AB13" s="27" t="s">
        <v>19</v>
      </c>
      <c r="AC13" s="83" t="s">
        <v>20</v>
      </c>
      <c r="AD13" s="70" t="s">
        <v>21</v>
      </c>
      <c r="AE13" s="24" t="s">
        <v>22</v>
      </c>
      <c r="AF13" s="24" t="s">
        <v>23</v>
      </c>
      <c r="AG13" s="24" t="s">
        <v>24</v>
      </c>
      <c r="AH13" s="24" t="s">
        <v>25</v>
      </c>
      <c r="AI13" s="24" t="s">
        <v>26</v>
      </c>
      <c r="AJ13" s="25" t="s">
        <v>27</v>
      </c>
      <c r="AK13" s="24" t="s">
        <v>28</v>
      </c>
      <c r="AL13" s="24" t="s">
        <v>29</v>
      </c>
      <c r="AM13" s="26" t="s">
        <v>30</v>
      </c>
      <c r="AN13" s="26" t="s">
        <v>31</v>
      </c>
      <c r="AO13" s="26" t="s">
        <v>32</v>
      </c>
      <c r="AP13" s="27" t="s">
        <v>33</v>
      </c>
      <c r="AQ13" s="28" t="s">
        <v>34</v>
      </c>
      <c r="AR13" s="15"/>
      <c r="AS13" s="56"/>
      <c r="AT13" s="15"/>
      <c r="AU13" s="15"/>
      <c r="AV13" s="15"/>
      <c r="AW13" s="16"/>
      <c r="AX13" s="64" t="s">
        <v>97</v>
      </c>
    </row>
    <row r="14" spans="1:50" ht="45" customHeight="1" thickBot="1">
      <c r="A14" s="9" t="s">
        <v>98</v>
      </c>
      <c r="B14" s="98">
        <f t="shared" si="0"/>
        <v>1492234.1920774064</v>
      </c>
      <c r="C14" s="11">
        <f>'[1]VZ STAVBA bez DPH'!B15</f>
        <v>1233251.3984110798</v>
      </c>
      <c r="D14" s="10">
        <f t="shared" si="1"/>
        <v>258982.79366632667</v>
      </c>
      <c r="E14" s="53">
        <v>21</v>
      </c>
      <c r="F14" s="14"/>
      <c r="G14" s="15"/>
      <c r="H14" s="15"/>
      <c r="I14" s="15"/>
      <c r="J14" s="15"/>
      <c r="K14" s="15"/>
      <c r="L14" s="65" t="s">
        <v>7</v>
      </c>
      <c r="M14" s="115" t="s">
        <v>8</v>
      </c>
      <c r="N14" s="116" t="s">
        <v>9</v>
      </c>
      <c r="O14" s="116" t="s">
        <v>10</v>
      </c>
      <c r="P14" s="44" t="s">
        <v>11</v>
      </c>
      <c r="Q14" s="44" t="s">
        <v>12</v>
      </c>
      <c r="R14" s="44" t="s">
        <v>13</v>
      </c>
      <c r="S14" s="44" t="s">
        <v>14</v>
      </c>
      <c r="T14" s="44" t="s">
        <v>15</v>
      </c>
      <c r="U14" s="44" t="s">
        <v>16</v>
      </c>
      <c r="V14" s="44" t="s">
        <v>17</v>
      </c>
      <c r="W14" s="44" t="s">
        <v>18</v>
      </c>
      <c r="X14" s="45" t="s">
        <v>19</v>
      </c>
      <c r="Y14" s="84" t="s">
        <v>20</v>
      </c>
      <c r="Z14" s="71" t="s">
        <v>21</v>
      </c>
      <c r="AA14" s="44" t="s">
        <v>22</v>
      </c>
      <c r="AB14" s="44" t="s">
        <v>23</v>
      </c>
      <c r="AC14" s="44" t="s">
        <v>24</v>
      </c>
      <c r="AD14" s="44" t="s">
        <v>25</v>
      </c>
      <c r="AE14" s="45" t="s">
        <v>26</v>
      </c>
      <c r="AF14" s="121" t="s">
        <v>27</v>
      </c>
      <c r="AG14" s="17"/>
      <c r="AH14" s="17"/>
      <c r="AI14" s="59"/>
      <c r="AJ14" s="57"/>
      <c r="AK14" s="57"/>
      <c r="AL14" s="57"/>
      <c r="AM14" s="57"/>
      <c r="AN14" s="57"/>
      <c r="AO14" s="58"/>
      <c r="AP14" s="15"/>
      <c r="AQ14" s="15"/>
      <c r="AR14" s="15"/>
      <c r="AS14" s="15"/>
      <c r="AT14" s="15"/>
      <c r="AU14" s="15"/>
      <c r="AV14" s="15"/>
      <c r="AW14" s="16"/>
      <c r="AX14" s="64" t="s">
        <v>98</v>
      </c>
    </row>
    <row r="15" spans="1:5" ht="45" customHeight="1" thickBot="1">
      <c r="A15" s="99" t="s">
        <v>99</v>
      </c>
      <c r="B15" s="100">
        <f>SUM(B6:B14)</f>
        <v>25402049.18899181</v>
      </c>
      <c r="C15" s="29">
        <f>SUM(C6:C14)</f>
        <v>20993429.081811413</v>
      </c>
      <c r="D15" s="29">
        <f>SUM(D6:D14)</f>
        <v>4408620.107180396</v>
      </c>
      <c r="E15" s="54"/>
    </row>
    <row r="16" spans="1:2" ht="15.75" thickBot="1">
      <c r="A16" s="101">
        <v>0.05</v>
      </c>
      <c r="B16" s="102">
        <f>B15*0.05</f>
        <v>1270102.4594495906</v>
      </c>
    </row>
    <row r="22" ht="15">
      <c r="A22" t="s">
        <v>100</v>
      </c>
    </row>
    <row r="25" ht="15">
      <c r="D25" s="30" t="s">
        <v>101</v>
      </c>
    </row>
    <row r="26" ht="15">
      <c r="D26" s="30" t="s">
        <v>102</v>
      </c>
    </row>
  </sheetData>
  <mergeCells count="3">
    <mergeCell ref="A1:D1"/>
    <mergeCell ref="F3:AF3"/>
    <mergeCell ref="D4:E4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Brožíková Petra</dc:creator>
  <cp:keywords/>
  <dc:description/>
  <cp:lastModifiedBy>Brožíková Petra</cp:lastModifiedBy>
  <dcterms:created xsi:type="dcterms:W3CDTF">2018-04-11T06:26:45Z</dcterms:created>
  <dcterms:modified xsi:type="dcterms:W3CDTF">2018-05-31T10:14:45Z</dcterms:modified>
  <cp:category/>
  <cp:version/>
  <cp:contentType/>
  <cp:contentStatus/>
</cp:coreProperties>
</file>