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rekapitulace" sheetId="1" r:id="rId1"/>
    <sheet name="010" sheetId="2" r:id="rId2"/>
    <sheet name="101" sheetId="3" r:id="rId3"/>
    <sheet name="201" sheetId="4" r:id="rId4"/>
    <sheet name="401" sheetId="5" r:id="rId5"/>
  </sheets>
  <definedNames>
    <definedName name="_xlnm.Print_Area" localSheetId="0">'rekapitulace'!$A$1:$E$14</definedName>
  </definedNames>
  <calcPr fullCalcOnLoad="1"/>
</workbook>
</file>

<file path=xl/sharedStrings.xml><?xml version="1.0" encoding="utf-8"?>
<sst xmlns="http://schemas.openxmlformats.org/spreadsheetml/2006/main" count="1410" uniqueCount="616">
  <si>
    <t>Soupis objektů s DPH</t>
  </si>
  <si>
    <t>Odbytová cena:</t>
  </si>
  <si>
    <t>OC+DPH:</t>
  </si>
  <si>
    <t>Sazba 1</t>
  </si>
  <si>
    <t>Sazba 2</t>
  </si>
  <si>
    <t>Sazba 3</t>
  </si>
  <si>
    <t>Objekt</t>
  </si>
  <si>
    <t>Popis</t>
  </si>
  <si>
    <t>OC</t>
  </si>
  <si>
    <t>DPH</t>
  </si>
  <si>
    <t>OC+DPH</t>
  </si>
  <si>
    <t>ASPE 9</t>
  </si>
  <si>
    <t>Firma: KAP ATELIER s.r.o.</t>
  </si>
  <si>
    <t>Stavba :</t>
  </si>
  <si>
    <t>číslo a název SO:</t>
  </si>
  <si>
    <t>číslo a název rozpočtu:</t>
  </si>
  <si>
    <t>127314</t>
  </si>
  <si>
    <t>Propojovací cesta ul. Lipská a Bezručova, k.ú. Chomutov II.</t>
  </si>
  <si>
    <t>010</t>
  </si>
  <si>
    <t>Vedlejší a ostatní náklady</t>
  </si>
  <si>
    <t>Poř.
č.pol.</t>
  </si>
  <si>
    <t>1</t>
  </si>
  <si>
    <t>cenová
soustava</t>
  </si>
  <si>
    <t>Kód
položky</t>
  </si>
  <si>
    <t>Varianta
položky</t>
  </si>
  <si>
    <t>Název položky</t>
  </si>
  <si>
    <t>jednotka</t>
  </si>
  <si>
    <t>Počet
jednotek</t>
  </si>
  <si>
    <t>CENA</t>
  </si>
  <si>
    <t>jednotková</t>
  </si>
  <si>
    <t>celkem</t>
  </si>
  <si>
    <t>Sazba</t>
  </si>
  <si>
    <t>2</t>
  </si>
  <si>
    <t>3</t>
  </si>
  <si>
    <t>4</t>
  </si>
  <si>
    <t>5</t>
  </si>
  <si>
    <t>6</t>
  </si>
  <si>
    <t>7</t>
  </si>
  <si>
    <t>8</t>
  </si>
  <si>
    <t>9</t>
  </si>
  <si>
    <t>Všeobecné konstrukce a práce</t>
  </si>
  <si>
    <t>0</t>
  </si>
  <si>
    <t>2017_OTSKP</t>
  </si>
  <si>
    <t>02720</t>
  </si>
  <si>
    <t>A</t>
  </si>
  <si>
    <t>POMOC PRÁCE ZŘÍZ NEBO ZAJIŠŤ REGULACI A OCHRANU DOPRAVY
Dopravně inženýrská opatření vč. nájmu a údržby značek a zařízení po celou dobu stavby</t>
  </si>
  <si>
    <t xml:space="preserve">KPL       </t>
  </si>
  <si>
    <t>zahrnuje veškeré náklady spojené s objednatelem požadovanými zařízeními</t>
  </si>
  <si>
    <t>02730</t>
  </si>
  <si>
    <t>POMOC PRÁCE ZŘÍZ NEBO ZAJIŠŤ OCHRANU INŽENÝRSKÝCH SÍTÍ
Opatření pro ochranu stávajících inž. sítí</t>
  </si>
  <si>
    <t>02911A</t>
  </si>
  <si>
    <t>OSTATNÍ POŽADAVKY - GEODETICKÉ ZAMĚŘENÍ
Zaměření skutečného provedení stavby.</t>
  </si>
  <si>
    <t>zahrnuje veškeré náklady spojené s objednatelem požadovanými pracemi</t>
  </si>
  <si>
    <t>02920</t>
  </si>
  <si>
    <t>OSTATNÍ POŽADAVKY - OCHRANA ŽIVOTNÍHO PROSTŘEDÍ
Opatření pro ochranu stávajících dřevin v blízkosti stavby</t>
  </si>
  <si>
    <t>02944</t>
  </si>
  <si>
    <t>OSTAT POŽADAVKY - DOKUMENTACE SKUTEČ PROVEDENÍ</t>
  </si>
  <si>
    <t>02945A</t>
  </si>
  <si>
    <t>OSTAT POŽADAVKY - GEOMETRICKÝ PLÁN</t>
  </si>
  <si>
    <t>položka zahrnuje:
- přípravu podkladů, podání žádosti na katastrální úřad
- polní práce spojené s vyhotovením geometrického plánu
- výpočetní a grafické kancelářské práce
- úřední ověření výsledného elaborátu
- schválení návrhu vkladu do katastru nemovitostí příslušným katastrálním úřadem</t>
  </si>
  <si>
    <t>C e l k e m</t>
  </si>
  <si>
    <t>101</t>
  </si>
  <si>
    <t>Komunikace, zpevněné plochy</t>
  </si>
  <si>
    <t>014101</t>
  </si>
  <si>
    <t>POPLATKY ZA SKLÁDKU
Výkopek</t>
  </si>
  <si>
    <t xml:space="preserve">M3        </t>
  </si>
  <si>
    <t>z pol. 12273.A: 406m3=406,000 [A]m3</t>
  </si>
  <si>
    <t>zahrnuje veškeré poplatky provozovateli skládky související s uložením odpadu na skládce.</t>
  </si>
  <si>
    <t>B</t>
  </si>
  <si>
    <t>POPLATKY ZA SKLÁDKU
Beton</t>
  </si>
  <si>
    <t>z pol. 11351: 98m*0,06m2=5,880 [A]m3
z pol. 11352: 6,5m*0,08m2=0,520 [B]m3
A+B=6,400 [C]m3</t>
  </si>
  <si>
    <t>C</t>
  </si>
  <si>
    <t>POPLATKY ZA SKLÁDKU
Mat. s asfaltovým pojivem</t>
  </si>
  <si>
    <t>z pol. 11313: 3,75m3=3,750 [A]m3
z pol. 11372: 25m3=25,000 [B]m3
A+B=28,750 [C]m3</t>
  </si>
  <si>
    <t>014201</t>
  </si>
  <si>
    <t>POPLATKY ZA ZEMNÍK
Zeminou min.třídy G3,
čerpání pouze se souhlasem TDS.</t>
  </si>
  <si>
    <t>pro pol. 17130: 100m3=100,000 [A]m3</t>
  </si>
  <si>
    <t>zahrnuje veškeré poplatky majiteli zemníku související s nákupem zeminy (nikoliv s otvírkou zemníku)</t>
  </si>
  <si>
    <t>POPLATKY ZA ZEMNÍK
Ornice/tříděná zemina,
čerpání pouze se souhlasem TDS.</t>
  </si>
  <si>
    <t>pro pol. 18220: 28,5m3=28,500 [A]m3
pro pol. 18230: 20,5m3=20,500 [B]m3
A+B=49,000 [C]m3</t>
  </si>
  <si>
    <t>Zemní práce</t>
  </si>
  <si>
    <t>111204</t>
  </si>
  <si>
    <t>ODSTRANĚNÍ KŘOVIN S ODVOZEM DO 5KM</t>
  </si>
  <si>
    <t xml:space="preserve">M2        </t>
  </si>
  <si>
    <t>z výkresu B.4: 69,5m2=69,500 [A]m2</t>
  </si>
  <si>
    <t>odstranění křovin a stromů do průměru 100 mm
doprava dřevin na předepsanou vzdálenost
spálení na hromadách nebo štěpkování</t>
  </si>
  <si>
    <t>11130</t>
  </si>
  <si>
    <t>SEJMUTÍ DRNU
Odvoz na skládku</t>
  </si>
  <si>
    <t>odměřeno ze situace: 939m2-285m2 (viz pol. 18220)-205m2 (viz. pol. 18230)=449,000 [A]m2</t>
  </si>
  <si>
    <t>včetně vodorovné dopravy a uložení na skládku</t>
  </si>
  <si>
    <t>SEJMUTÍ DRNU
Na mezideponii</t>
  </si>
  <si>
    <t>odměřeno ze situace: 939m2-449m2 (z pol. 11130.A, bude využito v místě stavby)=490,000 [A]m2</t>
  </si>
  <si>
    <t>11201</t>
  </si>
  <si>
    <t>KÁCENÍ STROMŮ D KMENE DO 0,5M S ODSTRANĚNÍM PAŘEZŮ</t>
  </si>
  <si>
    <t xml:space="preserve">KUS       </t>
  </si>
  <si>
    <t>z výkresu B.4: 1ks=1,000 [A]ks</t>
  </si>
  <si>
    <t>Kácení stromů se měří v [ks] poražených stromů (průměr stromů se měří v místě řezu) a zahrnuje zejména:
- poražení stromu a osekání větví
- spálení větví na hromadách nebo štěpkování
- dopravu a uložení kmenů, případné další práce s nimi dle pokynů zadávací dokumentace
Odstranění pařezů se měří v [ks] vytrhaných nebo vykopaných pařezů a zahrnuje zejména:
- vytrhání nebo vykopání pařezů
- veškeré zemní práce spojené s odstraněním pařezů
- dopravu a uložení pařezů, případně další práce s nimi dle pokynů zadávací dokumentace
- zásyp jam po pařezech</t>
  </si>
  <si>
    <t>11204</t>
  </si>
  <si>
    <t>KÁCENÍ STROMŮ D KMENE DO 0,3M S ODSTRANĚNÍM PAŘEZŮ</t>
  </si>
  <si>
    <t>z výkresu B.4: 8ks=8,000 [A]ks</t>
  </si>
  <si>
    <t>11313</t>
  </si>
  <si>
    <t>ODSTRANĚNÍ KRYTU ZPEVNĚNÝCH PLOCH S ASFALTOVÝM POJIVEM</t>
  </si>
  <si>
    <t>chodník v ul. Lipská, z výkresu č. B.4: 75m2*0,05m=3,750 [A]m3</t>
  </si>
  <si>
    <t>Položka zahrnuje veškerou manipulaci s vybouranou sutí a s vybouranými hmotami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</si>
  <si>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11351</t>
  </si>
  <si>
    <t>ODSTRANĚNÍ ZÁHONOVÝCH OBRUBNÍKŮ</t>
  </si>
  <si>
    <t xml:space="preserve">M         </t>
  </si>
  <si>
    <t>chodník v ul. Lipská: 4,5m+24m=28,500 [A]m
pěšina ke schodišti: 6m+31m+27m+1,5m+1,5m+2,5m=69,500 [B]m
A+B=98,000 [C]m</t>
  </si>
  <si>
    <t>11352</t>
  </si>
  <si>
    <t>ODSTRANĚNÍ CHODNÍKOVÝCH OBRUBNÍKŮ BETONOVÝCH</t>
  </si>
  <si>
    <t>chodník v ul. Lipská: 3m+3,5m=6,500 [A]m</t>
  </si>
  <si>
    <t>11353A</t>
  </si>
  <si>
    <t>ODSTRANĚNÍ CHODNÍKOVÝCH KAMENNÝCH OBRUBNÍKŮ - BEZ DOPRAVY
Uložení na stavbě</t>
  </si>
  <si>
    <t>chodník v ul. Lipská: 3m+9,5m+3m+4m+1,5m=21,000 [A]m</t>
  </si>
  <si>
    <t>Položka zahrnuje veškerou manipulaci s vybouranou sutí a s vybouranými hmotami, kromě vodorovné dopravy,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</si>
  <si>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11372</t>
  </si>
  <si>
    <t>FRÉZOVÁNÍ ZPEVNĚNÝCH PLOCH ASFALTOVÝCH
Odvoz na skládku, nebo do skladu Technických služeb města Chomutova, dle rozhodnutí investora</t>
  </si>
  <si>
    <t>vozovka v ul. Mýtná a Lipská, z výkresu č. B.4: 250m2*0,1m=25,000 [A]m3</t>
  </si>
  <si>
    <t>113764</t>
  </si>
  <si>
    <t>FRÉZOVÁNÍ DRÁŽKY PRŮŘEZU DO 400MM2 V ASFALTOVÉ VOZOVCE</t>
  </si>
  <si>
    <t>pro těsnění napojení mezi starým a novým asfaltem:
vozovka v ul. Lipská a Mýtná: 90m=90,000 [A]m
chodník v ul. Lipská: 2m+3,5m=5,500 [B]m
A+B=95,500 [C]m</t>
  </si>
  <si>
    <t>Položka zahrnuje veškerou manipulaci s vybouranou sutí a s vybouranými hmotami vč. uložení na skládku.</t>
  </si>
  <si>
    <t>12273</t>
  </si>
  <si>
    <t>ODKOPÁVKY A PROKOPÁVKY OBECNÉ TŘ. I
Odvoz na skládku</t>
  </si>
  <si>
    <t>z TZ, kap. 2. Zemní práce: 580m3-100m3 (viz. pol. 12273.B a 17130)=480,000 [A]m3</t>
  </si>
  <si>
    <t>položka zahrnuje:
- vodorovná a svislá doprava, přemístění, přeložení, manipulace s výkopkem
- kompletní provedení vykopávky nezapažené i zapažené
- ošetření výkopiště po celou dobu práce v něm vč. klimatických opatření
- ztížení vykopávek v blízkosti podzemního vedení, konstrukcí a objektů vč. jejich dočasného zajištění
- ztížení pod vodou, v okolí výbušnin, ve stísněných prostorech a pod.
- příplatek za lepivost
- těžení po vrstvách, pásech a po jiných nutných částech (figurách)
- čerpání vody vč. čerpacích jímek, potrubí a pohotovostní čerpací soupravy (viz ustanovení k pol. 1151,2)
- potřebné snížení hladiny podzemní vody
- těžení a rozpojování jednotlivých balvanů
- vytahování a nošení výkopku
- svahování a přesvah. svahů do konečného tvaru, výměna hornin v podloží a v pláni znehodnocené klimatickými vlivy
- ruční vykopávky, odstranění kořenů a napadávek
- pažení, vzepření a rozepření vč. přepažování (vyjma štětových stěn)
- úpravu, ochranu a očištění dna, základové spáry, stěn a svahů
- zhutnění podloží, případně i svahů vč. svahování
- zřízení stupňů v podloží a lavic na svazích, není-li pro tyto práce zřízena samostatná položka
- udržování výkopiště a jeho ochrana proti vodě
- odvedení nebo obvedení vody v okolí výkopiště a ve výkopišti
- třídění výkopku
- veškeré pomocné konstrukce umožňující provedení vykopávky (příjezdy, sjezdy, nájezdy, lešení, podpěr. konstr., přemostění, zpevněné plochy, zakrytí a pod.)
- nezahrnuje uložení zeminy (na skládku, do násypu) ani poplatky za skládku, vykazují se v položce č.0141**</t>
  </si>
  <si>
    <t>ODKOPÁVKY A PROKOPÁVKY OBECNÉ TŘ. I
Na mezideponii</t>
  </si>
  <si>
    <t>z TZ, kap. 2. Zemní práce: 580m3-480m3 (z pol. 12273.A)=100,000 [A]m3</t>
  </si>
  <si>
    <t>12573</t>
  </si>
  <si>
    <t>VYKOPÁVKY ZE ZEMNÍKŮ A SKLÁDEK TŘ. I
Vč. dovozu ze zemníku/mezideponie</t>
  </si>
  <si>
    <t>pro pol. 17130: 100m3=100,000 [A]m3
pro pol. 18220: 28,5m3=28,500 [B]m3
pro pol. 18230: 20,5m3=20,500 [C]m3
A+B=128,500 [D]m3</t>
  </si>
  <si>
    <t>položka zahrnuje:
- vodorovná a svislá doprava, přemístění, přeložení, manipulace s výkopkem
- kompletní provedení vykopávky nezapažené i zapažené
- ošetření výkopiště po celou dobu práce v něm vč. klimatických opatření
- ztížení vykopávek v blízkosti podzemního vedení, konstrukcí a objektů vč. jejich dočasného zajištění
- ztížení pod vodou, v okolí výbušnin, ve stísněných prostorech a pod.
- příplatek za lepivost
- těžení po vrstvách, pásech a po jiných nutných částech (figurách)
- čerpání vody vč. čerpacích jímek, potrubí a pohotovostní čerpací soupravy (viz ustanovení k pol. 1151,2)
- potřebné snížení hladiny podzemní vody
- těžení a rozpojování jednotlivých balvanů
- vytahování a nošení výkopku
- ruční vykopávky, odstranění kořenů a napadávek
- pažení, vzepření a rozepření vč. přepažování (vyjma štětových stěn)
- úpravu, ochranu a očištění dna, základové spáry, stěn a svahů
- udržování výkopiště a jeho ochrana proti vodě
- odvedení nebo obvedení vody v okolí výkopiště a ve výkopišti
- třídění výkopku
- veškeré pomocné konstrukce umožňující provedení vykopávky (příjezdy, sjezdy, nájezdy, lešení, podpěr. konstr., přemostění, zpevněné plochy, zakrytí a pod.)
položka nezahrnuje:
- práce spojené s otvírkou zemníku
- poplatek za materiál ze zemníku (zemina, ornice)</t>
  </si>
  <si>
    <t>17120</t>
  </si>
  <si>
    <t>ULOŽENÍ SYPANINY DO NÁSYPŮ A NA SKLÁDKY BEZ ZHUTNĚNÍ</t>
  </si>
  <si>
    <t>z pol. 12273.A (na skládku): 480m3=480,000 [A]m3
z pol. 12273.B (na mezideponii): 100m3=100,000 [B]m3
A+B=580,000 [C]m3</t>
  </si>
  <si>
    <t>položka zahrnuje:
- kompletní provedení zemní konstrukce do předepsaného tvaru
- ošetření úložiště po celou dobu práce v něm vč. klimatických opatření
- ztížení v okolí vedení, konstrukcí a objektů a jejich dočasné zajištění
- ztížení provádění ve ztížených podmínkách a stísněných prostorech
- ztížené ukládání sypaniny pod vodu
- ukládání po vrstvách a po jiných nutných částech (figurách) vč. dosypávek
- spouštění a nošení materiálu
- úprava, očištění a ochrana podloží a svahů
- svahování, uzavírání povrchů svahů
- udržování úložiště a jeho ochrana proti vodě
- odvedení nebo obvedení vody v okolí úložiště a v úložišti
- veškeré  pomocné konstrukce umožňující provedení  zemní konstrukce  (příjezdy,  sjezdy,  nájezdy, lešení, podpěrné konstrukce, přemostění, zpevněné plochy, zakrytí a pod.)</t>
  </si>
  <si>
    <t>17130</t>
  </si>
  <si>
    <t>ULOŽENÍ SYPANINY DO NÁSYPŮ V AKTIVNÍ ZÓNĚ SE ZHUTNĚNÍM</t>
  </si>
  <si>
    <t>z TZ, kap. 2. Zemní práce: 100m3=100,000 [A]m3</t>
  </si>
  <si>
    <t>položka zahrnuje:
- kompletní provedení zemní konstrukce vč. výběru vhodného materiálu
- úprava  ukládaného  materiálu  vlhčením,  tříděním,  promícháním  nebo  vysoušením,  příp. jiné úpravy za účelem zlepšení jeho  mech. vlastností
- hutnění i různé míry hutnění 
- ošetření úložiště po celou dobu práce v něm vč. klimatických opatření
- ztížení v okolí vedení, konstrukcí a objektů a jejich dočasné zajištění
- ztížení provádění vč. hutnění ve ztížených podmínkách a stísněných prostorech
- ztížené ukládání sypaniny pod vodu
- ukládání po vrstvách a po jiných nutných částech (figurách) vč. dosypávek
- spouštění a nošení materiálu
- výměna částí zemní konstrukce znehodnocené klimatickými vlivy
- ruční hutnění a výplň jam a prohlubní v podloží
- úprava, očištění, ochrana a zhutnění podloží
- svahování, hutnění a uzavírání povrchů svahů
- zřízení lavic na svazích
- udržování úložiště a jeho ochrana proti vodě
- odvedení nebo obvedení vody v okolí úložiště a v úložišti
- veškeré  pomocné konstrukce umožňující provedení  zemní konstrukce  (příjezdy,  sjezdy,  nájezdy, lešení, podpěrné konstrukce, přemostění, zpevněné plochy, zakrytí a pod.)</t>
  </si>
  <si>
    <t>17380</t>
  </si>
  <si>
    <t>ZEMNÍ KRAJNICE A DOSYPÁVKY Z NAKUPOVANÝCH MATERIÁLŮ
ŠD fr. 4/16</t>
  </si>
  <si>
    <t>viz výkres č. 4 - Vzorové řezy: 0,3m*0,1m*(45m+52,2m+14,6m+8,2m)=3,600 [A]m3</t>
  </si>
  <si>
    <t>položka zahrnuje:
- kompletní provedení zemní konstrukce včetně nákupu a dopravy materiálu dle zadávací dokumentace
- úprava  ukládaného  materiálu  vlhčením,  tříděním,  promícháním  nebo  vysoušením,  příp. jiné úpravy za účelem zlepšení jeho  mech. vlastností
- hutnění i různé míry hutnění 
- ošetření úložiště po celou dobu práce v něm vč. klimatických opatření
- ztížení v okolí vedení, konstrukcí a objektů a jejich dočasné zajištění
- ztížení provádění vč. hutnění ve ztížených podmínkách a stísněných prostorech
- ztížené ukládání sypaniny pod vodu
- ukládání po vrstvách a po jiných nutných částech (figurách) vč. dosypávek
- spouštění a nošení materiálu
- výměna částí zemní konstrukce znehodnocené klimatickými vlivy
- svahování, hutnění a uzavírání povrchů svahů
- udržování úložiště a jeho ochrana proti vodě
- odvedení nebo obvedení vody v okolí úložiště a v úložišti
- veškeré  pomocné konstrukce umožňující provedení  zemní konstrukce  (příjezdy,  sjezdy,  nájezdy, lešení, podpěrné konstrukce, přemostění, zpevněné plochy, zakrytí a pod.)</t>
  </si>
  <si>
    <t>ZEMNÍ KRAJNICE A DOSYPÁVKY Z NAKUPOVANÝCH MATERIÁLŮ
Kačírek</t>
  </si>
  <si>
    <t>viz výkres č. 4 - Vzorové řezy: 0,4m*0,1m*55,3m=2,212 [A]m3</t>
  </si>
  <si>
    <t>17481</t>
  </si>
  <si>
    <t>ZÁSYP JAM A RÝH Z NAKUPOVANÝCH MATERIÁLŮ
ŠD</t>
  </si>
  <si>
    <t>zásyp vsakovacích rýh, z TZ, kap. 2. Zemní práce: 30m3=30,000 [A]m3</t>
  </si>
  <si>
    <t>položka zahrnuje:
- kompletní provedení zemní konstrukce včetně nákupu a dopravy materiálu dle zadávací dokumentace
- úprava  ukládaného  materiálu  vlhčením,  tříděním,  promícháním  nebo  vysoušením,  příp. jiné úpravy za účelem zlepšení jeho  mech. vlastností
- hutnění i různé míry hutnění 
- ošetření úložiště po celou dobu práce v něm vč. klimatických opatření
- ztížení v okolí vedení, konstrukcí a objektů a jejich dočasné zajištění
- ztížení provádění vč. hutnění ve ztížených podmínkách a stísněných prostorech
- ztížené ukládání sypaniny pod vodu
- ukládání po vrstvách a po jiných nutných částech (figurách) vč. dosypávek
- spouštění a nošení materiálu
- výměna částí zemní konstrukce znehodnocené klimatickými vlivy
- udržování úložiště a jeho ochrana proti vodě
- odvedení nebo obvedení vody v okolí úložiště a v úložišti
- veškeré  pomocné konstrukce umožňující provedení  zemní konstrukce  (příjezdy,  sjezdy,  nájezdy, lešení, podpěrné konstrukce, přemostění, zpevněné plochy, zakrytí a pod.)</t>
  </si>
  <si>
    <t>17581</t>
  </si>
  <si>
    <t>OBSYP POTRUBÍ A OBJEKTŮ Z NAKUPOVANÝCH MATERIÁLŮ
ŠP</t>
  </si>
  <si>
    <t>obsyp stáv. sděl. kabelu za OPZ: 54m*0,15m*0,15m=1,215 [A]m3</t>
  </si>
  <si>
    <t>položka zahrnuje:
- kompletní provedení zemní konstrukce včetně nákupu a dopravy materiálu dle zadávací dokumentace
- úprava  ukládaného  materiálu  vlhčením,  tříděním,  promícháním  nebo  vysoušením,  příp. jiné úpravy za účelem zlepšení jeho  mech. vlastností
- hutnění i různé míry hutnění 
- ošetření úložiště po celou dobu práce v něm vč. klimatických opatření
- ztížení v okolí vedení, konstrukcí a objektů a jejich dočasné zajištění
- ztížení provádění vč. hutnění ve ztížených podmínkách a stísněných prostorech
- ztížené ukládání sypaniny pod vodu
- ukládání po vrstvách a po jiných nutných částech (figurách) vč. dosypávek
- spouštění a nošení materiálu
- výměna částí zemní konstrukce znehodnocené klimatickými vlivy
- ruční hutnění a výplň jam a prohlubní v podloží
- úprava, očištění, ochrana a zhutnění podloží
- svahování, hutnění a uzavírání povrchů svahů
- zřízení lavic na svazích
- udržování úložiště a jeho ochrana proti vodě
- odvedení nebo obvedení vody v okolí úložiště a v úložišti
- veškeré  pomocné konstrukce umožňující provedení  zemní konstrukce  (příjezdy,  sjezdy,  nájezdy, lešení, podpěrné konstrukce, přemostění, zpevněné plochy, zakrytí a pod.)</t>
  </si>
  <si>
    <t>18110</t>
  </si>
  <si>
    <t>ÚPRAVA PLÁNĚ SE ZHUTNĚNÍM V HORNINĚ TŘ. I</t>
  </si>
  <si>
    <t>komunikace v ul. Mýtná: 247m2=247,000 [A]m2
stezka: 449m2+6m2=455,000 [B]m2
chodník a pěšina: 154m2+7m2=161,000 [C]m2
mezipodesty schodiště: 17m2=17,000 [D]m2
vjezd na p.č.1384/1: 21m2=21,000 [E]m2
A+B+C+D+E=901,000 [F]m2</t>
  </si>
  <si>
    <t>položka zahrnuje úpravu pláně včetně vyrovnání výškových rozdílů. Míru zhutnění určuje projekt.</t>
  </si>
  <si>
    <t>18220</t>
  </si>
  <si>
    <t>ROZPROSTŘENÍ ORNICE VE SVAHU</t>
  </si>
  <si>
    <t>odměřeno z dwg (situace): 285m2*0,1m=28,500 [A]m3</t>
  </si>
  <si>
    <t>položka zahrnuje:
nutné přemístění ornice z dočasných skládek vzdálených do 50m
rozprostření ornice v předepsané tloušťce ve svahu přes 1:5</t>
  </si>
  <si>
    <t>18230</t>
  </si>
  <si>
    <t>ROZPROSTŘENÍ ORNICE V ROVINĚ</t>
  </si>
  <si>
    <t>odměřeno z dwg (situace): 205m2*0,1m=20,500 [A]m3</t>
  </si>
  <si>
    <t>položka zahrnuje:
nutné přemístění ornice z dočasných skládek vzdálených do 50m
rozprostření ornice v předepsané tloušťce v rovině a ve svahu do 1:5</t>
  </si>
  <si>
    <t>18241</t>
  </si>
  <si>
    <t>ZALOŽENÍ TRÁVNÍKU RUČNÍM VÝSEVEM
Min. 0,02kg/m2</t>
  </si>
  <si>
    <t>z TZ, kap. 7. Zeleň: 410m2=410,000 [A]m2</t>
  </si>
  <si>
    <t>Zahrnuje dodání předepsané travní směsi, její výsev na ornici, zalévání, první pokosení, to vše bez ohledu na sklon terénu</t>
  </si>
  <si>
    <t>18247</t>
  </si>
  <si>
    <t>OŠETŘOVÁNÍ TRÁVNÍKU</t>
  </si>
  <si>
    <t>z pol. 18241: 410m2=410,000 [A]m2</t>
  </si>
  <si>
    <t>Zahrnuje pokosení se shrabáním, naložení shrabků na dopravní prostředek, s odvozem a se složením, to vše bez ohledu na sklon terénu
zahrnuje nutné zalití a hnojení</t>
  </si>
  <si>
    <t>18461</t>
  </si>
  <si>
    <t>MULČOVÁNÍ
Mulčovací textilie</t>
  </si>
  <si>
    <t>viz pol. 184A2, 184C2 a 184B13: 50m2+40m2+0,8m2=90,800 [A]m2</t>
  </si>
  <si>
    <t>položka zahrnuje dodání a rozprostření mulčovací kůry nebo štěpky v předepsané tloušťce nebo mulčovací textilie bez ohledu na sklon terénu, stabilizaci mulče proti erozi, přísady proti vznícení mulče, naložení a odvoz odpadu</t>
  </si>
  <si>
    <t>MULČOVÁNÍ
Mulčovací kůra min. v tl. 10 cm po slehnutí</t>
  </si>
  <si>
    <t xml:space="preserve">viz pol. 184A2, 184C2 a 184B13: 50m2+40m2+0,8m2=90,800 [A]m2 </t>
  </si>
  <si>
    <t>18462</t>
  </si>
  <si>
    <t>OŠETŘENÍ MULČOVÁNÍ</t>
  </si>
  <si>
    <t>z pol. 18461.B: 90,8m2*2*5 (2x ročně po dobu 5 let)=908,000 [A]m2</t>
  </si>
  <si>
    <t>položka zahrnuje chemické odplevelení a doplnění chybějícího mulče</t>
  </si>
  <si>
    <t>18471</t>
  </si>
  <si>
    <t>OŠETŘENÍ DŘEVIN VE SKUPINÁCH</t>
  </si>
  <si>
    <t>z TZ, kap. 7. Zeleň: (40m2+50m2)*2*5 (2x ročně po dobu 5 let)=900,000 [A]m2</t>
  </si>
  <si>
    <t>položka zahrnuje odplevelení s nakypřením, vypletí, ošetření řezem, hnojením, odstranění poškozených částí dřevin s případným složením odpadu na hromady, naložením na dopravní prostředek, odvozem a složením</t>
  </si>
  <si>
    <t>18472</t>
  </si>
  <si>
    <t>OŠETŘENÍ DŘEVIN SOLITERNÍCH</t>
  </si>
  <si>
    <t>z pol. 184B12: 1ks*2*5 (2x ročně po dobu 5 let)=10,000 [A]ks</t>
  </si>
  <si>
    <t>odplevelení s nakypřením, vypletí, řezem, hnojením, odstranění poškozených částí dřevin s případným složením odpadu na hromady, naložením na dopravní prostředek, odvozem a složením</t>
  </si>
  <si>
    <t>184A2</t>
  </si>
  <si>
    <t>VYSAZOVÁNÍ KEŘŮ LISTNATÝCH BEZ BALU VČETNĚ VÝKOPU JAMKY
Cotoneaster dammeri</t>
  </si>
  <si>
    <t>z TZ, kap. 7. Zeleň: 50m2*9ks/m2=450,000 [A]ks</t>
  </si>
  <si>
    <t>Položka vysazování keřů zahrnuje i hloubení jamek (min. rozměry pro keře 30/30/30cm) s event. výměnou půdy, s hnojením anorganickým hnojivem a přídavkem organického hnojiva min. 2kg pro keře, zálivku, kůly, a pod.
položka zahrnuje veškerý materiál, výrobky a polotovary, včetně mimostaveništní a vnitrostaveništní dopravy (rovněž přesuny), včetně naložení a složení, případně s uložením</t>
  </si>
  <si>
    <t>184B13</t>
  </si>
  <si>
    <t>VYSAZOVÁNÍ STROMŮ LISTNATÝCH S BALEM OBVOD KMENE DO 12CM, PODCHOZÍ VÝŠ MIN 2,2M
Javor mléč</t>
  </si>
  <si>
    <t>z TZ, kap. 7. Zeleň: 1ks=1,000 [A]ks</t>
  </si>
  <si>
    <t>Položka vysazování stromů zahrnuje i hloubení jamek (min. rozměry pro stromy min. 1,5 násobek balu výpěstku) s event. výměnou půdy, s hnojením anorganickým hnojivem a přídavkem organického hnojiva min. 5kg pro stromy, zálivku, kůly, chráničky ke stromům nebo ochrana stromů nátěrem a pod.
Obvod kmene se měří ve výšce 1,00m nad zemí.
položka zahrnuje veškerý materiál, výrobky a polotovary, včetně mimostaveništní a vnitrostaveništní dopravy (rovněž přesuny), včetně naložení a složení, případně s uložením</t>
  </si>
  <si>
    <t>184C2</t>
  </si>
  <si>
    <t>VYSAZOVÁNÍ KEŘŮ JEHLIČNATÝCH BEZ BALU VČETNĚ VÝKOPU JAMKY
Juniperus horizontalis</t>
  </si>
  <si>
    <t>z TZ, kap. 7. Zeleň: 40m2*9ks/m2=360,000 [A]ks</t>
  </si>
  <si>
    <t>Položka vysazování keřů zahrnuje i hloubení jamek (min. rozměry pro keře 30/30/30cm) s event. výměnou půdy, s hnojením anorganickým hnojivem a přídavkem organického hnojiva min. 2kg pro keře, zálivku, kůly, a pod.
položka zahrnuje veškerý materiál, výrobky a polotovary, včetně mimostaveništní a vnitrostaveništní dopravy (rovněž přesuny), včetně naložení a složení, případně s uložením</t>
  </si>
  <si>
    <t>Základy</t>
  </si>
  <si>
    <t>21361</t>
  </si>
  <si>
    <t>DRENÁŽNÍ VRSTVY Z GEOTEXTILIE</t>
  </si>
  <si>
    <t>opláštění dren. potrubí: 2*3,14*0,055m*84,3m (z pol. 87527)=29,117 [A]m2</t>
  </si>
  <si>
    <t>Položka zahrnuje:
- dodávku předepsané geotextilie (včetně nutných přesahů) pro drenážní vrstvu, včetně mimostaveništní a vnitrostaveništní dopravy
- provedení drenážní vrstvy předepsaných rozměrů a předepsaného tvaru</t>
  </si>
  <si>
    <t>272314</t>
  </si>
  <si>
    <t>ZÁKLADY Z PROSTÉHO BETONU DO C25/30 (B30)
C20/25</t>
  </si>
  <si>
    <t>pro zárubní zídku, z výkresu č. 4 - vzorové řezy: 0,3m*0,75m*22m*2=9,900 [B]m3</t>
  </si>
  <si>
    <t>- dodání  čerstvého  betonu  (betonové  směsi)  požadované  kvality,  jeho  uložení  do požadovaného tvaru při jakékoliv hustotě výztuže, konzistenci čerstvého betonu a způsobu hutnění, ošetření a ochranu betonu,
- zhotovení nepropustného, mrazuvzdorného betonu a betonu požadované trvanlivosti a vlastností,
- užití potřebných přísad a technologií výroby betonu,
- zřízení pracovních a dilatačních spar, včetně potřebných úprav, výplně, vložek, opracování, očištění a ošetření,
- bednění  požadovaných  konstr. (i ztracené) s úpravou  dle požadované  kvality povrchu betonu, včetně odbedňovacích a odskružovacích prostředků,
- podpěrné  konstr. (skruže) a lešení všech druhů pro bednění, uložení čerstvého betonu, výztuže a doplňkových konstr., vč. požadovaných otvorů, ochranných a bezpečnostních opatření a základů těchto konstrukcí a lešení,
- vytvoření kotevních čel, kapes, nálitků, a sedel,
- zřízení  všech  požadovaných  otvorů, kapes, výklenků, prostupů, dutin, drážek a pod., vč. ztížení práce a úprav  kolem nich,
- úpravy pro osazení výztuže, doplňkových konstrukcí a vybavení,
- úpravy povrchu pro položení požadované izolace, povlaků a nátěrů, případně vyspravení,
- ztížení práce u kabelových a injektážních trubek a ostatních zařízení osazovaných do betonu,
- konstrukce betonových kloubů, upevnění kotevních prvků a doplňkových konstrukcí,
- nátěry zabraňující soudržnost betonu a bednění,
- výplň, těsnění  a tmelení spar a spojů,
- opatření  povrchů  betonu  izolací  proti zemní vlhkosti v částech, kde přijdou do styku se zeminou nebo kamenivem,
- případné zřízení spojovací vrstvy u základů,
- úpravy pro osazení zařízení ochrany konstrukce proti vlivu bludných proudů,</t>
  </si>
  <si>
    <t>272324</t>
  </si>
  <si>
    <t>ZÁKLADY ZE ŽELEZOBETONU DO C25/30 (B30)
C20/25</t>
  </si>
  <si>
    <t>pro schodiště, odměřeno z výkresu č. 5 - schodiště: 0,21m2*2,5m*5=2,625 [A]m3</t>
  </si>
  <si>
    <t>- dodání  čerstvého  betonu  (betonové  směsi)  požadované  kvality,  jeho  uložení  do požadovaného tvaru při jakékoliv hustotě výztuže, konzistenci čerstvého betonu a způsobu hutnění, ošetření a ochranu betonu,
- zhotovení nepropustného, mrazuvzdorného betonu a betonu požadované trvanlivosti a vlastností,
- užití potřebných přísad a technologií výroby betonu,
- zřízení pracovních a dilatačních spar, včetně potřebných úprav, výplně, vložek, opracování, očištění a ošetření,
- bednění  požadovaných  konstr. (i ztracené) s úpravou  dle požadované  kvality povrchu betonu, včetně odbedňovacích a odskružovacích prostředků,
- podpěrné  konstr. (skruže) a lešení všech druhů pro bednění, uložení čerstvého betonu, výztuže a doplňkových konstr., vč. požadovaných otvorů, ochranných a bezpečnostních opatření a základů těchto konstrukcí a lešení,
- vytvoření kotevních čel, kapes, nálitků, a sedel,
- zřízení  všech  požadovaných  otvorů, kapes, výklenků, prostupů, dutin, drážek a pod., vč. ztížení práce a úprav  kolem nich,
- úpravy pro osazení výztuže, doplňkových konstrukcí a vybavení,
- úpravy povrchu pro položení požadované izolace, povlaků a nátěrů, případně vyspravení,
- ztížení práce u kabelových a injektážních trubek a ostatních zařízení osazovaných do betonu,
- konstrukce betonových kloubů, upevnění kotevních prvků a doplňkových konstrukcí,
- nátěry zabraňující soudržnost betonu a bednění,
- výplň, těsnění  a tmelení spar a spojů,
- opatření  povrchů  betonu  izolací  proti zemní vlhkosti v částech, kde přijdou do styku se zeminou nebo kamenivem,
- případné zřízení spojovací vrstvy u základů,
- úpravy pro osazení zařízení ochrany konstrukce proti vlivu bludných proudů,</t>
  </si>
  <si>
    <t>272366</t>
  </si>
  <si>
    <t>VÝZTUŽ ZÁKLADŮ Z KARI SÍTÍ</t>
  </si>
  <si>
    <t xml:space="preserve">T         </t>
  </si>
  <si>
    <t>pro základy schodiště: 1m*2,5m*0,0079t/m2 (KARI síť 100/100/8)*5=0,099 [A]t</t>
  </si>
  <si>
    <t>Položka zahrnuje veškerý materiál, výrobky a polotovary, včetně mimostaveništní a vnitrostaveništní dopravy (rovněž přesuny), včetně naložení a složení, případně s uložením
- dodání betonářské výztuže v požadované kvalitě, stříhání, řezání, ohýbání a spojování do všech požadovaných tvarů (vč. armakošů) a uložení s požadovaným zajištěním polohy a krytí výztuže betonem,
- veškeré svary nebo jiné spoje výztuže,
- pomocné konstrukce a práce pro osazení a upevnění výztuže,
- zednické výpomoci pro montáž betonářské výztuže,
- úpravy výztuže pro osazení doplňkových konstrukcí,
- ochranu výztuže do doby jejího zabetonování,
- úpravy výztuže pro zřízení železobetonových kloubů, kotevních prvků, závěsných ok a doplňkových konstrukcí,
- veškerá opatření pro zajištění soudržnosti výztuže a betonu,
- vodivé propojení výztuže, které je součástí ochrany konstrukce proti vlivům bludných proudů, vyvedení do měřících skříní nebo míst pro měření bludných proudů (vlastní měřící skříně se uvádějí položkami SD 74),
- povrchovou antikorozní úpravu výztuže,
- separaci výztuže,
- osazení měřících zařízení a úpravy pro ně,
- osazení měřících skříní nebo míst pro měření bludných proudů.</t>
  </si>
  <si>
    <t>Svislé konstrukce</t>
  </si>
  <si>
    <t>31127</t>
  </si>
  <si>
    <t>ZDI A STĚNY PODPĚR A VOLNÉ Z CIHEL A TVÁRNIC NEPÁLENÝCH
Vč. probetonování C 16/20, propojení se základem pomocí výztuže 2 x 16mm v každé tvarovce a zákrytové desky</t>
  </si>
  <si>
    <t>zárubní zídky: 0,3m*(0,5m+0,75m)/2*22m +0,3m*(0,75m+1m)/2*22m=9,900 [A]m3</t>
  </si>
  <si>
    <t>Položka zahrnuje veškerý materiál, výrobky a polotovary, včetně mimostaveništní a vnitrostaveništní dopravy (rovněž přesuny), včetně naložení a složení, případně s uložením.</t>
  </si>
  <si>
    <t>348172</t>
  </si>
  <si>
    <t>ZÁBRADLÍ Z DÍLCŮ KOVOVÝCH ŽÁROVĚ ZINK PONOREM</t>
  </si>
  <si>
    <t xml:space="preserve">KG        </t>
  </si>
  <si>
    <t xml:space="preserve">u schodiště: 2*(2*10,3m+10*(0,9m+0,6m))*4,64kg/m (tr. 51/4)=330,368 [A]kg </t>
  </si>
  <si>
    <t>- dílenská dokumentace, včetně technologického předpisu spojování,
- dodání  materiálu  v požadované kvalitě a výroba konstrukce i dílenská (včetně  pomůcek,  přípravků a prostředků pro výrobu) bez ohledu na náročnost a její hmotnost, dílenská montáž,
- dodání spojovacího materiálu,
- zřízení  montážních  a  dilatačních  spojů,  spar, včetně potřebných úprav, vložek, opracování, očištění a ošetření,
- podpěr. konstr. a lešení všech druhů pro montáž konstrukcí i doplňkových, včetně požadovaných otvorů, ochranných a bezpečnostních opatření a základů pro tyto konstrukce a lešení,
- jakákoliv doprava a manipulace dílců  a  montážních  sestav,  včetně  dopravy konstrukce z výrobny na stavbu,
- montáž konstrukce na staveništi, včetně montážních prostředků a pomůcek a zednických výpomocí,                              
- montážní dokumentace včetně technologického předpisu montáže,
- výplň, těsnění a tmelení spar a spojů,
- čištění konstrukce a odstranění všech vrubů (vrypy, otlačeniny a pod.),
- veškeré druhy opracování povrchů, včetně úprav pod nátěry a pod izolaci,
- veškeré druhy dílenských základů a základních nátěrů a povlaků,
- všechny druhy ocelového kotvení,
- dílenskou přejímku a montážní prohlídku, včetně požadovaných dokladů,
- zřízení kotevních otvorů nebo jam, nejsou-li částí jiné konstrukce, jejich úpravy, očištění a ošetření,
- osazení kotvení nebo přímo částí konstrukce do podpůrné konstrukce nebo do zeminy,
- výplň kotevních otvorů  (příp.  podlití  patních  desek)  maltou,  betonem  nebo  jinou speciální hmotou, vyplnění jam zeminou,
- ošetření kotevní oblasti proti vzniku trhlin, vlivu povětrnosti a pod.,
- osazení nivelačních značek, včetně jejich zaměření, označení znakem výrobce a vyznačení letopočtu.
Dokumentace pro zadání stavby může dále předepsat, že cena položky ještě obsahuje například:
- veškeré druhy protikorozní ochrany a nátěry konstrukcí,
- žárové zinkování ponorem nebo žárové stříkání (metalizace) kovem,
- zvláštní spojovací prostředky, rozebíratelnost konstrukce,
- osazení měřících zařízení a úpravy pro ně
- ochranná opatření před účinky bludných proudů
- ochranu před přepětím.</t>
  </si>
  <si>
    <t>Vodorovné konstrukce</t>
  </si>
  <si>
    <t>43419</t>
  </si>
  <si>
    <t>SCHODIŠŤOVÉ STUPNĚ, Z DÍLCŮ KAMENNÝCH</t>
  </si>
  <si>
    <t>z výkresu č. 5 - schodiště: 15ks*0,3m*0,3m*2,5m=3,375 [A]m3</t>
  </si>
  <si>
    <t>45123</t>
  </si>
  <si>
    <t>PODKL A VÝPLŇ VRSTVY Z CIHEL PÁLENÝCH</t>
  </si>
  <si>
    <t>nad stáv. sděl. kabelem za OPZ: 54m*0,15m*0,8m=6,480 [A]m3</t>
  </si>
  <si>
    <t>položka zahrnuje dodávku a pokládku cihel předepsané kvality včetně dodávky a výplně spar předepsanou maltou včetně mimostaveništní a vnitrostaveništní dopravy</t>
  </si>
  <si>
    <t>451313</t>
  </si>
  <si>
    <t>PODKLADNÍ A VÝPLŇOVÉ VRSTVY Z PROSTÉHO BETONU C16/20</t>
  </si>
  <si>
    <t>pro schodiště, odměřeno z výkresu č. 5 - schodiště: 0,12m2*2,5m*5=1,500 [A]m3</t>
  </si>
  <si>
    <t>- dodání  čerstvého  betonu  (betonové  směsi)  požadované  kvality,  jeho  uložení  do požadovaného tvaru při jakékoliv hustotě výztuže, konzistenci čerstvého betonu a způsobu hutnění, ošetření a ochranu betonu,
- zhotovení nepropustného, mrazuvzdorného betonu a betonu požadované trvanlivosti a vlastností,
- užití potřebných přísad a technologií výroby betonu,
- zřízení pracovních a dilatačních spar, včetně potřebných úprav, výplně, vložek, opracování, očištění a ošetření,
- bednění  požadovaných  konstr. (i ztracené) s úpravou  dle požadované  kvality povrchu betonu, včetně odbedňovacích a odskružovacích prostředků,
- podpěrné  konstr. (skruže) a lešení všech druhů pro bednění, uložení čerstvého betonu, výztuže a doplňkových konstr., vč. požadovaných otvorů, ochranných a bezpečnostních opatření a základů těchto konstrukcí a lešení,
- vytvoření kotevních čel, kapes, nálitků, a sedel,
- zřízení  všech  požadovaných  otvorů, kapes, výklenků, prostupů, dutin, drážek a pod., vč. ztížení práce a úprav  kolem nich,
- úpravy pro osazení výztuže, doplňkových konstrukcí a vybavení,
- úpravy povrchu pro položení požadované izolace, povlaků a nátěrů, případně vyspravení,
- ztížení práce u kabelových a injektážních trubek a ostatních zařízení osazovaných do betonu,
- konstrukce betonových kloubů, upevnění kotevních prvků a doplňkových konstrukcí,
- nátěry zabraňující soudržnost betonu a bednění,
- výplň, těsnění  a tmelení spar a spojů,
- opatření  povrchů  betonu  izolací  proti zemní vlhkosti v částech, kde přijdou do styku se zeminou nebo kamenivem,
- případné zřízení spojovací vrstvy u základů,
- úpravy pro osazení zařízení ochrany konstrukce proti vlivu bludných proudů</t>
  </si>
  <si>
    <t>45152</t>
  </si>
  <si>
    <t>PODKLADNÍ A VÝPLŇOVÉ VRSTVY Z KAMENIVA DRCENÉHO
ŠD</t>
  </si>
  <si>
    <t>pod schodiště: (1,9m+1,9m+1,25m+1,25m)*2,5m*0,15m=2,363 [A]m3</t>
  </si>
  <si>
    <t>položka zahrnuje dodávku předepsaného kameniva, mimostaveništní a vnitrostaveništní dopravu a jeho uložení
není-li v zadávací dokumentaci uvedeno jinak, jedná se o nakupovaný materiál</t>
  </si>
  <si>
    <t>45157</t>
  </si>
  <si>
    <t>PODKLADNÍ A VÝPLŇOVÉ VRSTVY Z KAMENIVA TĚŽENÉHO
ŠP</t>
  </si>
  <si>
    <t>pod schodiště: 0,35m*0,1m*2,5m*5=0,035 [A]m3
pod zárubní zídky: 0,3m*0,1m*22m*2=1,320 [B]m3
A+B=1,355 [C]m3</t>
  </si>
  <si>
    <t>položka zahrnuje dodávku předepsaného kameniva, mimostaveništní a vnitrostaveništní dopravu a jeho uložení
není-li v zadávací dokumentaci uvedeno jinak, jedná se o nakupovaný materiál</t>
  </si>
  <si>
    <t>45852</t>
  </si>
  <si>
    <t>VÝPLŇ ZA OPĚRAMI A ZDMI Z KAMENIVA DRCENÉHO
ŠD</t>
  </si>
  <si>
    <t>zásyp opěry a zídek, z TZ, kap. 2. Zemní práce: 110m3=110,000 [A]m3</t>
  </si>
  <si>
    <t>Komunikace</t>
  </si>
  <si>
    <t>56310</t>
  </si>
  <si>
    <t>VOZOVKOVÉ VRSTVY Z MECHANICKY ZPEVNĚNÉHO KAMENIVA</t>
  </si>
  <si>
    <t>odměřeno z dwg (situace):
komunikace v ul. Mýtná: 247m2*0,15m=37,050 [A]m3
vjezd na p.č.1384/1: 21m2*0,1m=2,100 [B]m3
A+B=39,150 [C]m3</t>
  </si>
  <si>
    <t>- dodání kameniva předepsané kvality a zrnitosti
- rozprostření a zhutnění vrstvy v předepsané tloušťce
- zřízení vrstvy bez rozlišení šířky, pokládání vrstvy po etapách
- nezahrnuje postřiky, nátěry</t>
  </si>
  <si>
    <t>56330</t>
  </si>
  <si>
    <t>VOZOVKOVÉ VRSTVY ZE ŠTĚRKODRTI</t>
  </si>
  <si>
    <t>odměřeno z dwg (situace):
komunikace v ul. Mýtná: 247m2*0,2m=49,400 [A]m3
stezka: (449m2+6m2)*(0,15m+0,15m)=136,500 [B]m3
chodník a pěšina: (154m2+7m2)*0,2m=32,200 [C]m3
mezipodesty schodiště: 17m2*0,15m=2,550 [D]m3
vjezd na p.č.1384/1: 21m2*0,2m=4,200 [E]m3
A+B+C+D+E=224,850 [F]m3</t>
  </si>
  <si>
    <t>- dodání kameniva předepsané kvality a zrnitosti
- rozprostření a zhutnění vrstvy v předepsané tloušťce
- zřízení vrstvy bez rozlišení šířky, pokládání vrstvy po etapách
- nezahrnuje postřiky, nátěry</t>
  </si>
  <si>
    <t>56360</t>
  </si>
  <si>
    <t>VOZOVKOVÉ VRSTVY Z RECYKLOVANÉHO MATERIÁLU</t>
  </si>
  <si>
    <t>odměřeno z dwg (situace):
chodník a pěšina: 154m2*0,05m=7,700 [A]m3</t>
  </si>
  <si>
    <t>- dodání recyklátu v požadované kvalitě
- očištění podkladu
- uložení recyklátu dle předepsaného technologického předpisu, zhutnění vrstvy v předepsané tloušťce
- zřízení vrstvy bez rozlišení šířky, pokládání vrstvy po etapách, včetně pracovních spar a spojů
- úpravu napojení, ukončení 
- nezahrnuje postřiky, nátěry</t>
  </si>
  <si>
    <t>572123</t>
  </si>
  <si>
    <t>INFILTRAČNÍ POSTŘIK Z EMULZE DO 1,0KG/M2
PI E 0,60kg/m2</t>
  </si>
  <si>
    <t>odměřeno z dwg (situace):
komunikace v ul. Mýtná: 247m2=247,000 [A]m2
stezka: 449m2=449,000 [B]m2
A+B=696,000 [C]m2</t>
  </si>
  <si>
    <t>- dodání všech předepsaných materiálů pro postřiky v předepsaném množství
- provedení dle předepsaného technologického předpisu
- zřízení vrstvy bez rozlišení šířky, pokládání vrstvy po etapách
- úpravu napojení, ukončení</t>
  </si>
  <si>
    <t>572213</t>
  </si>
  <si>
    <t>SPOJOVACÍ POSTŘIK Z EMULZE DO 0,5KG/M2
PS E 0,20kg/m2</t>
  </si>
  <si>
    <t>574A33</t>
  </si>
  <si>
    <t>ASFALTOVÝ BETON PRO OBRUSNÉ VRSTVY ACO 11 TL. 40MM</t>
  </si>
  <si>
    <t>- dodání směsi v požadované kvalitě
- očištění podkladu
- uložení směsi dle předepsaného technologického předpisu, zhutnění vrstvy v předepsané tloušťce
- zřízení vrstvy bez rozlišení šířky, pokládání vrstvy po etapách, včetně pracovních spar a spojů
- úpravu napojení, ukončení podél obrubníků, dilatačních zařízení, odvodňovacích proužků, odvodňovačů, vpustí, šachet a pod.
- nezahrnuje postřiky, nátěry
- nezahrnuje těsnění podél obrubníků, dilatačních zařízení, odvodňovacích proužků, odvodňovačů, vpustí, šachet a pod.</t>
  </si>
  <si>
    <t>574A41</t>
  </si>
  <si>
    <t>ASFALTOVÝ BETON PRO OBRUSNÉ VRSTVY ACO 8 TL. 50MM</t>
  </si>
  <si>
    <t>odměřeno z dwg (situace):
chodník a pěšina: 154m2=154,000 [A]m2</t>
  </si>
  <si>
    <t>- dodání směsi v požadované kvalitě
- očištění podkladu
- uložení směsi dle předepsaného technologického předpisu, zhutnění vrstvy v předepsané tloušťce
- zřízení vrstvy bez rozlišení šířky, pokládání vrstvy po etapách, včetně pracovních spar a spojů
- úpravu napojení, ukončení podél obrubníků, dilatačních zařízení, odvodňovacích proužků, odvodňovačů, vpustí, šachet a pod.
- nezahrnuje postřiky, nátěry
- nezahrnuje těsnění podél obrubníků, dilatačních zařízení, odvodňovacích proužků, odvodňovačů, vpustí, šachet a pod.</t>
  </si>
  <si>
    <t>574E46</t>
  </si>
  <si>
    <t>ASFALTOVÝ BETON PRO PODKLADNÍ VRSTVY ACP 16+, 16S TL. 50MM
ACP 16+</t>
  </si>
  <si>
    <t>odměřeno z dwg (situace):
stezka: 449m2=449,000 [A]m2</t>
  </si>
  <si>
    <t>574E76</t>
  </si>
  <si>
    <t>ASFALTOVÝ BETON PRO PODKLADNÍ VRSTVY ACP 16+, 16S TL. 80MM
ACP 16+</t>
  </si>
  <si>
    <t>odměřeno z dwg (situace):
komunikace v ul. Mýtná: 247m2=247,000 [A]m2</t>
  </si>
  <si>
    <t>582611</t>
  </si>
  <si>
    <t>KRYTY Z BETON DLAŽDIC SE ZÁMKEM ŠEDÝCH TL 60MM DO LOŽE Z KAM</t>
  </si>
  <si>
    <t>mezipodesty schodiště: (1,9m+1,9m+1,25m+1,25m+0,55m)*2,5m=17,125 [A]m2</t>
  </si>
  <si>
    <t>- dodání dlažebního materiálu v požadované kvalitě, dodání materiálu pro předepsané  lože v tloušťce předepsané dokumentací a pro předepsanou výplň spar
- očištění podkladu
- uložení dlažby dle předepsaného technologického předpisu včetně předepsané podkladní vrstvy a předepsané výplně spar
- zřízení vrstvy bez rozlišení šířky, pokládání vrstvy po etapách 
- úpravu napojení, ukončení podél obrubníků, dilatačních zařízení, odvodňovacích proužků, odvodňovačů, vpustí, šachet a pod., nestanoví-li zadávací dokumentace jinak
- nezahrnuje postřiky, nátěry
- nezahrnuje těsnění podél obrubníků, dilatačních zařízení, odvodňovacích proužků, odvodňovačů, vpustí, šachet a pod.</t>
  </si>
  <si>
    <t>58261A</t>
  </si>
  <si>
    <t>KRYTY Z BETON DLAŽDIC SE ZÁMKEM BAREV RELIÉF TL 60MM DO LOŽE Z KAM</t>
  </si>
  <si>
    <t>odměřeno z dwg (situace):
stezka: 6m2=6,000 [A]m2
chodník a pěšina: 7m2=7,000 [B]m2
A+B=13,000 [C]m2</t>
  </si>
  <si>
    <t>- dodání dlažebního materiálu v požadované kvalitě, dodání materiálu pro předepsané  lože v tloušťce předepsané dokumentací a pro předepsanou výplň spar
- očištění podkladu
- uložení dlažby dle předepsaného technologického předpisu včetně předepsané podkladní vrstvy a předepsané výplně spar
- zřízení vrstvy bez rozlišení šířky, pokládání vrstvy po etapách 
- úpravu napojení, ukončení podél obrubníků, dilatačních zařízení, odvodňovacích proužků, odvodňovačů, vpustí, šachet a pod., nestanoví-li zadávací dokumentace jinak
- nezahrnuje postřiky, nátěry
- nezahrnuje těsnění podél obrubníků, dilatačních zařízení, odvodňovacích proužků, odvodňovačů, vpustí, šachet a pod.</t>
  </si>
  <si>
    <t>Potrubí</t>
  </si>
  <si>
    <t>87433</t>
  </si>
  <si>
    <t>POTRUBÍ Z TRUB PLASTOVÝCH ODPADNÍCH DN DO 150MM
PP DN 150, SN 10</t>
  </si>
  <si>
    <t>pro UV v ul. Lipská: 1,5m=1,500 [A]m</t>
  </si>
  <si>
    <t>položky pro zhotovení potrubí platí bez ohledu na sklon
zahrnuje:
- výrobní dokumentaci (včetně technologického předpisu)
- dodání veškerého trubního a pomocného materiálu  (trouby,  trubky,  tvarovky,  spojovací a těsnící  materiál a pod.), podpěrných, závěsných a upevňovacích prvků, včetně potřebných úprav
- úprava a příprava podkladu a podpěr, očištění a ošetření podkladu a podpěr
- zřízení plně funkčního potrubí, kompletní soustavy, podle příslušného technologického předpisu
- zřízení potrubí i jednotlivých částí po etapách, včetně pracovních spar a spojů, pracovního zaslepení konců a pod.
- úprava prostupů, průchodů  šachtami a komorami, okolí podpěr a vyústění, zaústění, napojení, vyvedení a upevnění odpad. výustí
- ochrana potrubí nátěrem (vč. úpravy povrchu), případně izolací, nejsou-li tyto práce předmětem jiné položky
- úprava, očištění a ošetření prostoru kolem potrubí
- položky platí pro práce prováděné v prostoru zapaženém i nezapaženém a i v kolektorech, chráničkách
- položky zahrnují i práce spojené s nutnými obtoky, převáděním a čerpáním vody
nezahrnuje zkoušky vodotěsnosti a televizní prohlídku</t>
  </si>
  <si>
    <t>87527</t>
  </si>
  <si>
    <t>POTRUBÍ DREN Z TRUB PLAST (I FLEXIBIL) DN DO 100MM</t>
  </si>
  <si>
    <t>za zárubními zídkami: 22m*2=44,000 [A]m
za OPZ: 40,3m=40,300 [B]m
A+B=84,300 [C]m</t>
  </si>
  <si>
    <t>položky pro zhotovení potrubí platí bez ohledu na sklon
zahrnuje:
- výrobní dokumentaci (včetně technologického předpisu)
- dodání veškerého trubního a pomocného materiálu  (trouby,  trubky,  tvarovky,  spojovací a těsnící  materiál a pod.), podpěrných, závěsných a upevňovacích prvků, včetně potřebných úprav
- úprava a příprava podkladu a podpěr, očištění a ošetření podkladu a podpěr
- zřízení plně funkčního potrubí, kompletní soustavy, podle příslušného technologického předpisu
- zřízení potrubí i jednotlivých částí po etapách, včetně pracovních spar a spojů, pracovního zaslepení konců a pod.
- úprava prostupů, průchodů  šachtami a komorami, okolí podpěr a vyústění, zaústění, napojení, vyvedení a upevnění odpad. výustí
- ochrana potrubí nátěrem (vč. úpravy povrchu), případně izolací, nejsou-li tyto práce předmětem jiné položky
- úprava, očištění a ošetření prostoru kolem potrubí
- položky platí pro práce prováděné v prostoru zapaženém i nezapaženém a i v kolektorech, chráničkách
- položky zahrnují i práce spojené s nutnými obtoky, převáděním a čerpáním vody</t>
  </si>
  <si>
    <t>87627</t>
  </si>
  <si>
    <t>CHRÁNIČKY Z TRUB PLASTOVÝCH DN DO 100MM
PVC</t>
  </si>
  <si>
    <t>pro stávající vedení NN křížící stezku i komunikaci v ul. Mýtná: 15m=15,000 [A]m</t>
  </si>
  <si>
    <t>položky pro zhotovení potrubí platí bez ohledu na sklon
zahrnuje:
- výrobní dokumentaci (včetně technologického předpisu)
- dodání veškerého trubního a pomocného materiálu  (trouby,  trubky,  tvarovky,  spojovací a těsnící  materiál a pod.), podpěrných, závěsných a upevňovacích prvků, včetně potřebných úprav
- úprava a příprava podkladu a podpěr, očištění a ošetření podkladu a podpěr
- zřízení plně funkčního potrubí, kompletní soustavy, podle příslušného technologického předpisu
- zřízení potrubí i jednotlivých částí po etapách, včetně pracovních spar a spojů, pracovního zaslepení konců a pod.
- úprava prostupů, průchodů  šachtami a komorami, okolí podpěr a vyústění, zaústění, napojení, vyvedení a upevnění odpad. výustí
- ochrana potrubí nátěrem (vč. úpravy povrchu), případně izolací, nejsou-li tyto práce předmětem jiné položky
- úprava, očištění a ošetření prostoru kolem potrubí
 včetně případně předepsaného utěsnění konců chrániček
- položky platí pro práce prováděné v prostoru zapaženém i nezapaženém a i v kolektorech, chráničkách</t>
  </si>
  <si>
    <t>CHRÁNIČKY Z TRUB PLASTOVÝCH DN DO 100MM
HDPE</t>
  </si>
  <si>
    <t>pro stávající sdělovací pod stezkou: 20m=20,000 [A]m</t>
  </si>
  <si>
    <t>89712R</t>
  </si>
  <si>
    <t>VPUSŤ KANALIZAČNÍ ULIČNÍ KOMPLETNÍ Z BETONOVÝCH DÍLCŮ
Vč. lože a obsypu propojovacího potrubí, viz TZ, kap. 8. Ochránění stávajících inženýrských sítí, čl. F) Režim povrchových a podzemních vod, zásady odvodnění, ochrana podzemních vod</t>
  </si>
  <si>
    <t>v ul. Lipská: 1ks=1,000 [A]ks</t>
  </si>
  <si>
    <t>položka zahrnuje:
- dodávku a osazení předepsaných dílů včetně mříže
- výplň, těsnění  a tmelení spar a spojů,
- opatření  povrchů  betonu  izolací  proti zemní vlhkosti v částech, kde přijdou do styku se zeminou nebo kamenivem,
- předepsané podkladní konstrukce</t>
  </si>
  <si>
    <t>89922</t>
  </si>
  <si>
    <t>VÝŠKOVÁ ÚPRAVA MŘÍŽÍ</t>
  </si>
  <si>
    <t>1ks=1,000 [A]ks</t>
  </si>
  <si>
    <t>- položka výškové úpravy zahrnuje všechny nutné práce a materiály pro zvýšení nebo snížení zařízení (včetně nutné úpravy stávajícího povrchu vozovky nebo chodníku).</t>
  </si>
  <si>
    <t>89923</t>
  </si>
  <si>
    <t>VÝŠKOVÁ ÚPRAVA KRYCÍCH HRNCŮ</t>
  </si>
  <si>
    <t>899309</t>
  </si>
  <si>
    <t>VÝSTRAŽNÁ FÓLIE</t>
  </si>
  <si>
    <t>nad stáv. sděl. kabelem za OPZ: 54m=54,000 [A]m</t>
  </si>
  <si>
    <t>- Položka zahrnuje veškerý materiál, výrobky a polotovary, včetně mimostaveništní a vnitrostaveništní dopravy (rovněž přesuny), včetně naložení a složení,případně s uložením.</t>
  </si>
  <si>
    <t>89952</t>
  </si>
  <si>
    <t>OBETONOVÁNÍ POTRUBÍ Z PROSTÉHO BETONU</t>
  </si>
  <si>
    <t>obetonování chráníčky NN, viz pol. 87727: (0,3m*0,3m-3,14*0,05m^2)*15m=1,232 [A]m3</t>
  </si>
  <si>
    <t>- dodání  čerstvého  betonu  (betonové  směsi)  požadované  kvality,  jeho  uložení  do požadovaného tvaru při jakékoliv hustotě výztuže, konzistenci čerstvého betonu a způsobu hutnění, ošetření a ochranu betonu,
- zhotovení nepropustného, mrazuvzdorného betonu a betonu požadované trvanlivosti a vlastností,
- užití potřebných přísad a technologií výroby betonu,
- zřízení pracovních a dilatačních spar, včetně potřebných úprav, výplně, vložek, opracování, očištění a ošetření,
- bednění  požadovaných  konstr. (i ztracené) s úpravou  dle požadované  kvality povrchu betonu, včetně odbedňovacích a odskružovacích prostředků,
- podpěrné  konstr. (skruže) a lešení všech druhů pro bednění, uložení čerstvého betonu, výztuže a doplňkových konstr., vč. požadovaných otvorů, ochranných a bezpečnostních opatření a základů těchto konstrukcí a lešení,
- vytvoření kotevních čel, kapes, nálitků, a sedel,
- zřízení  všech  požadovaných  otvorů, kapes, výklenků, prostupů, dutin, drážek a pod., vč. ztížení práce a úprav  kolem nich,
- úpravy pro osazení výztuže, doplňkových konstrukcí a vybavení,
- úpravy povrchu pro položení požadované izolace, povlaků a nátěrů, případně vyspravení,
- ztížení práce u kabelových a injektážních trubek a ostatních zařízení osazovaných do betonu,
- konstrukce betonových kloubů, upevnění kotevních prvků a doplňkových konstrukcí,
- nátěry zabraňující soudržnost betonu a bednění,
- výplň, těsnění  a tmelení spar a spojů,
- opatření  povrchů  betonu  izolací  proti zemní vlhkosti v částech, kde přijdou do styku se zeminou nebo kamenivem,
- případné zřízení spojovací vrstvy u základů,
- úpravy pro osazení zařízení ochrany konstrukce proti vlivu bludných proudů</t>
  </si>
  <si>
    <t>899632</t>
  </si>
  <si>
    <t>ZKOUŠKA VODOTĚSNOSTI POTRUBÍ DN DO 150MM</t>
  </si>
  <si>
    <t>nové potrubí u přesunuté UV v ul. Lipská: 1,5m=1,500 [A]m</t>
  </si>
  <si>
    <t>- přísun, montáž, demontáž, odsun zkoušecího čerpadla, napuštění tlakovou vodou, dodání vody pro tlakovou zkoušku, montáž a demontáž dílců pro zabezpečení konce zkoušeného úseku potrubí, montáž a demontáž koncových tvarovek, montáž zaslepovací příruby, zaslepení odboček pro armatury a pro odbočující řady.</t>
  </si>
  <si>
    <t>Ostatní konstrukce a práce</t>
  </si>
  <si>
    <t>9111B1</t>
  </si>
  <si>
    <t>ZÁBRADLÍ SILNIČNÍ SE SVISLOU VÝPLNÍ - DODÁVKA A MONTÁŽ</t>
  </si>
  <si>
    <t>u stezky v terénu: 19m=19,000 [A]m</t>
  </si>
  <si>
    <t>položka zahrnuje:
dodání zábradlí včetně předepsané povrchové úpravy
osazení sloupků zaberaněním nebo osazením do betonových bloků (včetně betonových bloků a nutných zemních prací)</t>
  </si>
  <si>
    <t>9112B1</t>
  </si>
  <si>
    <t>ZÁBRADLÍ MOSTNÍ SE SVISLOU VÝPLNÍ - DODÁVKA A MONTÁŽ</t>
  </si>
  <si>
    <t>u stezky na opěrné zdi: 15m=15,000 [A]m</t>
  </si>
  <si>
    <t>položka zahrnuje:
dodání zábradlí včetně předepsané povrchové úpravy
kotvení sloupků, t.j. kotevní desky, šrouby z nerez oceli, vrty a zálivku, pokud zadávací dokumentace nestanoví jinak
případné nivelační hmoty pod kotevní desky</t>
  </si>
  <si>
    <t>914131</t>
  </si>
  <si>
    <t>DOPRAVNÍ ZNAČKY ZÁKLADNÍ VELIKOSTI OCELOVÉ FÓLIE TŘ 2 - DODÁVKA A MONTÁŽ</t>
  </si>
  <si>
    <t>C9a: 8ks=8,000 [A]ks
C9b: 8ks=8,000 [B]ks
IZ8a: 1ks=1,000 [C]ks
IZ8b: 1ks=1,000 [D]ks
A+B+C+D=18,000 [E]ks</t>
  </si>
  <si>
    <t>položka zahrnuje:
- dodávku a montáž značek v požadovaném provedení
- u dočasných (provizorních) značek a zařízení údržbu po celou dobu trvání funkce, náhradu zničených nebo ztracených kusů, nutnou opravu poškozených částí</t>
  </si>
  <si>
    <t>914132</t>
  </si>
  <si>
    <t>DOPRAVNÍ ZNAČKY ZÁKLADNÍ VELIKOSTI OCELOVÉ FÓLIE TŘ 2 - MONTÁŽ S PŘEMÍSTĚNÍM</t>
  </si>
  <si>
    <t>znovuosazení stávající P4 na nový sloupek: 1ks=1,000 [A]ks</t>
  </si>
  <si>
    <t>položka zahrnuje:
- dopravu demontované značky z dočasné skládky
- osazení a montáž značky na místě určeném projektem
- nutnou opravu poškozených částí
nezahrnuje dodávku značky</t>
  </si>
  <si>
    <t>914133</t>
  </si>
  <si>
    <t>DOPRAVNÍ ZNAČKY ZÁKLADNÍ VELIKOSTI OCELOVÉ FÓLIE TŘ 2 - DEMONTÁŽ</t>
  </si>
  <si>
    <t>stávající SDZ:
C9a (sloupky budou ponechány pro osazení nových DZ): 3ks=3,000 [A]ks
C9b (sloupky budou ponechány pro osazení nových DZ): 3ks=3,000 [B]ks
P4 (značka bude znovu osazena na nový sloupek): 1ks=1,000 [C]ks
A+B+C=7,000 [D]ks</t>
  </si>
  <si>
    <t>Položka zahrnuje odstranění, demontáž a odklizení materiálu s odvozem na předepsané místo</t>
  </si>
  <si>
    <t>914911</t>
  </si>
  <si>
    <t>SLOUPKY A STOJKY DOPRAVNÍCH ZNAČEK Z OCEL TRUBEK SE ZABETONOVÁNÍM - DODÁVKA A MO</t>
  </si>
  <si>
    <t>pro C9 (DZ budou osazeny oboustranně): 5ks=5,000 [A]ks
pro IZ8: 2ks=2,000 [B]ks
pro P4: 1ks=1,000 [C]ks
A+B+C=8,000 [D]ks</t>
  </si>
  <si>
    <t>položka zahrnuje:
- sloupky a upevňovací zařízení včetně jejich osazení (betonová patka, zemní práce)
- u dočasných sloupků a upevňovacích zařízení údržbu po celou dobu trvání funkce, náhradu zničených nebo ztracených kusů, nutnou opravu poškozených částí</t>
  </si>
  <si>
    <t>914913</t>
  </si>
  <si>
    <t>SLOUPKY A STOJKY DZ Z OCEL TRUBEK ZABETON DEMONTÁŽ</t>
  </si>
  <si>
    <t>sloupek stávajícího SDZ P4 na křižovatce s ul. Mýtná: 1ks=1,000 [A]ks</t>
  </si>
  <si>
    <t>915221</t>
  </si>
  <si>
    <t>VODOR DOPRAV ZNAČ PLASTEM STRUKTURÁLNÍ NEHLUČNÉ - DOD A POKLÁDKA</t>
  </si>
  <si>
    <t>ul. Lipská, viz. situace - DZ:
V4 (0,25): 18,2m0,25m=0,250 [A]m2
V8b: 6*(3m+0,5m)*0,5m=10,500 [B]m2
A+B=10,750 [C]m2</t>
  </si>
  <si>
    <t>položka zahrnuje:
- dodání a pokládku nátěrového materiálu (měří se pouze natíraná plocha)
- předznačení a reflexní úpravu</t>
  </si>
  <si>
    <t>917211</t>
  </si>
  <si>
    <t>ZÁHONOVÉ OBRUBY Z BETONOVÝCH OBRUBNÍKŮ ŠÍŘ 50MM</t>
  </si>
  <si>
    <t>chodník v ul. Lipská: 24m+4m=28,000 [A]m
pěšina ke schodišti: 31,8m+28,6m=60,400 [B]m
stezka: 71m+68m+9m + 59m+69m+9m=285,000 [C]m
A+B+C=373,400 [D]m</t>
  </si>
  <si>
    <t>Položka zahrnuje:
dodání a pokládku betonových obrubníků o rozměrech předepsaných zadávací dokumentací
betonové lože i boční betonovou opěrku.</t>
  </si>
  <si>
    <t>917212</t>
  </si>
  <si>
    <t>ZÁHONOVÉ OBRUBY Z BETONOVÝCH OBRUBNÍKŮ ŠÍŘ 80MM</t>
  </si>
  <si>
    <t>podél schodiště: 11,5m*2=23,000 [A]m</t>
  </si>
  <si>
    <t>Položka zahrnuje:
dodání a pokládku betonových obrubníků o rozměrech předepsaných zadávací dokumentací
betonové lože i boční betonovou opěrku.</t>
  </si>
  <si>
    <t>917224</t>
  </si>
  <si>
    <t>SILNIČNÍ A CHODNÍKOVÉ OBRUBY Z BETONOVÝCH OBRUBNÍKŮ ŠÍŘ 150MM</t>
  </si>
  <si>
    <t>lem vozovky v ul. Mýtná: 83m+4m=87,000 [A]m</t>
  </si>
  <si>
    <t>91781</t>
  </si>
  <si>
    <t>VÝŠKOVÁ ÚPRAVA OBRUBNÍKŮ BETONOVÝCH</t>
  </si>
  <si>
    <t>napojení u stáv. parkoviště: 2*3m=6,000 [B]m</t>
  </si>
  <si>
    <t>Položka výšková úprava obrub zahrnuje jejich vytrhání, očištění, manipulaci, nové betonové lože a osazení. Případné nutné doplnění novými obrubami se uvede v položkách 9172 až 9177.</t>
  </si>
  <si>
    <t>91782R</t>
  </si>
  <si>
    <t>CHODNÍKOVÉ OBRUBY Z KAMENNÝCH OBRUBNÍKŮ ŠÍŘ DO 300MM (BEZ DODÁVKY)
Budou použity stávající, vč. doplnění (dovozu) ze skladu Technických služeb města Chomutova</t>
  </si>
  <si>
    <t>chodník v ul. Lipská: 25m+5,5m=30,500 [A]m</t>
  </si>
  <si>
    <t>Položka zahrnuje manipulaci, nové betonové lože a osazení.</t>
  </si>
  <si>
    <t>919111</t>
  </si>
  <si>
    <t>ŘEZÁNÍ ASFALTOVÉHO KRYTU VOZOVEK TL DO 50MM</t>
  </si>
  <si>
    <t>zaříznutí hrany asf. vozovky v ul. Lipská a Mýtná: 90m*2 (2* pro odstupňované napojení nových vrstev)=180,000 [A]m
zaříznutí hrany asf. chodníku v ul. Lipská: 2m+3,5m=5,500 [B]m
A+B=185,500 [C]m</t>
  </si>
  <si>
    <t>položka zahrnuje řezání vozovkové vrstvy v předepsané tloušťce, včetně spotřeby vody</t>
  </si>
  <si>
    <t>931313</t>
  </si>
  <si>
    <t>TĚSNĚNÍ DILATAČ SPAR ASF ZÁLIVKOU PRŮŘ DO 300MM2
Za horka</t>
  </si>
  <si>
    <t>těsnění napojení mezi starým a novým asfaltem:
vozovka v ul. Lipská a Mýtná: 90m=90,000 [A]m
chodník v ul. Lipská: 2m+3,5m=5,500 [B]m
A+B=95,500 [C]m</t>
  </si>
  <si>
    <t>položka zahrnuje dodávku a osazení předepsaného materiálu, očištění ploch spáry před úpravou, očištění okolí spáry po úpravě
nezahrnuje těsnící profil</t>
  </si>
  <si>
    <t>96612</t>
  </si>
  <si>
    <t>BOURÁNÍ KONSTRUKCÍ Z KAMENE NA SUCHO
Odvoz do skladu Technických služeb města Chomutova</t>
  </si>
  <si>
    <t>kamenné stupně stáv. schodiště: 16ks*0,3m*0,25m*1,5m=1,800 [A]m3</t>
  </si>
  <si>
    <t>položka zahrnuje:
- rozbourání konstrukce bez ohledu na použitou technologii
- veškeré pomocné konstrukce (lešení a pod.)
-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
- veškeré další práce plynoucí z technologického předpisu a z platných předpisů</t>
  </si>
  <si>
    <t>96687</t>
  </si>
  <si>
    <t>VYBOURÁNÍ ULIČNÍCH VPUSTÍ KOMPLETNÍCH
Vč. poplatku za skládku</t>
  </si>
  <si>
    <t>- položka zahrnuje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
- položka zahrnuje veškeré další práce plynoucí z technologického předpisu a z platných předpisů</t>
  </si>
  <si>
    <t>201</t>
  </si>
  <si>
    <t>Opěrná zeď</t>
  </si>
  <si>
    <t>272325</t>
  </si>
  <si>
    <t>ZÁKLADY ZE ŽELEZOBETONU DO C30/37 (B37)
C30/37 - XC2, XA1, XF2, XD3</t>
  </si>
  <si>
    <t>z výkresu tvaru opěrné stěny: (0,9m*0,25m (řez 1-1)+1,1m*0,25m (řez 2-2)+1,25m*0,25m (řez 3-3)+1,25m*0,25m (řez 4-4)+1,1m*0,25m (řez 5-5)+0,9m*0,25m (řez 6-6))*36,33m (délka zdi)=59,036 [A]m3</t>
  </si>
  <si>
    <t>327325</t>
  </si>
  <si>
    <t>ZDI OPĚRNÉ, ZÁRUBNÍ, NÁBŘEŽNÍ ZE ŽELEZOVÉHO BETONU DO C30/37 (B37)
C30/37 - XC2, XA1, XF2, XD3</t>
  </si>
  <si>
    <t>z výkresu tvaru opěrné stěny: (1,41m*0,25m (řez 1-1)+1,72m*0,25m (řez 2-2)+1,94m*0,25m (řez 3-3)+1,52m*0,25m (řez 4-4)+1,2m*0,25m (řez 5-5)+0,86m*0,25m (řez 6-6))*36,33m (délka zdi)=78,564 [A]m3</t>
  </si>
  <si>
    <t>327365</t>
  </si>
  <si>
    <t>VÝZTUŽ ZDÍ OPĚRNÝCH, ZÁRUBNÍCH, NÁBŘEŽNÍCH Z OCELI 10505, B500B
Vč. výztuže základového pasu.</t>
  </si>
  <si>
    <t>z výkresu výztuže opěrné stěny: 2,46507t (prutová výztuž)+0,025392t (podpůrné koše)=2,490 [A]t</t>
  </si>
  <si>
    <t>Položka zahrnuje veškerý materiál, výrobky a polotovary, včetně mimostaveništní a vnitrostaveništní dopravy (rovněž přesuny), včetně naložení a složení, případně s uložením
- dodání betonářské výztuže v požadované kvalitě, stříhání, řezání, ohýbání a spojování do všech požadovaných tvarů (vč. armakošů) a uložení s požadovaným zajištěním polohy a krytí výztuže betonem,
- veškeré svary nebo jiné spoje výztuže,
- pomocné konstrukce a práce pro osazení a upevnění výztuže,
- zednické výpomoci pro montáž betonářské výztuže,
- úpravy výztuže pro osazení doplňkových konstrukcí,
- ochranu výztuže do doby jejího zabetonování,
- úpravy výztuže pro zřízení železobetonových kloubů, kotevních prvků, závěsných ok a doplňkových konstrukcí,
- veškerá opatření pro zajištění soudržnosti výztuže a betonu,
- vodivé propojení výztuže, které je součástí ochrany konstrukce proti vlivům bludných proudů, vyvedení do měřících skříní nebo míst pro měření bludných proudů (vlastní měřící skříně se uvádějí položkami SD 74),
- povrchovou antikorozní úpravu výztuže,
- separaci výztuže,
- osazení měřících zařízení a úpravy pro ně,
- osazení měřících skříní nebo míst pro měření bludných proudů.</t>
  </si>
  <si>
    <t>451312</t>
  </si>
  <si>
    <t>PODKLADNÍ A VÝPLŇOVÉ VRSTVY Z PROSTÉHO BETONU C12/15</t>
  </si>
  <si>
    <t>(1,1m+1,3m+1,45m+1,45m+1,45m+1,3m+1,1m (dle řezů+ rozšíření o 10 cm na každou stranu)/6*36,53m*0,1m=5,571 [A]m3</t>
  </si>
  <si>
    <t>401</t>
  </si>
  <si>
    <t>Veřejné osvětlení</t>
  </si>
  <si>
    <t>Elektromontáže</t>
  </si>
  <si>
    <t>21-M</t>
  </si>
  <si>
    <t/>
  </si>
  <si>
    <t>210021063</t>
  </si>
  <si>
    <t>Osazení výstražné fólie z PVC</t>
  </si>
  <si>
    <t>240=240,000 [A]m</t>
  </si>
  <si>
    <t>210204204</t>
  </si>
  <si>
    <t>Montáž elektrovýzbroje stožárů osvětlení 4 okruhy</t>
  </si>
  <si>
    <t>9=9,000 [A]ks</t>
  </si>
  <si>
    <t>210220301</t>
  </si>
  <si>
    <t>Montáž svorek hromosvodných typu SS, SR 03 se 2 šrouby</t>
  </si>
  <si>
    <t>25=25,000 [A]ks</t>
  </si>
  <si>
    <t>210810006</t>
  </si>
  <si>
    <t>Montáž měděných kabelů CYKY, CYKYD, CYKYDY, NYM, NYY, YSLY 750 V 3x2,5 mm2 uložených volně</t>
  </si>
  <si>
    <t>80=80,000 [A]m</t>
  </si>
  <si>
    <t>210810014</t>
  </si>
  <si>
    <t>Montáž měděných kabelů CYKY, CYKYD, CYKYDY, NYM, NYY, YSLY 750 V 4x16mm2 uložených volně</t>
  </si>
  <si>
    <t>285=285,000 [A]m</t>
  </si>
  <si>
    <t>283234210</t>
  </si>
  <si>
    <t>fólie varovná PE POLYNET šíře 33 cm s potiskem</t>
  </si>
  <si>
    <t>341110300</t>
  </si>
  <si>
    <t>kabel silový s Cu jádrem CYKY 3x1,5 mm2</t>
  </si>
  <si>
    <t>341110760</t>
  </si>
  <si>
    <t>kabel silový s Cu jádrem CYKY 4x10 mm2</t>
  </si>
  <si>
    <t>354419860</t>
  </si>
  <si>
    <t>svorka odbočovací a spojovací SR 2a pro pásek 30x4 mm    FeZn</t>
  </si>
  <si>
    <t>94440</t>
  </si>
  <si>
    <t>stožárová svorkovnice 3xkabel do 35mm2,1*E27</t>
  </si>
  <si>
    <t>Montáže oznam. a zabezp. zařízení</t>
  </si>
  <si>
    <t>22-M</t>
  </si>
  <si>
    <t>220110346</t>
  </si>
  <si>
    <t>Montáž štítku kabelového průběžného</t>
  </si>
  <si>
    <t>592127150</t>
  </si>
  <si>
    <t>označník stožárů VO</t>
  </si>
  <si>
    <t>Zemní práce při extr. mont. pracích</t>
  </si>
  <si>
    <t>46-M</t>
  </si>
  <si>
    <t>286112200</t>
  </si>
  <si>
    <t>trubka drenážní flexibilní D 50 mm</t>
  </si>
  <si>
    <t>9=9,000 [A]m</t>
  </si>
  <si>
    <t>286112480</t>
  </si>
  <si>
    <t>trubka KGEM s hrdlem 250X6,2X1M SN4KOEX,PVC</t>
  </si>
  <si>
    <t>345713520</t>
  </si>
  <si>
    <t>trubka elektroinstalační ohebná  HDPE+LDPE KF 09063</t>
  </si>
  <si>
    <t>345713550</t>
  </si>
  <si>
    <t>trubka elektroinstalační ohebná Kopoflex, HDPE+LDPE KF 09110</t>
  </si>
  <si>
    <t>85+20=105,000 [A]m</t>
  </si>
  <si>
    <t>345751050</t>
  </si>
  <si>
    <t>deska kabelová krycí DEKAB 300/2 PVC červená</t>
  </si>
  <si>
    <t>200=200,000 [A]m</t>
  </si>
  <si>
    <t>460010025</t>
  </si>
  <si>
    <t>Vytyčení trasy inženýrských sítí v zastavěném prostoru</t>
  </si>
  <si>
    <t xml:space="preserve">KM        </t>
  </si>
  <si>
    <t>0,24=0,240 [A]km</t>
  </si>
  <si>
    <t>460030007</t>
  </si>
  <si>
    <t>Sejmutí ornice ručně v hornině třídy 2, vrstva tloušťky přes 15 cm</t>
  </si>
  <si>
    <t>13=13,000 [A]m3</t>
  </si>
  <si>
    <t>460030015</t>
  </si>
  <si>
    <t>Odstranění travnatého porostu, kosení a shrabávání trávy</t>
  </si>
  <si>
    <t>84=84,000 [A]m2</t>
  </si>
  <si>
    <t>460030021</t>
  </si>
  <si>
    <t>Odstranění dřevitého porostu z křovin a stromů měkkého středně hustého</t>
  </si>
  <si>
    <t>42=42,000 [A]m2</t>
  </si>
  <si>
    <t>460030028</t>
  </si>
  <si>
    <t>Ostatní práce štěpkování netěžitelného porostu s odvozem</t>
  </si>
  <si>
    <t xml:space="preserve">prms      </t>
  </si>
  <si>
    <t>1=1,000 [A]prms</t>
  </si>
  <si>
    <t>460030161</t>
  </si>
  <si>
    <t>Odstranění podkladu nebo krytu komunikace z betonu prostého tloušťky do 15 cm</t>
  </si>
  <si>
    <t>15=15,000 [A]m2</t>
  </si>
  <si>
    <t>460030192</t>
  </si>
  <si>
    <t>Řezání podkladu nebo krytu živičného tloušťky do 10 cm</t>
  </si>
  <si>
    <t>60=60,000 [A]m</t>
  </si>
  <si>
    <t>460050015</t>
  </si>
  <si>
    <t>Hloubení nezapažených jam pro stožáry jednoduché délky do 10 m na rovině ručně v hornině tř 5</t>
  </si>
  <si>
    <t>460080035</t>
  </si>
  <si>
    <t>Základové konstrukce ze ŽB tř. C 25/30</t>
  </si>
  <si>
    <t>5=5,000 [A]m3</t>
  </si>
  <si>
    <t>460200175</t>
  </si>
  <si>
    <t>Hloubení kabelových nezapažených rýh ručně š 35 cm, hl 90 cm, v hornině tř 5</t>
  </si>
  <si>
    <t>460200325</t>
  </si>
  <si>
    <t>Hloubení kabelových nezapažených rýh ručně š 50 cm, hl 140 cm, v hornině tř 5</t>
  </si>
  <si>
    <t>40=40,000 [A]m</t>
  </si>
  <si>
    <t>460201553</t>
  </si>
  <si>
    <t>Hloubení kabelových nezapažených rýh ručně ostatních rozměrů v hornině tř 3-pro pásek 10x10cm</t>
  </si>
  <si>
    <t>3=3,000 [A]m3</t>
  </si>
  <si>
    <t>460421072</t>
  </si>
  <si>
    <t>Lože kabelů z písku nebo štěrkopísku tl 5 cm nad kabel, kryté plastovou deskou, š lože do 50 cm</t>
  </si>
  <si>
    <t>460470011</t>
  </si>
  <si>
    <t>Provizorní zajištění kabelů ve výkopech při jejich křížení</t>
  </si>
  <si>
    <t>5=5,000 [A]ks</t>
  </si>
  <si>
    <t>460470012</t>
  </si>
  <si>
    <t>Provizorní zajištění kabelů ve výkopech při jejich souběhu</t>
  </si>
  <si>
    <t>20=20,000 [A]m</t>
  </si>
  <si>
    <t>460510054</t>
  </si>
  <si>
    <t>Kabelové prostupy z trub plastových do rýhy bez obsypu, průměru do 10 cm</t>
  </si>
  <si>
    <t>460510075</t>
  </si>
  <si>
    <t>Kabelové prostupy z trub plastových do rýhy s obetonováním, průměru do 15 cm</t>
  </si>
  <si>
    <t>460560153</t>
  </si>
  <si>
    <t>Zásyp rýh ručně šířky 35 cm, hloubky 70 cm, z horniny třídy 3</t>
  </si>
  <si>
    <t>460560293</t>
  </si>
  <si>
    <t>Zásyp rýh ručně šířky 50 cm, hloubky 110 cm, z horniny třídy 3</t>
  </si>
  <si>
    <t>460600021</t>
  </si>
  <si>
    <t>Vodorovné přemístění horniny jakékoliv třídy do 50 m</t>
  </si>
  <si>
    <t>40=40,000 [A]m3</t>
  </si>
  <si>
    <t>460600061</t>
  </si>
  <si>
    <t>Odvoz suti a vybouraných hmot do 1 km</t>
  </si>
  <si>
    <t>68=68,000 [A]t</t>
  </si>
  <si>
    <t>460600071</t>
  </si>
  <si>
    <t>Příplatek k odvozu suti a vybouraných hmot za každý další 1 km</t>
  </si>
  <si>
    <t>680=680,000 [A]t</t>
  </si>
  <si>
    <t>460620007</t>
  </si>
  <si>
    <t>Zatravnění včetně zalití vodou na rovině</t>
  </si>
  <si>
    <t>460620013</t>
  </si>
  <si>
    <t>Provizorní úprava terénu se zhutněním, v hornině tř 3</t>
  </si>
  <si>
    <t>460650052</t>
  </si>
  <si>
    <t>Zřízení podkladní vrstvy vozovky a chodníku ze štěrkodrti se zhutněním tloušťky do 10 cm</t>
  </si>
  <si>
    <t>460650134</t>
  </si>
  <si>
    <t>Zřízení krytu vozovky a chodníku z litého asfaltu tloušťky do 7cm</t>
  </si>
  <si>
    <t>583313450</t>
  </si>
  <si>
    <t>kamenivo těžené drobné frakce 0-4</t>
  </si>
  <si>
    <t>24+3=27,000 [A]t</t>
  </si>
  <si>
    <t>583336510</t>
  </si>
  <si>
    <t>kamenivo těžené hrubé frakce 8-16 (Bratčice)</t>
  </si>
  <si>
    <t>3=3,000 [A]t</t>
  </si>
  <si>
    <t>589325500</t>
  </si>
  <si>
    <t>potěr cementový  CP 20 kamenivo do 4 mm</t>
  </si>
  <si>
    <t>4=4,000 [A]m3</t>
  </si>
  <si>
    <t>589329250</t>
  </si>
  <si>
    <t>potěr cementový CP 30 kamenivo do 4 mm</t>
  </si>
  <si>
    <t>589422200</t>
  </si>
  <si>
    <t>směs pro litý asfalt MA 11 (LAS) pojivo PMB10/40-6</t>
  </si>
  <si>
    <t>2=2,000 [A]t</t>
  </si>
  <si>
    <t>Elektromontáže - zkoušky a revize</t>
  </si>
  <si>
    <t>740</t>
  </si>
  <si>
    <t>740991300</t>
  </si>
  <si>
    <t>Celková prohlídka elektrického rozvodu a zařízení do 1 milionu Kč</t>
  </si>
  <si>
    <t>1=1,000 [A]ks</t>
  </si>
  <si>
    <t>Elektromontáže - hrubá montáž</t>
  </si>
  <si>
    <t>743</t>
  </si>
  <si>
    <t>354420620</t>
  </si>
  <si>
    <t>páska zemnící 30 x 4 mm FeZn</t>
  </si>
  <si>
    <t>260=260,000 [A]kg</t>
  </si>
  <si>
    <t>743612111</t>
  </si>
  <si>
    <t>Montáž vodič uzemňovací FeZn pásek průřezu do 120 mm2v městské zástavbě v zemi</t>
  </si>
  <si>
    <t>260=260,000 [A]m</t>
  </si>
  <si>
    <t>Elektromontáže - soubory pro vodiče</t>
  </si>
  <si>
    <t>746</t>
  </si>
  <si>
    <t>354363140</t>
  </si>
  <si>
    <t>hlava rozdělovací, smršťovaná přímá do 1kV SKE-4F/1+2 4x 1,5-25</t>
  </si>
  <si>
    <t>18=18,000 [A]ks</t>
  </si>
  <si>
    <t>746413150</t>
  </si>
  <si>
    <t>Ukončení kabelů 3x1,5 až 4 mm2 smršťovací záklopkou nebo páskem bez letování</t>
  </si>
  <si>
    <t>24=24,000 [A]ks</t>
  </si>
  <si>
    <t>746413430</t>
  </si>
  <si>
    <t>Ukončení kabelů 4x10 mm2 smršťovací záklopkou nebo páskem bez letování</t>
  </si>
  <si>
    <t>Elektromontáže - osvětlovací zařízení a svítidla</t>
  </si>
  <si>
    <t>748</t>
  </si>
  <si>
    <t>020510</t>
  </si>
  <si>
    <t>ochranná manžeta plastová</t>
  </si>
  <si>
    <t>748132300</t>
  </si>
  <si>
    <t>Montáž svítidlo výbojkové průmyslové stropní na výložník</t>
  </si>
  <si>
    <t>12=12,000 [A]ks</t>
  </si>
  <si>
    <t>748719211</t>
  </si>
  <si>
    <t>Montáž stožár osvětlení ostatní ocelový samostatně stojící do 12m</t>
  </si>
  <si>
    <t>748721210</t>
  </si>
  <si>
    <t>Montáž výložník osvětlení jednoramenný sloupový do 35 kg</t>
  </si>
  <si>
    <t>6=6,000 [A]ks</t>
  </si>
  <si>
    <t>748722210</t>
  </si>
  <si>
    <t>Montáž výložník osvětlení dvouramenný sloupový do 70 kg</t>
  </si>
  <si>
    <t>3=3,000 [A]ks</t>
  </si>
  <si>
    <t>9991000021</t>
  </si>
  <si>
    <t>žárově zinkovaný bezp.stožár sadový s výškou světelného bodu 6m, K-6-133/89/76</t>
  </si>
  <si>
    <t>9991000024</t>
  </si>
  <si>
    <t>žárově zinkovaný výložník 1,0m, SK-1-1000,20°,atyp.</t>
  </si>
  <si>
    <t>9991000034</t>
  </si>
  <si>
    <t>žárově zinkovaný 2-výložník 1,0m,SK-2-1000,180°,20°,atyp.</t>
  </si>
  <si>
    <t>9991000035</t>
  </si>
  <si>
    <t>svítidlo VO sadové LED,v=6m,SATHEON 30W 72U</t>
  </si>
  <si>
    <t>9991000036</t>
  </si>
  <si>
    <t>žárově zinkovaný výložník 1,5m, SK-1-1500,20°,atyp.</t>
  </si>
  <si>
    <t>9991000037</t>
  </si>
  <si>
    <t>žárově zinkovaný 2-výložník 1,5m,SK-2-1500,180°,20°,atyp.</t>
  </si>
  <si>
    <t>2=2,000 [A]ks</t>
  </si>
  <si>
    <t>999100004</t>
  </si>
  <si>
    <t>svítidlo VO sadové LED, v=6m,SATHEON 40W 72U</t>
  </si>
  <si>
    <t>7=7,000 [A]ks</t>
  </si>
  <si>
    <t>Dokončovací práce - nátěry</t>
  </si>
  <si>
    <t>783</t>
  </si>
  <si>
    <t>246231650</t>
  </si>
  <si>
    <t>nátěr antikorozní pro výztužné oceli</t>
  </si>
  <si>
    <t>2=2,000 [A]kg</t>
  </si>
  <si>
    <t>783903510</t>
  </si>
  <si>
    <t>Nátěry elektrických zařízení systémy jednosložkovými zemnicích pásků 1x krycí s proužky</t>
  </si>
  <si>
    <t>12=12,000 [A]m</t>
  </si>
  <si>
    <t>Poplatky za skládky</t>
  </si>
  <si>
    <t>990</t>
  </si>
  <si>
    <t>997013801</t>
  </si>
  <si>
    <t>Poplatek za uložení stavebního betonového odpadu na skládce (skládkovné)</t>
  </si>
  <si>
    <t>Stavba: 127314 - Propojovací cesta ul. Lipská a Bezručova, k.ú. Chomutov II.</t>
  </si>
  <si>
    <t>Varianta: DSP - DSP</t>
  </si>
  <si>
    <t>Soupis prací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</si>
</sst>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\ ###\ ###\ ##0.00"/>
    <numFmt numFmtId="165" formatCode="###\ ###\ ###\ ##0.000"/>
  </numFmts>
  <fonts count="38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3D3D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64" fontId="1" fillId="33" borderId="0" xfId="0" applyNumberFormat="1" applyFont="1" applyFill="1" applyBorder="1" applyAlignment="1" applyProtection="1">
      <alignment vertical="center"/>
      <protection/>
    </xf>
    <xf numFmtId="0" fontId="1" fillId="33" borderId="0" xfId="0" applyNumberFormat="1" applyFont="1" applyFill="1" applyBorder="1" applyAlignment="1" applyProtection="1">
      <alignment horizontal="right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0" fillId="0" borderId="10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165" fontId="0" fillId="0" borderId="10" xfId="0" applyNumberFormat="1" applyFont="1" applyFill="1" applyBorder="1" applyAlignment="1" applyProtection="1">
      <alignment vertical="center"/>
      <protection/>
    </xf>
    <xf numFmtId="0" fontId="3" fillId="0" borderId="11" xfId="0" applyNumberFormat="1" applyFont="1" applyFill="1" applyBorder="1" applyAlignment="1" applyProtection="1">
      <alignment vertical="center"/>
      <protection/>
    </xf>
    <xf numFmtId="164" fontId="0" fillId="0" borderId="10" xfId="0" applyNumberFormat="1" applyFont="1" applyFill="1" applyBorder="1" applyAlignment="1" applyProtection="1">
      <alignment vertical="center"/>
      <protection/>
    </xf>
    <xf numFmtId="164" fontId="0" fillId="0" borderId="10" xfId="0" applyNumberFormat="1" applyBorder="1" applyAlignment="1" applyProtection="1">
      <alignment vertical="center"/>
      <protection locked="0"/>
    </xf>
    <xf numFmtId="0" fontId="0" fillId="0" borderId="0" xfId="0" applyNumberFormat="1" applyFont="1" applyFill="1" applyBorder="1" applyAlignment="1" applyProtection="1">
      <alignment vertical="center" wrapText="1" shrinkToFit="1"/>
      <protection/>
    </xf>
    <xf numFmtId="164" fontId="3" fillId="33" borderId="0" xfId="0" applyNumberFormat="1" applyFont="1" applyFill="1" applyBorder="1" applyAlignment="1" applyProtection="1">
      <alignment vertical="center"/>
      <protection/>
    </xf>
    <xf numFmtId="164" fontId="1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showGridLines="0" tabSelected="1" zoomScalePageLayoutView="0" workbookViewId="0" topLeftCell="A1">
      <pane ySplit="10" topLeftCell="A11" activePane="bottomLeft" state="frozen"/>
      <selection pane="topLeft" activeCell="A1" sqref="A1"/>
      <selection pane="bottomLeft" activeCell="C28" sqref="C28"/>
    </sheetView>
  </sheetViews>
  <sheetFormatPr defaultColWidth="9.140625" defaultRowHeight="12.75" customHeight="1"/>
  <cols>
    <col min="1" max="1" width="20.7109375" style="0" customWidth="1"/>
    <col min="2" max="2" width="60.7109375" style="0" customWidth="1"/>
    <col min="3" max="5" width="24.7109375" style="0" customWidth="1"/>
  </cols>
  <sheetData>
    <row r="1" spans="1:2" ht="12.75" customHeight="1">
      <c r="A1" s="5" t="s">
        <v>11</v>
      </c>
      <c r="B1" t="s">
        <v>12</v>
      </c>
    </row>
    <row r="3" ht="12.75" customHeight="1">
      <c r="B3" s="1" t="s">
        <v>0</v>
      </c>
    </row>
    <row r="5" ht="12.75" customHeight="1">
      <c r="B5" s="14" t="s">
        <v>613</v>
      </c>
    </row>
    <row r="6" spans="2:8" ht="12.75" customHeight="1">
      <c r="B6" s="15" t="s">
        <v>614</v>
      </c>
      <c r="G6" t="s">
        <v>3</v>
      </c>
      <c r="H6">
        <v>0</v>
      </c>
    </row>
    <row r="7" spans="2:8" ht="12.75" customHeight="1">
      <c r="B7" s="3" t="s">
        <v>1</v>
      </c>
      <c r="C7" s="2">
        <f>SUM(C11:C14)</f>
        <v>0</v>
      </c>
      <c r="G7" t="s">
        <v>4</v>
      </c>
      <c r="H7">
        <v>15</v>
      </c>
    </row>
    <row r="8" spans="2:8" ht="12.75" customHeight="1">
      <c r="B8" s="3" t="s">
        <v>2</v>
      </c>
      <c r="C8" s="2">
        <f>SUM(E11:E14)</f>
        <v>0</v>
      </c>
      <c r="G8" t="s">
        <v>5</v>
      </c>
      <c r="H8">
        <v>21</v>
      </c>
    </row>
    <row r="10" spans="1:5" ht="12.75" customHeight="1">
      <c r="A10" s="4" t="s">
        <v>6</v>
      </c>
      <c r="B10" s="4" t="s">
        <v>7</v>
      </c>
      <c r="C10" s="4" t="s">
        <v>8</v>
      </c>
      <c r="D10" s="4" t="s">
        <v>9</v>
      </c>
      <c r="E10" s="4" t="s">
        <v>10</v>
      </c>
    </row>
    <row r="11" spans="1:5" ht="12.75" customHeight="1">
      <c r="A11" s="6" t="s">
        <v>18</v>
      </c>
      <c r="B11" s="6" t="s">
        <v>19</v>
      </c>
      <c r="C11" s="10">
        <f>'010'!I26</f>
        <v>0</v>
      </c>
      <c r="D11" s="10">
        <f>'010'!P26</f>
        <v>0</v>
      </c>
      <c r="E11" s="10">
        <f>C11+D11</f>
        <v>0</v>
      </c>
    </row>
    <row r="12" spans="1:5" ht="12.75" customHeight="1">
      <c r="A12" s="6" t="s">
        <v>61</v>
      </c>
      <c r="B12" s="6" t="s">
        <v>62</v>
      </c>
      <c r="C12" s="10">
        <f>'101'!I299</f>
        <v>0</v>
      </c>
      <c r="D12" s="10">
        <f>'101'!P299</f>
        <v>0</v>
      </c>
      <c r="E12" s="10">
        <f>C12+D12</f>
        <v>0</v>
      </c>
    </row>
    <row r="13" spans="1:5" ht="12.75" customHeight="1">
      <c r="A13" s="6" t="s">
        <v>398</v>
      </c>
      <c r="B13" s="6" t="s">
        <v>399</v>
      </c>
      <c r="C13" s="10">
        <f>'201'!I32</f>
        <v>0</v>
      </c>
      <c r="D13" s="10">
        <f>'201'!P32</f>
        <v>0</v>
      </c>
      <c r="E13" s="10">
        <f>C13+D13</f>
        <v>0</v>
      </c>
    </row>
    <row r="14" spans="1:5" ht="12.75" customHeight="1">
      <c r="A14" s="6" t="s">
        <v>413</v>
      </c>
      <c r="B14" s="6" t="s">
        <v>414</v>
      </c>
      <c r="C14" s="10">
        <f>'401'!I245</f>
        <v>0</v>
      </c>
      <c r="D14" s="10">
        <f>'401'!P245</f>
        <v>0</v>
      </c>
      <c r="E14" s="10">
        <f>C14+D14</f>
        <v>0</v>
      </c>
    </row>
  </sheetData>
  <sheetProtection formatColumns="0"/>
  <hyperlinks>
    <hyperlink ref="A11" location="#'010'!A1" tooltip="Odkaz na stranku objektu [010]" display="010"/>
    <hyperlink ref="A12" location="#'101'!A1" tooltip="Odkaz na stranku objektu [101]" display="101"/>
    <hyperlink ref="A13" location="#'201'!A1" tooltip="Odkaz na stranku objektu [201]" display="201"/>
    <hyperlink ref="A14" location="#'401'!A1" tooltip="Odkaz na stranku objektu [401]" display="401"/>
  </hyperlinks>
  <printOptions/>
  <pageMargins left="0.75" right="0.75" top="1" bottom="1" header="0.5" footer="0.5"/>
  <pageSetup horizontalDpi="300" verticalDpi="300" orientation="portrait" paperSize="9" scale="56" r:id="rId1"/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26"/>
  <sheetViews>
    <sheetView showGridLines="0" zoomScalePageLayoutView="0" workbookViewId="0" topLeftCell="A1">
      <pane ySplit="10" topLeftCell="A11" activePane="bottomLeft" state="frozen"/>
      <selection pane="topLeft" activeCell="H12" sqref="H12:H449"/>
      <selection pane="bottomLeft" activeCell="K12" sqref="K12"/>
    </sheetView>
  </sheetViews>
  <sheetFormatPr defaultColWidth="9.140625" defaultRowHeight="12.75" customHeight="1"/>
  <cols>
    <col min="1" max="1" width="6.7109375" style="0" customWidth="1"/>
    <col min="2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9" width="14.7109375" style="0" customWidth="1"/>
    <col min="15" max="16" width="9.140625" style="0" hidden="1" customWidth="1"/>
  </cols>
  <sheetData>
    <row r="1" spans="1:3" ht="12.75" customHeight="1">
      <c r="A1" s="5" t="s">
        <v>11</v>
      </c>
      <c r="C1" t="s">
        <v>12</v>
      </c>
    </row>
    <row r="2" spans="1:9" ht="12.75" customHeight="1">
      <c r="A2" s="16" t="s">
        <v>615</v>
      </c>
      <c r="B2" s="16"/>
      <c r="C2" s="16"/>
      <c r="D2" s="16"/>
      <c r="E2" s="16"/>
      <c r="F2" s="16"/>
      <c r="G2" s="16"/>
      <c r="H2" s="16"/>
      <c r="I2" s="16"/>
    </row>
    <row r="4" spans="1:5" ht="12.75" customHeight="1">
      <c r="A4" t="s">
        <v>13</v>
      </c>
      <c r="C4" s="5" t="s">
        <v>16</v>
      </c>
      <c r="D4" s="5"/>
      <c r="E4" s="5" t="s">
        <v>17</v>
      </c>
    </row>
    <row r="5" spans="1:5" ht="12.75" customHeight="1">
      <c r="A5" t="s">
        <v>14</v>
      </c>
      <c r="C5" s="5" t="s">
        <v>18</v>
      </c>
      <c r="D5" s="5"/>
      <c r="E5" s="5" t="s">
        <v>19</v>
      </c>
    </row>
    <row r="6" spans="1:5" ht="12.75" customHeight="1">
      <c r="A6" t="s">
        <v>15</v>
      </c>
      <c r="C6" s="5" t="s">
        <v>18</v>
      </c>
      <c r="D6" s="5"/>
      <c r="E6" s="5" t="s">
        <v>19</v>
      </c>
    </row>
    <row r="7" spans="3:5" ht="12.75" customHeight="1">
      <c r="C7" s="5"/>
      <c r="D7" s="5"/>
      <c r="E7" s="5"/>
    </row>
    <row r="8" spans="1:16" ht="12.75" customHeight="1">
      <c r="A8" s="17" t="s">
        <v>20</v>
      </c>
      <c r="B8" s="17" t="s">
        <v>22</v>
      </c>
      <c r="C8" s="17" t="s">
        <v>23</v>
      </c>
      <c r="D8" s="17" t="s">
        <v>24</v>
      </c>
      <c r="E8" s="17" t="s">
        <v>25</v>
      </c>
      <c r="F8" s="17" t="s">
        <v>26</v>
      </c>
      <c r="G8" s="17" t="s">
        <v>27</v>
      </c>
      <c r="H8" s="17" t="s">
        <v>28</v>
      </c>
      <c r="I8" s="17"/>
      <c r="O8" t="s">
        <v>31</v>
      </c>
      <c r="P8" t="s">
        <v>9</v>
      </c>
    </row>
    <row r="9" spans="1:15" ht="14.25">
      <c r="A9" s="17"/>
      <c r="B9" s="17"/>
      <c r="C9" s="17"/>
      <c r="D9" s="17"/>
      <c r="E9" s="17"/>
      <c r="F9" s="17"/>
      <c r="G9" s="17"/>
      <c r="H9" s="4" t="s">
        <v>29</v>
      </c>
      <c r="I9" s="4" t="s">
        <v>30</v>
      </c>
      <c r="O9" t="s">
        <v>9</v>
      </c>
    </row>
    <row r="10" spans="1:9" ht="14.25">
      <c r="A10" s="4" t="s">
        <v>21</v>
      </c>
      <c r="B10" s="4" t="s">
        <v>32</v>
      </c>
      <c r="C10" s="4" t="s">
        <v>33</v>
      </c>
      <c r="D10" s="4" t="s">
        <v>34</v>
      </c>
      <c r="E10" s="4" t="s">
        <v>35</v>
      </c>
      <c r="F10" s="4" t="s">
        <v>36</v>
      </c>
      <c r="G10" s="4" t="s">
        <v>37</v>
      </c>
      <c r="H10" s="4" t="s">
        <v>38</v>
      </c>
      <c r="I10" s="4" t="s">
        <v>39</v>
      </c>
    </row>
    <row r="11" spans="1:9" ht="12.75" customHeight="1">
      <c r="A11" s="7"/>
      <c r="B11" s="7"/>
      <c r="C11" s="7" t="s">
        <v>41</v>
      </c>
      <c r="D11" s="7"/>
      <c r="E11" s="7" t="s">
        <v>40</v>
      </c>
      <c r="F11" s="7"/>
      <c r="G11" s="9"/>
      <c r="H11" s="7"/>
      <c r="I11" s="9"/>
    </row>
    <row r="12" spans="1:16" ht="38.25">
      <c r="A12" s="6">
        <v>1</v>
      </c>
      <c r="B12" s="6" t="s">
        <v>42</v>
      </c>
      <c r="C12" s="6" t="s">
        <v>43</v>
      </c>
      <c r="D12" s="6" t="s">
        <v>44</v>
      </c>
      <c r="E12" s="6" t="s">
        <v>45</v>
      </c>
      <c r="F12" s="6" t="s">
        <v>46</v>
      </c>
      <c r="G12" s="8">
        <v>1</v>
      </c>
      <c r="H12" s="11"/>
      <c r="I12" s="10">
        <f>ROUND((H12*G12),2)</f>
        <v>0</v>
      </c>
      <c r="O12">
        <f>rekapitulace!H8</f>
        <v>21</v>
      </c>
      <c r="P12">
        <f>ROUND(O12/100*I12,2)</f>
        <v>0</v>
      </c>
    </row>
    <row r="13" ht="12.75">
      <c r="E13" s="12" t="s">
        <v>47</v>
      </c>
    </row>
    <row r="14" spans="1:16" ht="25.5">
      <c r="A14" s="6">
        <v>2</v>
      </c>
      <c r="B14" s="6" t="s">
        <v>42</v>
      </c>
      <c r="C14" s="6" t="s">
        <v>48</v>
      </c>
      <c r="D14" s="6" t="s">
        <v>44</v>
      </c>
      <c r="E14" s="6" t="s">
        <v>49</v>
      </c>
      <c r="F14" s="6" t="s">
        <v>46</v>
      </c>
      <c r="G14" s="8">
        <v>1</v>
      </c>
      <c r="H14" s="11"/>
      <c r="I14" s="10">
        <f>ROUND((H14*G14),2)</f>
        <v>0</v>
      </c>
      <c r="O14">
        <f>rekapitulace!H8</f>
        <v>21</v>
      </c>
      <c r="P14">
        <f>ROUND(O14/100*I14,2)</f>
        <v>0</v>
      </c>
    </row>
    <row r="15" ht="12.75">
      <c r="E15" s="12" t="s">
        <v>47</v>
      </c>
    </row>
    <row r="16" spans="1:16" ht="25.5">
      <c r="A16" s="6">
        <v>3</v>
      </c>
      <c r="B16" s="6" t="s">
        <v>42</v>
      </c>
      <c r="C16" s="6" t="s">
        <v>50</v>
      </c>
      <c r="D16" s="6" t="s">
        <v>44</v>
      </c>
      <c r="E16" s="6" t="s">
        <v>51</v>
      </c>
      <c r="F16" s="6" t="s">
        <v>46</v>
      </c>
      <c r="G16" s="8">
        <v>1</v>
      </c>
      <c r="H16" s="11"/>
      <c r="I16" s="10">
        <f>ROUND((H16*G16),2)</f>
        <v>0</v>
      </c>
      <c r="O16">
        <f>rekapitulace!H8</f>
        <v>21</v>
      </c>
      <c r="P16">
        <f>ROUND(O16/100*I16,2)</f>
        <v>0</v>
      </c>
    </row>
    <row r="17" ht="12.75">
      <c r="E17" s="12" t="s">
        <v>52</v>
      </c>
    </row>
    <row r="18" spans="1:16" ht="25.5">
      <c r="A18" s="6">
        <v>4</v>
      </c>
      <c r="B18" s="6" t="s">
        <v>42</v>
      </c>
      <c r="C18" s="6" t="s">
        <v>53</v>
      </c>
      <c r="D18" s="6" t="s">
        <v>44</v>
      </c>
      <c r="E18" s="6" t="s">
        <v>54</v>
      </c>
      <c r="F18" s="6" t="s">
        <v>46</v>
      </c>
      <c r="G18" s="8">
        <v>1</v>
      </c>
      <c r="H18" s="11"/>
      <c r="I18" s="10">
        <f>ROUND((H18*G18),2)</f>
        <v>0</v>
      </c>
      <c r="O18">
        <f>rekapitulace!H8</f>
        <v>21</v>
      </c>
      <c r="P18">
        <f>ROUND(O18/100*I18,2)</f>
        <v>0</v>
      </c>
    </row>
    <row r="19" ht="12.75">
      <c r="E19" s="12" t="s">
        <v>52</v>
      </c>
    </row>
    <row r="20" spans="1:16" ht="12.75">
      <c r="A20" s="6">
        <v>5</v>
      </c>
      <c r="B20" s="6" t="s">
        <v>42</v>
      </c>
      <c r="C20" s="6" t="s">
        <v>55</v>
      </c>
      <c r="D20" s="6" t="s">
        <v>44</v>
      </c>
      <c r="E20" s="6" t="s">
        <v>56</v>
      </c>
      <c r="F20" s="6" t="s">
        <v>46</v>
      </c>
      <c r="G20" s="8">
        <v>1</v>
      </c>
      <c r="H20" s="11"/>
      <c r="I20" s="10">
        <f>ROUND((H20*G20),2)</f>
        <v>0</v>
      </c>
      <c r="O20">
        <f>rekapitulace!H8</f>
        <v>21</v>
      </c>
      <c r="P20">
        <f>ROUND(O20/100*I20,2)</f>
        <v>0</v>
      </c>
    </row>
    <row r="21" ht="12.75">
      <c r="E21" s="12" t="s">
        <v>52</v>
      </c>
    </row>
    <row r="22" spans="1:16" ht="12.75">
      <c r="A22" s="6">
        <v>6</v>
      </c>
      <c r="B22" s="6" t="s">
        <v>42</v>
      </c>
      <c r="C22" s="6" t="s">
        <v>57</v>
      </c>
      <c r="D22" s="6" t="s">
        <v>44</v>
      </c>
      <c r="E22" s="6" t="s">
        <v>58</v>
      </c>
      <c r="F22" s="6" t="s">
        <v>46</v>
      </c>
      <c r="G22" s="8">
        <v>1</v>
      </c>
      <c r="H22" s="11"/>
      <c r="I22" s="10">
        <f>ROUND((H22*G22),2)</f>
        <v>0</v>
      </c>
      <c r="O22">
        <f>rekapitulace!H8</f>
        <v>21</v>
      </c>
      <c r="P22">
        <f>ROUND(O22/100*I22,2)</f>
        <v>0</v>
      </c>
    </row>
    <row r="23" ht="76.5">
      <c r="E23" s="12" t="s">
        <v>59</v>
      </c>
    </row>
    <row r="24" spans="1:16" ht="12.75" customHeight="1">
      <c r="A24" s="13"/>
      <c r="B24" s="13"/>
      <c r="C24" s="13" t="s">
        <v>41</v>
      </c>
      <c r="D24" s="13"/>
      <c r="E24" s="13" t="s">
        <v>40</v>
      </c>
      <c r="F24" s="13"/>
      <c r="G24" s="13"/>
      <c r="H24" s="13"/>
      <c r="I24" s="13">
        <f>SUM(I12:I23)</f>
        <v>0</v>
      </c>
      <c r="P24">
        <f>SUM(P12:P23)</f>
        <v>0</v>
      </c>
    </row>
    <row r="26" spans="1:16" ht="12.75" customHeight="1">
      <c r="A26" s="13"/>
      <c r="B26" s="13"/>
      <c r="C26" s="13"/>
      <c r="D26" s="13"/>
      <c r="E26" s="13" t="s">
        <v>60</v>
      </c>
      <c r="F26" s="13"/>
      <c r="G26" s="13"/>
      <c r="H26" s="13"/>
      <c r="I26" s="13">
        <f>+I24</f>
        <v>0</v>
      </c>
      <c r="P26">
        <f>+P24</f>
        <v>0</v>
      </c>
    </row>
  </sheetData>
  <sheetProtection formatColumns="0"/>
  <mergeCells count="9">
    <mergeCell ref="A2:I2"/>
    <mergeCell ref="G8:G9"/>
    <mergeCell ref="H8:I8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horizontalDpi="300" verticalDpi="300" orientation="portrait" paperSize="9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99"/>
  <sheetViews>
    <sheetView showGridLines="0" zoomScalePageLayoutView="0" workbookViewId="0" topLeftCell="A1">
      <pane ySplit="10" topLeftCell="A11" activePane="bottomLeft" state="frozen"/>
      <selection pane="topLeft" activeCell="H12" sqref="H12:H449"/>
      <selection pane="bottomLeft" activeCell="L14" sqref="L14"/>
    </sheetView>
  </sheetViews>
  <sheetFormatPr defaultColWidth="9.140625" defaultRowHeight="12.75" customHeight="1"/>
  <cols>
    <col min="1" max="1" width="6.7109375" style="0" customWidth="1"/>
    <col min="2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9" width="14.7109375" style="0" customWidth="1"/>
    <col min="15" max="16" width="9.140625" style="0" hidden="1" customWidth="1"/>
  </cols>
  <sheetData>
    <row r="1" spans="1:3" ht="12.75" customHeight="1">
      <c r="A1" s="5" t="s">
        <v>11</v>
      </c>
      <c r="C1" t="s">
        <v>12</v>
      </c>
    </row>
    <row r="2" spans="1:9" ht="12.75" customHeight="1">
      <c r="A2" s="16" t="s">
        <v>615</v>
      </c>
      <c r="B2" s="16"/>
      <c r="C2" s="16"/>
      <c r="D2" s="16"/>
      <c r="E2" s="16"/>
      <c r="F2" s="16"/>
      <c r="G2" s="16"/>
      <c r="H2" s="16"/>
      <c r="I2" s="16"/>
    </row>
    <row r="4" spans="1:5" ht="12.75" customHeight="1">
      <c r="A4" t="s">
        <v>13</v>
      </c>
      <c r="C4" s="5" t="s">
        <v>16</v>
      </c>
      <c r="D4" s="5"/>
      <c r="E4" s="5" t="s">
        <v>17</v>
      </c>
    </row>
    <row r="5" spans="1:5" ht="12.75" customHeight="1">
      <c r="A5" t="s">
        <v>14</v>
      </c>
      <c r="C5" s="5" t="s">
        <v>61</v>
      </c>
      <c r="D5" s="5"/>
      <c r="E5" s="5" t="s">
        <v>62</v>
      </c>
    </row>
    <row r="6" spans="1:5" ht="12.75" customHeight="1">
      <c r="A6" t="s">
        <v>15</v>
      </c>
      <c r="C6" s="5" t="s">
        <v>61</v>
      </c>
      <c r="D6" s="5"/>
      <c r="E6" s="5" t="s">
        <v>62</v>
      </c>
    </row>
    <row r="7" spans="3:5" ht="12.75" customHeight="1">
      <c r="C7" s="5"/>
      <c r="D7" s="5"/>
      <c r="E7" s="5"/>
    </row>
    <row r="8" spans="1:16" ht="12.75" customHeight="1">
      <c r="A8" s="17" t="s">
        <v>20</v>
      </c>
      <c r="B8" s="17" t="s">
        <v>22</v>
      </c>
      <c r="C8" s="17" t="s">
        <v>23</v>
      </c>
      <c r="D8" s="17" t="s">
        <v>24</v>
      </c>
      <c r="E8" s="17" t="s">
        <v>25</v>
      </c>
      <c r="F8" s="17" t="s">
        <v>26</v>
      </c>
      <c r="G8" s="17" t="s">
        <v>27</v>
      </c>
      <c r="H8" s="17" t="s">
        <v>28</v>
      </c>
      <c r="I8" s="17"/>
      <c r="O8" t="s">
        <v>31</v>
      </c>
      <c r="P8" t="s">
        <v>9</v>
      </c>
    </row>
    <row r="9" spans="1:15" ht="14.25">
      <c r="A9" s="17"/>
      <c r="B9" s="17"/>
      <c r="C9" s="17"/>
      <c r="D9" s="17"/>
      <c r="E9" s="17"/>
      <c r="F9" s="17"/>
      <c r="G9" s="17"/>
      <c r="H9" s="4" t="s">
        <v>29</v>
      </c>
      <c r="I9" s="4" t="s">
        <v>30</v>
      </c>
      <c r="O9" t="s">
        <v>9</v>
      </c>
    </row>
    <row r="10" spans="1:9" ht="14.25">
      <c r="A10" s="4" t="s">
        <v>21</v>
      </c>
      <c r="B10" s="4" t="s">
        <v>32</v>
      </c>
      <c r="C10" s="4" t="s">
        <v>33</v>
      </c>
      <c r="D10" s="4" t="s">
        <v>34</v>
      </c>
      <c r="E10" s="4" t="s">
        <v>35</v>
      </c>
      <c r="F10" s="4" t="s">
        <v>36</v>
      </c>
      <c r="G10" s="4" t="s">
        <v>37</v>
      </c>
      <c r="H10" s="4" t="s">
        <v>38</v>
      </c>
      <c r="I10" s="4" t="s">
        <v>39</v>
      </c>
    </row>
    <row r="11" spans="1:9" ht="12.75" customHeight="1">
      <c r="A11" s="7"/>
      <c r="B11" s="7"/>
      <c r="C11" s="7" t="s">
        <v>41</v>
      </c>
      <c r="D11" s="7"/>
      <c r="E11" s="7" t="s">
        <v>40</v>
      </c>
      <c r="F11" s="7"/>
      <c r="G11" s="9"/>
      <c r="H11" s="7"/>
      <c r="I11" s="9"/>
    </row>
    <row r="12" spans="1:16" ht="25.5">
      <c r="A12" s="6">
        <v>1</v>
      </c>
      <c r="B12" s="6" t="s">
        <v>42</v>
      </c>
      <c r="C12" s="6" t="s">
        <v>63</v>
      </c>
      <c r="D12" s="6" t="s">
        <v>44</v>
      </c>
      <c r="E12" s="6" t="s">
        <v>64</v>
      </c>
      <c r="F12" s="6" t="s">
        <v>65</v>
      </c>
      <c r="G12" s="8">
        <v>406</v>
      </c>
      <c r="H12" s="11"/>
      <c r="I12" s="10">
        <f>ROUND((H12*G12),2)</f>
        <v>0</v>
      </c>
      <c r="O12">
        <f>rekapitulace!H8</f>
        <v>21</v>
      </c>
      <c r="P12">
        <f>ROUND(O12/100*I12,2)</f>
        <v>0</v>
      </c>
    </row>
    <row r="13" ht="12.75">
      <c r="E13" s="12" t="s">
        <v>66</v>
      </c>
    </row>
    <row r="14" ht="25.5">
      <c r="E14" s="12" t="s">
        <v>67</v>
      </c>
    </row>
    <row r="15" spans="1:16" ht="25.5">
      <c r="A15" s="6">
        <v>2</v>
      </c>
      <c r="B15" s="6" t="s">
        <v>42</v>
      </c>
      <c r="C15" s="6" t="s">
        <v>63</v>
      </c>
      <c r="D15" s="6" t="s">
        <v>68</v>
      </c>
      <c r="E15" s="6" t="s">
        <v>69</v>
      </c>
      <c r="F15" s="6" t="s">
        <v>65</v>
      </c>
      <c r="G15" s="8">
        <v>6.4</v>
      </c>
      <c r="H15" s="11"/>
      <c r="I15" s="10">
        <f>ROUND((H15*G15),2)</f>
        <v>0</v>
      </c>
      <c r="O15">
        <f>rekapitulace!H8</f>
        <v>21</v>
      </c>
      <c r="P15">
        <f>ROUND(O15/100*I15,2)</f>
        <v>0</v>
      </c>
    </row>
    <row r="16" ht="38.25">
      <c r="E16" s="12" t="s">
        <v>70</v>
      </c>
    </row>
    <row r="17" ht="25.5">
      <c r="E17" s="12" t="s">
        <v>67</v>
      </c>
    </row>
    <row r="18" spans="1:16" ht="25.5">
      <c r="A18" s="6">
        <v>3</v>
      </c>
      <c r="B18" s="6" t="s">
        <v>42</v>
      </c>
      <c r="C18" s="6" t="s">
        <v>63</v>
      </c>
      <c r="D18" s="6" t="s">
        <v>71</v>
      </c>
      <c r="E18" s="6" t="s">
        <v>72</v>
      </c>
      <c r="F18" s="6" t="s">
        <v>65</v>
      </c>
      <c r="G18" s="8">
        <v>28.75</v>
      </c>
      <c r="H18" s="11"/>
      <c r="I18" s="10">
        <f>ROUND((H18*G18),2)</f>
        <v>0</v>
      </c>
      <c r="O18">
        <f>rekapitulace!H8</f>
        <v>21</v>
      </c>
      <c r="P18">
        <f>ROUND(O18/100*I18,2)</f>
        <v>0</v>
      </c>
    </row>
    <row r="19" ht="38.25">
      <c r="E19" s="12" t="s">
        <v>73</v>
      </c>
    </row>
    <row r="20" ht="25.5">
      <c r="E20" s="12" t="s">
        <v>67</v>
      </c>
    </row>
    <row r="21" spans="1:16" ht="38.25">
      <c r="A21" s="6">
        <v>4</v>
      </c>
      <c r="B21" s="6" t="s">
        <v>42</v>
      </c>
      <c r="C21" s="6" t="s">
        <v>74</v>
      </c>
      <c r="D21" s="6" t="s">
        <v>44</v>
      </c>
      <c r="E21" s="6" t="s">
        <v>75</v>
      </c>
      <c r="F21" s="6" t="s">
        <v>65</v>
      </c>
      <c r="G21" s="8">
        <v>100</v>
      </c>
      <c r="H21" s="11"/>
      <c r="I21" s="10">
        <f>ROUND((H21*G21),2)</f>
        <v>0</v>
      </c>
      <c r="O21">
        <f>rekapitulace!H8</f>
        <v>21</v>
      </c>
      <c r="P21">
        <f>ROUND(O21/100*I21,2)</f>
        <v>0</v>
      </c>
    </row>
    <row r="22" ht="12.75">
      <c r="E22" s="12" t="s">
        <v>76</v>
      </c>
    </row>
    <row r="23" ht="25.5">
      <c r="E23" s="12" t="s">
        <v>77</v>
      </c>
    </row>
    <row r="24" spans="1:16" ht="38.25">
      <c r="A24" s="6">
        <v>5</v>
      </c>
      <c r="B24" s="6" t="s">
        <v>42</v>
      </c>
      <c r="C24" s="6" t="s">
        <v>74</v>
      </c>
      <c r="D24" s="6" t="s">
        <v>68</v>
      </c>
      <c r="E24" s="6" t="s">
        <v>78</v>
      </c>
      <c r="F24" s="6" t="s">
        <v>65</v>
      </c>
      <c r="G24" s="8">
        <v>49</v>
      </c>
      <c r="H24" s="11"/>
      <c r="I24" s="10">
        <f>ROUND((H24*G24),2)</f>
        <v>0</v>
      </c>
      <c r="O24">
        <f>rekapitulace!H8</f>
        <v>21</v>
      </c>
      <c r="P24">
        <f>ROUND(O24/100*I24,2)</f>
        <v>0</v>
      </c>
    </row>
    <row r="25" ht="38.25">
      <c r="E25" s="12" t="s">
        <v>79</v>
      </c>
    </row>
    <row r="26" ht="25.5">
      <c r="E26" s="12" t="s">
        <v>77</v>
      </c>
    </row>
    <row r="27" spans="1:16" ht="12.75" customHeight="1">
      <c r="A27" s="13"/>
      <c r="B27" s="13"/>
      <c r="C27" s="13" t="s">
        <v>41</v>
      </c>
      <c r="D27" s="13"/>
      <c r="E27" s="13" t="s">
        <v>40</v>
      </c>
      <c r="F27" s="13"/>
      <c r="G27" s="13"/>
      <c r="H27" s="13"/>
      <c r="I27" s="13">
        <f>SUM(I12:I26)</f>
        <v>0</v>
      </c>
      <c r="P27">
        <f>SUM(P12:P26)</f>
        <v>0</v>
      </c>
    </row>
    <row r="29" spans="1:9" ht="12.75" customHeight="1">
      <c r="A29" s="7"/>
      <c r="B29" s="7"/>
      <c r="C29" s="7" t="s">
        <v>21</v>
      </c>
      <c r="D29" s="7"/>
      <c r="E29" s="7" t="s">
        <v>80</v>
      </c>
      <c r="F29" s="7"/>
      <c r="G29" s="9"/>
      <c r="H29" s="7"/>
      <c r="I29" s="9"/>
    </row>
    <row r="30" spans="1:16" ht="12.75">
      <c r="A30" s="6">
        <v>6</v>
      </c>
      <c r="B30" s="6" t="s">
        <v>42</v>
      </c>
      <c r="C30" s="6" t="s">
        <v>81</v>
      </c>
      <c r="D30" s="6" t="s">
        <v>44</v>
      </c>
      <c r="E30" s="6" t="s">
        <v>82</v>
      </c>
      <c r="F30" s="6" t="s">
        <v>83</v>
      </c>
      <c r="G30" s="8">
        <v>69.5</v>
      </c>
      <c r="H30" s="11"/>
      <c r="I30" s="10">
        <f>ROUND((H30*G30),2)</f>
        <v>0</v>
      </c>
      <c r="O30">
        <f>rekapitulace!H8</f>
        <v>21</v>
      </c>
      <c r="P30">
        <f>ROUND(O30/100*I30,2)</f>
        <v>0</v>
      </c>
    </row>
    <row r="31" ht="12.75">
      <c r="E31" s="12" t="s">
        <v>84</v>
      </c>
    </row>
    <row r="32" ht="38.25">
      <c r="E32" s="12" t="s">
        <v>85</v>
      </c>
    </row>
    <row r="33" spans="1:16" ht="25.5">
      <c r="A33" s="6">
        <v>7</v>
      </c>
      <c r="B33" s="6" t="s">
        <v>42</v>
      </c>
      <c r="C33" s="6" t="s">
        <v>86</v>
      </c>
      <c r="D33" s="6" t="s">
        <v>44</v>
      </c>
      <c r="E33" s="6" t="s">
        <v>87</v>
      </c>
      <c r="F33" s="6" t="s">
        <v>83</v>
      </c>
      <c r="G33" s="8">
        <v>449</v>
      </c>
      <c r="H33" s="11"/>
      <c r="I33" s="10">
        <f>ROUND((H33*G33),2)</f>
        <v>0</v>
      </c>
      <c r="O33">
        <f>rekapitulace!H8</f>
        <v>21</v>
      </c>
      <c r="P33">
        <f>ROUND(O33/100*I33,2)</f>
        <v>0</v>
      </c>
    </row>
    <row r="34" ht="25.5">
      <c r="E34" s="12" t="s">
        <v>88</v>
      </c>
    </row>
    <row r="35" ht="12.75">
      <c r="E35" s="12" t="s">
        <v>89</v>
      </c>
    </row>
    <row r="36" spans="1:16" ht="25.5">
      <c r="A36" s="6">
        <v>8</v>
      </c>
      <c r="B36" s="6" t="s">
        <v>42</v>
      </c>
      <c r="C36" s="6" t="s">
        <v>86</v>
      </c>
      <c r="D36" s="6" t="s">
        <v>68</v>
      </c>
      <c r="E36" s="6" t="s">
        <v>90</v>
      </c>
      <c r="F36" s="6" t="s">
        <v>83</v>
      </c>
      <c r="G36" s="8">
        <v>490</v>
      </c>
      <c r="H36" s="11"/>
      <c r="I36" s="10">
        <f>ROUND((H36*G36),2)</f>
        <v>0</v>
      </c>
      <c r="O36">
        <f>rekapitulace!H8</f>
        <v>21</v>
      </c>
      <c r="P36">
        <f>ROUND(O36/100*I36,2)</f>
        <v>0</v>
      </c>
    </row>
    <row r="37" ht="25.5">
      <c r="E37" s="12" t="s">
        <v>91</v>
      </c>
    </row>
    <row r="38" ht="12.75">
      <c r="E38" s="12" t="s">
        <v>89</v>
      </c>
    </row>
    <row r="39" spans="1:16" ht="12.75">
      <c r="A39" s="6">
        <v>9</v>
      </c>
      <c r="B39" s="6" t="s">
        <v>42</v>
      </c>
      <c r="C39" s="6" t="s">
        <v>92</v>
      </c>
      <c r="D39" s="6" t="s">
        <v>44</v>
      </c>
      <c r="E39" s="6" t="s">
        <v>93</v>
      </c>
      <c r="F39" s="6" t="s">
        <v>94</v>
      </c>
      <c r="G39" s="8">
        <v>1</v>
      </c>
      <c r="H39" s="11"/>
      <c r="I39" s="10">
        <f>ROUND((H39*G39),2)</f>
        <v>0</v>
      </c>
      <c r="O39">
        <f>rekapitulace!H8</f>
        <v>21</v>
      </c>
      <c r="P39">
        <f>ROUND(O39/100*I39,2)</f>
        <v>0</v>
      </c>
    </row>
    <row r="40" ht="12.75">
      <c r="E40" s="12" t="s">
        <v>95</v>
      </c>
    </row>
    <row r="41" ht="165.75">
      <c r="E41" s="12" t="s">
        <v>96</v>
      </c>
    </row>
    <row r="42" spans="1:16" ht="12.75">
      <c r="A42" s="6">
        <v>10</v>
      </c>
      <c r="B42" s="6" t="s">
        <v>42</v>
      </c>
      <c r="C42" s="6" t="s">
        <v>97</v>
      </c>
      <c r="D42" s="6" t="s">
        <v>44</v>
      </c>
      <c r="E42" s="6" t="s">
        <v>98</v>
      </c>
      <c r="F42" s="6" t="s">
        <v>94</v>
      </c>
      <c r="G42" s="8">
        <v>8</v>
      </c>
      <c r="H42" s="11"/>
      <c r="I42" s="10">
        <f>ROUND((H42*G42),2)</f>
        <v>0</v>
      </c>
      <c r="O42">
        <f>rekapitulace!H8</f>
        <v>21</v>
      </c>
      <c r="P42">
        <f>ROUND(O42/100*I42,2)</f>
        <v>0</v>
      </c>
    </row>
    <row r="43" ht="12.75">
      <c r="E43" s="12" t="s">
        <v>99</v>
      </c>
    </row>
    <row r="44" ht="165.75">
      <c r="E44" s="12" t="s">
        <v>96</v>
      </c>
    </row>
    <row r="45" spans="1:16" ht="12.75">
      <c r="A45" s="6">
        <v>11</v>
      </c>
      <c r="B45" s="6" t="s">
        <v>42</v>
      </c>
      <c r="C45" s="6" t="s">
        <v>100</v>
      </c>
      <c r="D45" s="6" t="s">
        <v>44</v>
      </c>
      <c r="E45" s="6" t="s">
        <v>101</v>
      </c>
      <c r="F45" s="6" t="s">
        <v>65</v>
      </c>
      <c r="G45" s="8">
        <v>3.75</v>
      </c>
      <c r="H45" s="11"/>
      <c r="I45" s="10">
        <f>ROUND((H45*G45),2)</f>
        <v>0</v>
      </c>
      <c r="O45">
        <f>rekapitulace!H8</f>
        <v>21</v>
      </c>
      <c r="P45">
        <f>ROUND(O45/100*I45,2)</f>
        <v>0</v>
      </c>
    </row>
    <row r="46" ht="12.75">
      <c r="E46" s="12" t="s">
        <v>102</v>
      </c>
    </row>
    <row r="47" ht="63.75">
      <c r="E47" s="12" t="s">
        <v>103</v>
      </c>
    </row>
    <row r="48" spans="1:16" ht="12.75">
      <c r="A48" s="6">
        <v>12</v>
      </c>
      <c r="B48" s="6" t="s">
        <v>42</v>
      </c>
      <c r="C48" s="6" t="s">
        <v>104</v>
      </c>
      <c r="D48" s="6" t="s">
        <v>44</v>
      </c>
      <c r="E48" s="6" t="s">
        <v>105</v>
      </c>
      <c r="F48" s="6" t="s">
        <v>106</v>
      </c>
      <c r="G48" s="8">
        <v>98</v>
      </c>
      <c r="H48" s="11"/>
      <c r="I48" s="10">
        <f>ROUND((H48*G48),2)</f>
        <v>0</v>
      </c>
      <c r="O48">
        <f>rekapitulace!H8</f>
        <v>21</v>
      </c>
      <c r="P48">
        <f>ROUND(O48/100*I48,2)</f>
        <v>0</v>
      </c>
    </row>
    <row r="49" ht="38.25">
      <c r="E49" s="12" t="s">
        <v>107</v>
      </c>
    </row>
    <row r="50" ht="63.75">
      <c r="E50" s="12" t="s">
        <v>103</v>
      </c>
    </row>
    <row r="51" spans="1:16" ht="12.75">
      <c r="A51" s="6">
        <v>13</v>
      </c>
      <c r="B51" s="6" t="s">
        <v>42</v>
      </c>
      <c r="C51" s="6" t="s">
        <v>108</v>
      </c>
      <c r="D51" s="6" t="s">
        <v>44</v>
      </c>
      <c r="E51" s="6" t="s">
        <v>109</v>
      </c>
      <c r="F51" s="6" t="s">
        <v>106</v>
      </c>
      <c r="G51" s="8">
        <v>6.5</v>
      </c>
      <c r="H51" s="11"/>
      <c r="I51" s="10">
        <f>ROUND((H51*G51),2)</f>
        <v>0</v>
      </c>
      <c r="O51">
        <f>rekapitulace!H8</f>
        <v>21</v>
      </c>
      <c r="P51">
        <f>ROUND(O51/100*I51,2)</f>
        <v>0</v>
      </c>
    </row>
    <row r="52" ht="12.75">
      <c r="E52" s="12" t="s">
        <v>110</v>
      </c>
    </row>
    <row r="53" ht="63.75">
      <c r="E53" s="12" t="s">
        <v>103</v>
      </c>
    </row>
    <row r="54" spans="1:16" ht="25.5">
      <c r="A54" s="6">
        <v>14</v>
      </c>
      <c r="B54" s="6" t="s">
        <v>42</v>
      </c>
      <c r="C54" s="6" t="s">
        <v>111</v>
      </c>
      <c r="D54" s="6" t="s">
        <v>44</v>
      </c>
      <c r="E54" s="6" t="s">
        <v>112</v>
      </c>
      <c r="F54" s="6" t="s">
        <v>106</v>
      </c>
      <c r="G54" s="8">
        <v>21</v>
      </c>
      <c r="H54" s="11"/>
      <c r="I54" s="10">
        <f>ROUND((H54*G54),2)</f>
        <v>0</v>
      </c>
      <c r="O54">
        <f>rekapitulace!H8</f>
        <v>21</v>
      </c>
      <c r="P54">
        <f>ROUND(O54/100*I54,2)</f>
        <v>0</v>
      </c>
    </row>
    <row r="55" ht="12.75">
      <c r="E55" s="12" t="s">
        <v>113</v>
      </c>
    </row>
    <row r="56" ht="63.75">
      <c r="E56" s="12" t="s">
        <v>114</v>
      </c>
    </row>
    <row r="57" spans="1:16" ht="38.25">
      <c r="A57" s="6">
        <v>15</v>
      </c>
      <c r="B57" s="6" t="s">
        <v>42</v>
      </c>
      <c r="C57" s="6" t="s">
        <v>115</v>
      </c>
      <c r="D57" s="6" t="s">
        <v>44</v>
      </c>
      <c r="E57" s="6" t="s">
        <v>116</v>
      </c>
      <c r="F57" s="6" t="s">
        <v>65</v>
      </c>
      <c r="G57" s="8">
        <v>25</v>
      </c>
      <c r="H57" s="11"/>
      <c r="I57" s="10">
        <f>ROUND((H57*G57),2)</f>
        <v>0</v>
      </c>
      <c r="O57">
        <f>rekapitulace!H8</f>
        <v>21</v>
      </c>
      <c r="P57">
        <f>ROUND(O57/100*I57,2)</f>
        <v>0</v>
      </c>
    </row>
    <row r="58" ht="12.75">
      <c r="E58" s="12" t="s">
        <v>117</v>
      </c>
    </row>
    <row r="59" ht="63.75">
      <c r="E59" s="12" t="s">
        <v>103</v>
      </c>
    </row>
    <row r="60" spans="1:16" ht="12.75">
      <c r="A60" s="6">
        <v>16</v>
      </c>
      <c r="B60" s="6" t="s">
        <v>42</v>
      </c>
      <c r="C60" s="6" t="s">
        <v>118</v>
      </c>
      <c r="D60" s="6" t="s">
        <v>44</v>
      </c>
      <c r="E60" s="6" t="s">
        <v>119</v>
      </c>
      <c r="F60" s="6" t="s">
        <v>106</v>
      </c>
      <c r="G60" s="8">
        <v>95.5</v>
      </c>
      <c r="H60" s="11"/>
      <c r="I60" s="10">
        <f>ROUND((H60*G60),2)</f>
        <v>0</v>
      </c>
      <c r="O60">
        <f>rekapitulace!H8</f>
        <v>21</v>
      </c>
      <c r="P60">
        <f>ROUND(O60/100*I60,2)</f>
        <v>0</v>
      </c>
    </row>
    <row r="61" ht="51">
      <c r="E61" s="12" t="s">
        <v>120</v>
      </c>
    </row>
    <row r="62" ht="25.5">
      <c r="E62" s="12" t="s">
        <v>121</v>
      </c>
    </row>
    <row r="63" spans="1:16" ht="25.5">
      <c r="A63" s="6">
        <v>17</v>
      </c>
      <c r="B63" s="6" t="s">
        <v>42</v>
      </c>
      <c r="C63" s="6" t="s">
        <v>122</v>
      </c>
      <c r="D63" s="6" t="s">
        <v>44</v>
      </c>
      <c r="E63" s="6" t="s">
        <v>123</v>
      </c>
      <c r="F63" s="6" t="s">
        <v>65</v>
      </c>
      <c r="G63" s="8">
        <v>480</v>
      </c>
      <c r="H63" s="11"/>
      <c r="I63" s="10">
        <f>ROUND((H63*G63),2)</f>
        <v>0</v>
      </c>
      <c r="O63">
        <f>rekapitulace!H8</f>
        <v>21</v>
      </c>
      <c r="P63">
        <f>ROUND(O63/100*I63,2)</f>
        <v>0</v>
      </c>
    </row>
    <row r="64" ht="12.75">
      <c r="E64" s="12" t="s">
        <v>124</v>
      </c>
    </row>
    <row r="65" ht="369.75">
      <c r="E65" s="12" t="s">
        <v>125</v>
      </c>
    </row>
    <row r="66" spans="1:16" ht="25.5">
      <c r="A66" s="6">
        <v>18</v>
      </c>
      <c r="B66" s="6" t="s">
        <v>42</v>
      </c>
      <c r="C66" s="6" t="s">
        <v>122</v>
      </c>
      <c r="D66" s="6" t="s">
        <v>68</v>
      </c>
      <c r="E66" s="6" t="s">
        <v>126</v>
      </c>
      <c r="F66" s="6" t="s">
        <v>65</v>
      </c>
      <c r="G66" s="8">
        <v>100</v>
      </c>
      <c r="H66" s="11"/>
      <c r="I66" s="10">
        <f>ROUND((H66*G66),2)</f>
        <v>0</v>
      </c>
      <c r="O66">
        <f>rekapitulace!H8</f>
        <v>21</v>
      </c>
      <c r="P66">
        <f>ROUND(O66/100*I66,2)</f>
        <v>0</v>
      </c>
    </row>
    <row r="67" ht="12.75">
      <c r="E67" s="12" t="s">
        <v>127</v>
      </c>
    </row>
    <row r="68" ht="369.75">
      <c r="E68" s="12" t="s">
        <v>125</v>
      </c>
    </row>
    <row r="69" spans="1:16" ht="25.5">
      <c r="A69" s="6">
        <v>19</v>
      </c>
      <c r="B69" s="6" t="s">
        <v>42</v>
      </c>
      <c r="C69" s="6" t="s">
        <v>128</v>
      </c>
      <c r="D69" s="6" t="s">
        <v>44</v>
      </c>
      <c r="E69" s="6" t="s">
        <v>129</v>
      </c>
      <c r="F69" s="6" t="s">
        <v>65</v>
      </c>
      <c r="G69" s="8">
        <v>128.5</v>
      </c>
      <c r="H69" s="11"/>
      <c r="I69" s="10">
        <f>ROUND((H69*G69),2)</f>
        <v>0</v>
      </c>
      <c r="O69">
        <f>rekapitulace!H8</f>
        <v>21</v>
      </c>
      <c r="P69">
        <f>ROUND(O69/100*I69,2)</f>
        <v>0</v>
      </c>
    </row>
    <row r="70" ht="51">
      <c r="E70" s="12" t="s">
        <v>130</v>
      </c>
    </row>
    <row r="71" ht="318.75">
      <c r="E71" s="12" t="s">
        <v>131</v>
      </c>
    </row>
    <row r="72" spans="1:16" ht="12.75">
      <c r="A72" s="6">
        <v>20</v>
      </c>
      <c r="B72" s="6" t="s">
        <v>42</v>
      </c>
      <c r="C72" s="6" t="s">
        <v>132</v>
      </c>
      <c r="D72" s="6" t="s">
        <v>44</v>
      </c>
      <c r="E72" s="6" t="s">
        <v>133</v>
      </c>
      <c r="F72" s="6" t="s">
        <v>65</v>
      </c>
      <c r="G72" s="8">
        <v>580</v>
      </c>
      <c r="H72" s="11"/>
      <c r="I72" s="10">
        <f>ROUND((H72*G72),2)</f>
        <v>0</v>
      </c>
      <c r="O72">
        <f>rekapitulace!H8</f>
        <v>21</v>
      </c>
      <c r="P72">
        <f>ROUND(O72/100*I72,2)</f>
        <v>0</v>
      </c>
    </row>
    <row r="73" ht="38.25">
      <c r="E73" s="12" t="s">
        <v>134</v>
      </c>
    </row>
    <row r="74" ht="191.25">
      <c r="E74" s="12" t="s">
        <v>135</v>
      </c>
    </row>
    <row r="75" spans="1:16" ht="12.75">
      <c r="A75" s="6">
        <v>21</v>
      </c>
      <c r="B75" s="6" t="s">
        <v>42</v>
      </c>
      <c r="C75" s="6" t="s">
        <v>136</v>
      </c>
      <c r="D75" s="6" t="s">
        <v>44</v>
      </c>
      <c r="E75" s="6" t="s">
        <v>137</v>
      </c>
      <c r="F75" s="6" t="s">
        <v>65</v>
      </c>
      <c r="G75" s="8">
        <v>100</v>
      </c>
      <c r="H75" s="11"/>
      <c r="I75" s="10">
        <f>ROUND((H75*G75),2)</f>
        <v>0</v>
      </c>
      <c r="O75">
        <f>rekapitulace!H8</f>
        <v>21</v>
      </c>
      <c r="P75">
        <f>ROUND(O75/100*I75,2)</f>
        <v>0</v>
      </c>
    </row>
    <row r="76" ht="12.75">
      <c r="E76" s="12" t="s">
        <v>138</v>
      </c>
    </row>
    <row r="77" ht="267.75">
      <c r="E77" s="12" t="s">
        <v>139</v>
      </c>
    </row>
    <row r="78" spans="1:16" ht="25.5">
      <c r="A78" s="6">
        <v>22</v>
      </c>
      <c r="B78" s="6" t="s">
        <v>42</v>
      </c>
      <c r="C78" s="6" t="s">
        <v>140</v>
      </c>
      <c r="D78" s="6" t="s">
        <v>44</v>
      </c>
      <c r="E78" s="6" t="s">
        <v>141</v>
      </c>
      <c r="F78" s="6" t="s">
        <v>65</v>
      </c>
      <c r="G78" s="8">
        <v>3.6</v>
      </c>
      <c r="H78" s="11"/>
      <c r="I78" s="10">
        <f>ROUND((H78*G78),2)</f>
        <v>0</v>
      </c>
      <c r="O78">
        <f>rekapitulace!H8</f>
        <v>21</v>
      </c>
      <c r="P78">
        <f>ROUND(O78/100*I78,2)</f>
        <v>0</v>
      </c>
    </row>
    <row r="79" ht="12.75">
      <c r="E79" s="12" t="s">
        <v>142</v>
      </c>
    </row>
    <row r="80" ht="242.25">
      <c r="E80" s="12" t="s">
        <v>143</v>
      </c>
    </row>
    <row r="81" spans="1:16" ht="25.5">
      <c r="A81" s="6">
        <v>23</v>
      </c>
      <c r="B81" s="6" t="s">
        <v>42</v>
      </c>
      <c r="C81" s="6" t="s">
        <v>140</v>
      </c>
      <c r="D81" s="6" t="s">
        <v>68</v>
      </c>
      <c r="E81" s="6" t="s">
        <v>144</v>
      </c>
      <c r="F81" s="6" t="s">
        <v>65</v>
      </c>
      <c r="G81" s="8">
        <v>2.212</v>
      </c>
      <c r="H81" s="11"/>
      <c r="I81" s="10">
        <f>ROUND((H81*G81),2)</f>
        <v>0</v>
      </c>
      <c r="O81">
        <f>rekapitulace!H8</f>
        <v>21</v>
      </c>
      <c r="P81">
        <f>ROUND(O81/100*I81,2)</f>
        <v>0</v>
      </c>
    </row>
    <row r="82" ht="12.75">
      <c r="E82" s="12" t="s">
        <v>145</v>
      </c>
    </row>
    <row r="83" ht="242.25">
      <c r="E83" s="12" t="s">
        <v>143</v>
      </c>
    </row>
    <row r="84" spans="1:16" ht="25.5">
      <c r="A84" s="6">
        <v>24</v>
      </c>
      <c r="B84" s="6" t="s">
        <v>42</v>
      </c>
      <c r="C84" s="6" t="s">
        <v>146</v>
      </c>
      <c r="D84" s="6" t="s">
        <v>44</v>
      </c>
      <c r="E84" s="6" t="s">
        <v>147</v>
      </c>
      <c r="F84" s="6" t="s">
        <v>65</v>
      </c>
      <c r="G84" s="8">
        <v>30</v>
      </c>
      <c r="H84" s="11"/>
      <c r="I84" s="10">
        <f>ROUND((H84*G84),2)</f>
        <v>0</v>
      </c>
      <c r="O84">
        <f>rekapitulace!H8</f>
        <v>21</v>
      </c>
      <c r="P84">
        <f>ROUND(O84/100*I84,2)</f>
        <v>0</v>
      </c>
    </row>
    <row r="85" ht="12.75">
      <c r="E85" s="12" t="s">
        <v>148</v>
      </c>
    </row>
    <row r="86" ht="229.5">
      <c r="E86" s="12" t="s">
        <v>149</v>
      </c>
    </row>
    <row r="87" spans="1:16" ht="25.5">
      <c r="A87" s="6">
        <v>25</v>
      </c>
      <c r="B87" s="6" t="s">
        <v>42</v>
      </c>
      <c r="C87" s="6" t="s">
        <v>150</v>
      </c>
      <c r="D87" s="6" t="s">
        <v>44</v>
      </c>
      <c r="E87" s="6" t="s">
        <v>151</v>
      </c>
      <c r="F87" s="6" t="s">
        <v>65</v>
      </c>
      <c r="G87" s="8">
        <v>1.215</v>
      </c>
      <c r="H87" s="11"/>
      <c r="I87" s="10">
        <f>ROUND((H87*G87),2)</f>
        <v>0</v>
      </c>
      <c r="O87">
        <f>rekapitulace!H8</f>
        <v>21</v>
      </c>
      <c r="P87">
        <f>ROUND(O87/100*I87,2)</f>
        <v>0</v>
      </c>
    </row>
    <row r="88" ht="12.75">
      <c r="E88" s="12" t="s">
        <v>152</v>
      </c>
    </row>
    <row r="89" ht="280.5">
      <c r="E89" s="12" t="s">
        <v>153</v>
      </c>
    </row>
    <row r="90" spans="1:16" ht="12.75">
      <c r="A90" s="6">
        <v>26</v>
      </c>
      <c r="B90" s="6" t="s">
        <v>42</v>
      </c>
      <c r="C90" s="6" t="s">
        <v>154</v>
      </c>
      <c r="D90" s="6" t="s">
        <v>44</v>
      </c>
      <c r="E90" s="6" t="s">
        <v>155</v>
      </c>
      <c r="F90" s="6" t="s">
        <v>83</v>
      </c>
      <c r="G90" s="8">
        <v>901</v>
      </c>
      <c r="H90" s="11"/>
      <c r="I90" s="10">
        <f>ROUND((H90*G90),2)</f>
        <v>0</v>
      </c>
      <c r="O90">
        <f>rekapitulace!H8</f>
        <v>21</v>
      </c>
      <c r="P90">
        <f>ROUND(O90/100*I90,2)</f>
        <v>0</v>
      </c>
    </row>
    <row r="91" ht="76.5">
      <c r="E91" s="12" t="s">
        <v>156</v>
      </c>
    </row>
    <row r="92" ht="25.5">
      <c r="E92" s="12" t="s">
        <v>157</v>
      </c>
    </row>
    <row r="93" spans="1:16" ht="12.75">
      <c r="A93" s="6">
        <v>27</v>
      </c>
      <c r="B93" s="6" t="s">
        <v>42</v>
      </c>
      <c r="C93" s="6" t="s">
        <v>158</v>
      </c>
      <c r="D93" s="6" t="s">
        <v>44</v>
      </c>
      <c r="E93" s="6" t="s">
        <v>159</v>
      </c>
      <c r="F93" s="6" t="s">
        <v>65</v>
      </c>
      <c r="G93" s="8">
        <v>28.5</v>
      </c>
      <c r="H93" s="11"/>
      <c r="I93" s="10">
        <f>ROUND((H93*G93),2)</f>
        <v>0</v>
      </c>
      <c r="O93">
        <f>rekapitulace!H8</f>
        <v>21</v>
      </c>
      <c r="P93">
        <f>ROUND(O93/100*I93,2)</f>
        <v>0</v>
      </c>
    </row>
    <row r="94" ht="12.75">
      <c r="E94" s="12" t="s">
        <v>160</v>
      </c>
    </row>
    <row r="95" ht="38.25">
      <c r="E95" s="12" t="s">
        <v>161</v>
      </c>
    </row>
    <row r="96" spans="1:16" ht="12.75">
      <c r="A96" s="6">
        <v>28</v>
      </c>
      <c r="B96" s="6" t="s">
        <v>42</v>
      </c>
      <c r="C96" s="6" t="s">
        <v>162</v>
      </c>
      <c r="D96" s="6" t="s">
        <v>44</v>
      </c>
      <c r="E96" s="6" t="s">
        <v>163</v>
      </c>
      <c r="F96" s="6" t="s">
        <v>65</v>
      </c>
      <c r="G96" s="8">
        <v>20.5</v>
      </c>
      <c r="H96" s="11"/>
      <c r="I96" s="10">
        <f>ROUND((H96*G96),2)</f>
        <v>0</v>
      </c>
      <c r="O96">
        <f>rekapitulace!H8</f>
        <v>21</v>
      </c>
      <c r="P96">
        <f>ROUND(O96/100*I96,2)</f>
        <v>0</v>
      </c>
    </row>
    <row r="97" ht="12.75">
      <c r="E97" s="12" t="s">
        <v>164</v>
      </c>
    </row>
    <row r="98" ht="38.25">
      <c r="E98" s="12" t="s">
        <v>165</v>
      </c>
    </row>
    <row r="99" spans="1:16" ht="25.5">
      <c r="A99" s="6">
        <v>29</v>
      </c>
      <c r="B99" s="6" t="s">
        <v>42</v>
      </c>
      <c r="C99" s="6" t="s">
        <v>166</v>
      </c>
      <c r="D99" s="6" t="s">
        <v>44</v>
      </c>
      <c r="E99" s="6" t="s">
        <v>167</v>
      </c>
      <c r="F99" s="6" t="s">
        <v>83</v>
      </c>
      <c r="G99" s="8">
        <v>410</v>
      </c>
      <c r="H99" s="11"/>
      <c r="I99" s="10">
        <f>ROUND((H99*G99),2)</f>
        <v>0</v>
      </c>
      <c r="O99">
        <f>rekapitulace!H8</f>
        <v>21</v>
      </c>
      <c r="P99">
        <f>ROUND(O99/100*I99,2)</f>
        <v>0</v>
      </c>
    </row>
    <row r="100" ht="12.75">
      <c r="E100" s="12" t="s">
        <v>168</v>
      </c>
    </row>
    <row r="101" ht="25.5">
      <c r="E101" s="12" t="s">
        <v>169</v>
      </c>
    </row>
    <row r="102" spans="1:16" ht="12.75">
      <c r="A102" s="6">
        <v>30</v>
      </c>
      <c r="B102" s="6" t="s">
        <v>42</v>
      </c>
      <c r="C102" s="6" t="s">
        <v>170</v>
      </c>
      <c r="D102" s="6" t="s">
        <v>44</v>
      </c>
      <c r="E102" s="6" t="s">
        <v>171</v>
      </c>
      <c r="F102" s="6" t="s">
        <v>83</v>
      </c>
      <c r="G102" s="8">
        <v>410</v>
      </c>
      <c r="H102" s="11"/>
      <c r="I102" s="10">
        <f>ROUND((H102*G102),2)</f>
        <v>0</v>
      </c>
      <c r="O102">
        <f>rekapitulace!H8</f>
        <v>21</v>
      </c>
      <c r="P102">
        <f>ROUND(O102/100*I102,2)</f>
        <v>0</v>
      </c>
    </row>
    <row r="103" ht="12.75">
      <c r="E103" s="12" t="s">
        <v>172</v>
      </c>
    </row>
    <row r="104" ht="38.25">
      <c r="E104" s="12" t="s">
        <v>173</v>
      </c>
    </row>
    <row r="105" spans="1:16" ht="25.5">
      <c r="A105" s="6">
        <v>31</v>
      </c>
      <c r="B105" s="6" t="s">
        <v>42</v>
      </c>
      <c r="C105" s="6" t="s">
        <v>174</v>
      </c>
      <c r="D105" s="6" t="s">
        <v>44</v>
      </c>
      <c r="E105" s="6" t="s">
        <v>175</v>
      </c>
      <c r="F105" s="6" t="s">
        <v>83</v>
      </c>
      <c r="G105" s="8">
        <v>90.8</v>
      </c>
      <c r="H105" s="11"/>
      <c r="I105" s="10">
        <f>ROUND((H105*G105),2)</f>
        <v>0</v>
      </c>
      <c r="O105">
        <f>rekapitulace!H8</f>
        <v>21</v>
      </c>
      <c r="P105">
        <f>ROUND(O105/100*I105,2)</f>
        <v>0</v>
      </c>
    </row>
    <row r="106" ht="12.75">
      <c r="E106" s="12" t="s">
        <v>176</v>
      </c>
    </row>
    <row r="107" ht="38.25">
      <c r="E107" s="12" t="s">
        <v>177</v>
      </c>
    </row>
    <row r="108" spans="1:16" ht="25.5">
      <c r="A108" s="6">
        <v>32</v>
      </c>
      <c r="B108" s="6" t="s">
        <v>42</v>
      </c>
      <c r="C108" s="6" t="s">
        <v>174</v>
      </c>
      <c r="D108" s="6" t="s">
        <v>68</v>
      </c>
      <c r="E108" s="6" t="s">
        <v>178</v>
      </c>
      <c r="F108" s="6" t="s">
        <v>83</v>
      </c>
      <c r="G108" s="8">
        <v>90.8</v>
      </c>
      <c r="H108" s="11"/>
      <c r="I108" s="10">
        <f>ROUND((H108*G108),2)</f>
        <v>0</v>
      </c>
      <c r="O108">
        <f>rekapitulace!H8</f>
        <v>21</v>
      </c>
      <c r="P108">
        <f>ROUND(O108/100*I108,2)</f>
        <v>0</v>
      </c>
    </row>
    <row r="109" ht="12.75">
      <c r="E109" s="12" t="s">
        <v>179</v>
      </c>
    </row>
    <row r="110" ht="38.25">
      <c r="E110" s="12" t="s">
        <v>177</v>
      </c>
    </row>
    <row r="111" spans="1:16" ht="12.75">
      <c r="A111" s="6">
        <v>33</v>
      </c>
      <c r="B111" s="6" t="s">
        <v>42</v>
      </c>
      <c r="C111" s="6" t="s">
        <v>180</v>
      </c>
      <c r="D111" s="6" t="s">
        <v>44</v>
      </c>
      <c r="E111" s="6" t="s">
        <v>181</v>
      </c>
      <c r="F111" s="6" t="s">
        <v>83</v>
      </c>
      <c r="G111" s="8">
        <v>908</v>
      </c>
      <c r="H111" s="11"/>
      <c r="I111" s="10">
        <f>ROUND((H111*G111),2)</f>
        <v>0</v>
      </c>
      <c r="O111">
        <f>rekapitulace!H8</f>
        <v>21</v>
      </c>
      <c r="P111">
        <f>ROUND(O111/100*I111,2)</f>
        <v>0</v>
      </c>
    </row>
    <row r="112" ht="12.75">
      <c r="E112" s="12" t="s">
        <v>182</v>
      </c>
    </row>
    <row r="113" ht="12.75">
      <c r="E113" s="12" t="s">
        <v>183</v>
      </c>
    </row>
    <row r="114" spans="1:16" ht="12.75">
      <c r="A114" s="6">
        <v>34</v>
      </c>
      <c r="B114" s="6" t="s">
        <v>42</v>
      </c>
      <c r="C114" s="6" t="s">
        <v>184</v>
      </c>
      <c r="D114" s="6" t="s">
        <v>44</v>
      </c>
      <c r="E114" s="6" t="s">
        <v>185</v>
      </c>
      <c r="F114" s="6" t="s">
        <v>83</v>
      </c>
      <c r="G114" s="8">
        <v>900</v>
      </c>
      <c r="H114" s="11"/>
      <c r="I114" s="10">
        <f>ROUND((H114*G114),2)</f>
        <v>0</v>
      </c>
      <c r="O114">
        <f>rekapitulace!H8</f>
        <v>21</v>
      </c>
      <c r="P114">
        <f>ROUND(O114/100*I114,2)</f>
        <v>0</v>
      </c>
    </row>
    <row r="115" ht="12.75">
      <c r="E115" s="12" t="s">
        <v>186</v>
      </c>
    </row>
    <row r="116" ht="38.25">
      <c r="E116" s="12" t="s">
        <v>187</v>
      </c>
    </row>
    <row r="117" spans="1:16" ht="12.75">
      <c r="A117" s="6">
        <v>35</v>
      </c>
      <c r="B117" s="6" t="s">
        <v>42</v>
      </c>
      <c r="C117" s="6" t="s">
        <v>188</v>
      </c>
      <c r="D117" s="6" t="s">
        <v>44</v>
      </c>
      <c r="E117" s="6" t="s">
        <v>189</v>
      </c>
      <c r="F117" s="6" t="s">
        <v>94</v>
      </c>
      <c r="G117" s="8">
        <v>10</v>
      </c>
      <c r="H117" s="11"/>
      <c r="I117" s="10">
        <f>ROUND((H117*G117),2)</f>
        <v>0</v>
      </c>
      <c r="O117">
        <f>rekapitulace!H8</f>
        <v>21</v>
      </c>
      <c r="P117">
        <f>ROUND(O117/100*I117,2)</f>
        <v>0</v>
      </c>
    </row>
    <row r="118" ht="12.75">
      <c r="E118" s="12" t="s">
        <v>190</v>
      </c>
    </row>
    <row r="119" ht="38.25">
      <c r="E119" s="12" t="s">
        <v>191</v>
      </c>
    </row>
    <row r="120" spans="1:16" ht="25.5">
      <c r="A120" s="6">
        <v>36</v>
      </c>
      <c r="B120" s="6" t="s">
        <v>42</v>
      </c>
      <c r="C120" s="6" t="s">
        <v>192</v>
      </c>
      <c r="D120" s="6" t="s">
        <v>44</v>
      </c>
      <c r="E120" s="6" t="s">
        <v>193</v>
      </c>
      <c r="F120" s="6" t="s">
        <v>94</v>
      </c>
      <c r="G120" s="8">
        <v>450</v>
      </c>
      <c r="H120" s="11"/>
      <c r="I120" s="10">
        <f>ROUND((H120*G120),2)</f>
        <v>0</v>
      </c>
      <c r="O120">
        <f>rekapitulace!H8</f>
        <v>21</v>
      </c>
      <c r="P120">
        <f>ROUND(O120/100*I120,2)</f>
        <v>0</v>
      </c>
    </row>
    <row r="121" ht="12.75">
      <c r="E121" s="12" t="s">
        <v>194</v>
      </c>
    </row>
    <row r="122" ht="76.5">
      <c r="E122" s="12" t="s">
        <v>195</v>
      </c>
    </row>
    <row r="123" spans="1:16" ht="38.25">
      <c r="A123" s="6">
        <v>37</v>
      </c>
      <c r="B123" s="6" t="s">
        <v>42</v>
      </c>
      <c r="C123" s="6" t="s">
        <v>196</v>
      </c>
      <c r="D123" s="6" t="s">
        <v>44</v>
      </c>
      <c r="E123" s="6" t="s">
        <v>197</v>
      </c>
      <c r="F123" s="6" t="s">
        <v>94</v>
      </c>
      <c r="G123" s="8">
        <v>1</v>
      </c>
      <c r="H123" s="11"/>
      <c r="I123" s="10">
        <f>ROUND((H123*G123),2)</f>
        <v>0</v>
      </c>
      <c r="O123">
        <f>rekapitulace!H8</f>
        <v>21</v>
      </c>
      <c r="P123">
        <f>ROUND(O123/100*I123,2)</f>
        <v>0</v>
      </c>
    </row>
    <row r="124" ht="12.75">
      <c r="E124" s="12" t="s">
        <v>198</v>
      </c>
    </row>
    <row r="125" ht="102">
      <c r="E125" s="12" t="s">
        <v>199</v>
      </c>
    </row>
    <row r="126" spans="1:16" ht="25.5">
      <c r="A126" s="6">
        <v>38</v>
      </c>
      <c r="B126" s="6" t="s">
        <v>42</v>
      </c>
      <c r="C126" s="6" t="s">
        <v>200</v>
      </c>
      <c r="D126" s="6" t="s">
        <v>44</v>
      </c>
      <c r="E126" s="6" t="s">
        <v>201</v>
      </c>
      <c r="F126" s="6" t="s">
        <v>94</v>
      </c>
      <c r="G126" s="8">
        <v>360</v>
      </c>
      <c r="H126" s="11"/>
      <c r="I126" s="10">
        <f>ROUND((H126*G126),2)</f>
        <v>0</v>
      </c>
      <c r="O126">
        <f>rekapitulace!H8</f>
        <v>21</v>
      </c>
      <c r="P126">
        <f>ROUND(O126/100*I126,2)</f>
        <v>0</v>
      </c>
    </row>
    <row r="127" ht="12.75">
      <c r="E127" s="12" t="s">
        <v>202</v>
      </c>
    </row>
    <row r="128" ht="76.5">
      <c r="E128" s="12" t="s">
        <v>203</v>
      </c>
    </row>
    <row r="129" spans="1:16" ht="12.75" customHeight="1">
      <c r="A129" s="13"/>
      <c r="B129" s="13"/>
      <c r="C129" s="13" t="s">
        <v>21</v>
      </c>
      <c r="D129" s="13"/>
      <c r="E129" s="13" t="s">
        <v>80</v>
      </c>
      <c r="F129" s="13"/>
      <c r="G129" s="13"/>
      <c r="H129" s="13"/>
      <c r="I129" s="13">
        <f>SUM(I30:I128)</f>
        <v>0</v>
      </c>
      <c r="P129">
        <f>SUM(P30:P128)</f>
        <v>0</v>
      </c>
    </row>
    <row r="131" spans="1:9" ht="12.75" customHeight="1">
      <c r="A131" s="7"/>
      <c r="B131" s="7"/>
      <c r="C131" s="7" t="s">
        <v>32</v>
      </c>
      <c r="D131" s="7"/>
      <c r="E131" s="7" t="s">
        <v>204</v>
      </c>
      <c r="F131" s="7"/>
      <c r="G131" s="9"/>
      <c r="H131" s="7"/>
      <c r="I131" s="9"/>
    </row>
    <row r="132" spans="1:16" ht="12.75">
      <c r="A132" s="6">
        <v>39</v>
      </c>
      <c r="B132" s="6" t="s">
        <v>42</v>
      </c>
      <c r="C132" s="6" t="s">
        <v>205</v>
      </c>
      <c r="D132" s="6" t="s">
        <v>44</v>
      </c>
      <c r="E132" s="6" t="s">
        <v>206</v>
      </c>
      <c r="F132" s="6" t="s">
        <v>83</v>
      </c>
      <c r="G132" s="8">
        <v>29.117</v>
      </c>
      <c r="H132" s="11"/>
      <c r="I132" s="10">
        <f>ROUND((H132*G132),2)</f>
        <v>0</v>
      </c>
      <c r="O132">
        <f>rekapitulace!H8</f>
        <v>21</v>
      </c>
      <c r="P132">
        <f>ROUND(O132/100*I132,2)</f>
        <v>0</v>
      </c>
    </row>
    <row r="133" ht="12.75">
      <c r="E133" s="12" t="s">
        <v>207</v>
      </c>
    </row>
    <row r="134" ht="51">
      <c r="E134" s="12" t="s">
        <v>208</v>
      </c>
    </row>
    <row r="135" spans="1:16" ht="25.5">
      <c r="A135" s="6">
        <v>40</v>
      </c>
      <c r="B135" s="6" t="s">
        <v>42</v>
      </c>
      <c r="C135" s="6" t="s">
        <v>209</v>
      </c>
      <c r="D135" s="6" t="s">
        <v>44</v>
      </c>
      <c r="E135" s="6" t="s">
        <v>210</v>
      </c>
      <c r="F135" s="6" t="s">
        <v>65</v>
      </c>
      <c r="G135" s="8">
        <v>9.9</v>
      </c>
      <c r="H135" s="11"/>
      <c r="I135" s="10">
        <f>ROUND((H135*G135),2)</f>
        <v>0</v>
      </c>
      <c r="O135">
        <f>rekapitulace!H8</f>
        <v>21</v>
      </c>
      <c r="P135">
        <f>ROUND(O135/100*I135,2)</f>
        <v>0</v>
      </c>
    </row>
    <row r="136" ht="12.75">
      <c r="E136" s="12" t="s">
        <v>211</v>
      </c>
    </row>
    <row r="137" ht="357">
      <c r="E137" s="12" t="s">
        <v>212</v>
      </c>
    </row>
    <row r="138" spans="1:16" ht="25.5">
      <c r="A138" s="6">
        <v>41</v>
      </c>
      <c r="B138" s="6" t="s">
        <v>42</v>
      </c>
      <c r="C138" s="6" t="s">
        <v>213</v>
      </c>
      <c r="D138" s="6" t="s">
        <v>44</v>
      </c>
      <c r="E138" s="6" t="s">
        <v>214</v>
      </c>
      <c r="F138" s="6" t="s">
        <v>65</v>
      </c>
      <c r="G138" s="8">
        <v>2.625</v>
      </c>
      <c r="H138" s="11"/>
      <c r="I138" s="10">
        <f>ROUND((H138*G138),2)</f>
        <v>0</v>
      </c>
      <c r="O138">
        <f>rekapitulace!H8</f>
        <v>21</v>
      </c>
      <c r="P138">
        <f>ROUND(O138/100*I138,2)</f>
        <v>0</v>
      </c>
    </row>
    <row r="139" ht="12.75">
      <c r="E139" s="12" t="s">
        <v>215</v>
      </c>
    </row>
    <row r="140" ht="357">
      <c r="E140" s="12" t="s">
        <v>216</v>
      </c>
    </row>
    <row r="141" spans="1:16" ht="12.75">
      <c r="A141" s="6">
        <v>42</v>
      </c>
      <c r="B141" s="6" t="s">
        <v>42</v>
      </c>
      <c r="C141" s="6" t="s">
        <v>217</v>
      </c>
      <c r="D141" s="6" t="s">
        <v>44</v>
      </c>
      <c r="E141" s="6" t="s">
        <v>218</v>
      </c>
      <c r="F141" s="6" t="s">
        <v>219</v>
      </c>
      <c r="G141" s="8">
        <v>0.099</v>
      </c>
      <c r="H141" s="11"/>
      <c r="I141" s="10">
        <f>ROUND((H141*G141),2)</f>
        <v>0</v>
      </c>
      <c r="O141">
        <f>rekapitulace!H8</f>
        <v>21</v>
      </c>
      <c r="P141">
        <f>ROUND(O141/100*I141,2)</f>
        <v>0</v>
      </c>
    </row>
    <row r="142" ht="12.75">
      <c r="E142" s="12" t="s">
        <v>220</v>
      </c>
    </row>
    <row r="143" ht="267.75">
      <c r="E143" s="12" t="s">
        <v>221</v>
      </c>
    </row>
    <row r="144" spans="1:16" ht="12.75" customHeight="1">
      <c r="A144" s="13"/>
      <c r="B144" s="13"/>
      <c r="C144" s="13" t="s">
        <v>32</v>
      </c>
      <c r="D144" s="13"/>
      <c r="E144" s="13" t="s">
        <v>204</v>
      </c>
      <c r="F144" s="13"/>
      <c r="G144" s="13"/>
      <c r="H144" s="13"/>
      <c r="I144" s="13">
        <f>SUM(I132:I143)</f>
        <v>0</v>
      </c>
      <c r="P144">
        <f>SUM(P132:P143)</f>
        <v>0</v>
      </c>
    </row>
    <row r="146" spans="1:9" ht="12.75" customHeight="1">
      <c r="A146" s="7"/>
      <c r="B146" s="7"/>
      <c r="C146" s="7" t="s">
        <v>33</v>
      </c>
      <c r="D146" s="7"/>
      <c r="E146" s="7" t="s">
        <v>222</v>
      </c>
      <c r="F146" s="7"/>
      <c r="G146" s="9"/>
      <c r="H146" s="7"/>
      <c r="I146" s="9"/>
    </row>
    <row r="147" spans="1:16" ht="38.25">
      <c r="A147" s="6">
        <v>43</v>
      </c>
      <c r="B147" s="6" t="s">
        <v>42</v>
      </c>
      <c r="C147" s="6" t="s">
        <v>223</v>
      </c>
      <c r="D147" s="6" t="s">
        <v>44</v>
      </c>
      <c r="E147" s="6" t="s">
        <v>224</v>
      </c>
      <c r="F147" s="6" t="s">
        <v>65</v>
      </c>
      <c r="G147" s="8">
        <v>9.9</v>
      </c>
      <c r="H147" s="11"/>
      <c r="I147" s="10">
        <f>ROUND((H147*G147),2)</f>
        <v>0</v>
      </c>
      <c r="O147">
        <f>rekapitulace!H8</f>
        <v>21</v>
      </c>
      <c r="P147">
        <f>ROUND(O147/100*I147,2)</f>
        <v>0</v>
      </c>
    </row>
    <row r="148" ht="12.75">
      <c r="E148" s="12" t="s">
        <v>225</v>
      </c>
    </row>
    <row r="149" ht="38.25">
      <c r="E149" s="12" t="s">
        <v>226</v>
      </c>
    </row>
    <row r="150" spans="1:16" ht="12.75">
      <c r="A150" s="6">
        <v>44</v>
      </c>
      <c r="B150" s="6" t="s">
        <v>42</v>
      </c>
      <c r="C150" s="6" t="s">
        <v>227</v>
      </c>
      <c r="D150" s="6" t="s">
        <v>44</v>
      </c>
      <c r="E150" s="6" t="s">
        <v>228</v>
      </c>
      <c r="F150" s="6" t="s">
        <v>229</v>
      </c>
      <c r="G150" s="8">
        <v>330.368</v>
      </c>
      <c r="H150" s="11"/>
      <c r="I150" s="10">
        <f>ROUND((H150*G150),2)</f>
        <v>0</v>
      </c>
      <c r="O150">
        <f>rekapitulace!H8</f>
        <v>21</v>
      </c>
      <c r="P150">
        <f>ROUND(O150/100*I150,2)</f>
        <v>0</v>
      </c>
    </row>
    <row r="151" ht="12.75">
      <c r="E151" s="12" t="s">
        <v>230</v>
      </c>
    </row>
    <row r="152" ht="409.5">
      <c r="E152" s="12" t="s">
        <v>231</v>
      </c>
    </row>
    <row r="153" spans="1:16" ht="12.75" customHeight="1">
      <c r="A153" s="13"/>
      <c r="B153" s="13"/>
      <c r="C153" s="13" t="s">
        <v>33</v>
      </c>
      <c r="D153" s="13"/>
      <c r="E153" s="13" t="s">
        <v>222</v>
      </c>
      <c r="F153" s="13"/>
      <c r="G153" s="13"/>
      <c r="H153" s="13"/>
      <c r="I153" s="13">
        <f>SUM(I147:I152)</f>
        <v>0</v>
      </c>
      <c r="P153">
        <f>SUM(P147:P152)</f>
        <v>0</v>
      </c>
    </row>
    <row r="155" spans="1:9" ht="12.75" customHeight="1">
      <c r="A155" s="7"/>
      <c r="B155" s="7"/>
      <c r="C155" s="7" t="s">
        <v>34</v>
      </c>
      <c r="D155" s="7"/>
      <c r="E155" s="7" t="s">
        <v>232</v>
      </c>
      <c r="F155" s="7"/>
      <c r="G155" s="9"/>
      <c r="H155" s="7"/>
      <c r="I155" s="9"/>
    </row>
    <row r="156" spans="1:16" ht="12.75">
      <c r="A156" s="6">
        <v>45</v>
      </c>
      <c r="B156" s="6" t="s">
        <v>42</v>
      </c>
      <c r="C156" s="6" t="s">
        <v>233</v>
      </c>
      <c r="D156" s="6" t="s">
        <v>44</v>
      </c>
      <c r="E156" s="6" t="s">
        <v>234</v>
      </c>
      <c r="F156" s="6" t="s">
        <v>65</v>
      </c>
      <c r="G156" s="8">
        <v>3.375</v>
      </c>
      <c r="H156" s="11"/>
      <c r="I156" s="10">
        <f>ROUND((H156*G156),2)</f>
        <v>0</v>
      </c>
      <c r="O156">
        <f>rekapitulace!H8</f>
        <v>21</v>
      </c>
      <c r="P156">
        <f>ROUND(O156/100*I156,2)</f>
        <v>0</v>
      </c>
    </row>
    <row r="157" ht="12.75">
      <c r="E157" s="12" t="s">
        <v>235</v>
      </c>
    </row>
    <row r="158" ht="38.25">
      <c r="E158" s="12" t="s">
        <v>226</v>
      </c>
    </row>
    <row r="159" spans="1:16" ht="12.75">
      <c r="A159" s="6">
        <v>46</v>
      </c>
      <c r="B159" s="6" t="s">
        <v>42</v>
      </c>
      <c r="C159" s="6" t="s">
        <v>236</v>
      </c>
      <c r="D159" s="6" t="s">
        <v>44</v>
      </c>
      <c r="E159" s="6" t="s">
        <v>237</v>
      </c>
      <c r="F159" s="6" t="s">
        <v>65</v>
      </c>
      <c r="G159" s="8">
        <v>6.48</v>
      </c>
      <c r="H159" s="11"/>
      <c r="I159" s="10">
        <f>ROUND((H159*G159),2)</f>
        <v>0</v>
      </c>
      <c r="O159">
        <f>rekapitulace!H8</f>
        <v>21</v>
      </c>
      <c r="P159">
        <f>ROUND(O159/100*I159,2)</f>
        <v>0</v>
      </c>
    </row>
    <row r="160" ht="12.75">
      <c r="E160" s="12" t="s">
        <v>238</v>
      </c>
    </row>
    <row r="161" ht="25.5">
      <c r="E161" s="12" t="s">
        <v>239</v>
      </c>
    </row>
    <row r="162" spans="1:16" ht="12.75">
      <c r="A162" s="6">
        <v>47</v>
      </c>
      <c r="B162" s="6" t="s">
        <v>42</v>
      </c>
      <c r="C162" s="6" t="s">
        <v>240</v>
      </c>
      <c r="D162" s="6" t="s">
        <v>44</v>
      </c>
      <c r="E162" s="6" t="s">
        <v>241</v>
      </c>
      <c r="F162" s="6" t="s">
        <v>65</v>
      </c>
      <c r="G162" s="8">
        <v>1.5</v>
      </c>
      <c r="H162" s="11"/>
      <c r="I162" s="10">
        <f>ROUND((H162*G162),2)</f>
        <v>0</v>
      </c>
      <c r="O162">
        <f>rekapitulace!H8</f>
        <v>21</v>
      </c>
      <c r="P162">
        <f>ROUND(O162/100*I162,2)</f>
        <v>0</v>
      </c>
    </row>
    <row r="163" ht="12.75">
      <c r="E163" s="12" t="s">
        <v>242</v>
      </c>
    </row>
    <row r="164" ht="357">
      <c r="E164" s="12" t="s">
        <v>243</v>
      </c>
    </row>
    <row r="165" spans="1:16" ht="25.5">
      <c r="A165" s="6">
        <v>48</v>
      </c>
      <c r="B165" s="6" t="s">
        <v>42</v>
      </c>
      <c r="C165" s="6" t="s">
        <v>244</v>
      </c>
      <c r="D165" s="6" t="s">
        <v>44</v>
      </c>
      <c r="E165" s="6" t="s">
        <v>245</v>
      </c>
      <c r="F165" s="6" t="s">
        <v>65</v>
      </c>
      <c r="G165" s="8">
        <v>2.363</v>
      </c>
      <c r="H165" s="11"/>
      <c r="I165" s="10">
        <f>ROUND((H165*G165),2)</f>
        <v>0</v>
      </c>
      <c r="O165">
        <f>rekapitulace!H8</f>
        <v>21</v>
      </c>
      <c r="P165">
        <f>ROUND(O165/100*I165,2)</f>
        <v>0</v>
      </c>
    </row>
    <row r="166" ht="12.75">
      <c r="E166" s="12" t="s">
        <v>246</v>
      </c>
    </row>
    <row r="167" ht="38.25">
      <c r="E167" s="12" t="s">
        <v>247</v>
      </c>
    </row>
    <row r="168" spans="1:16" ht="25.5">
      <c r="A168" s="6">
        <v>49</v>
      </c>
      <c r="B168" s="6" t="s">
        <v>42</v>
      </c>
      <c r="C168" s="6" t="s">
        <v>248</v>
      </c>
      <c r="D168" s="6" t="s">
        <v>44</v>
      </c>
      <c r="E168" s="6" t="s">
        <v>249</v>
      </c>
      <c r="F168" s="6" t="s">
        <v>65</v>
      </c>
      <c r="G168" s="8">
        <v>1.355</v>
      </c>
      <c r="H168" s="11"/>
      <c r="I168" s="10">
        <f>ROUND((H168*G168),2)</f>
        <v>0</v>
      </c>
      <c r="O168">
        <f>rekapitulace!H8</f>
        <v>21</v>
      </c>
      <c r="P168">
        <f>ROUND(O168/100*I168,2)</f>
        <v>0</v>
      </c>
    </row>
    <row r="169" ht="38.25">
      <c r="E169" s="12" t="s">
        <v>250</v>
      </c>
    </row>
    <row r="170" ht="38.25">
      <c r="E170" s="12" t="s">
        <v>251</v>
      </c>
    </row>
    <row r="171" spans="1:16" ht="25.5">
      <c r="A171" s="6">
        <v>50</v>
      </c>
      <c r="B171" s="6" t="s">
        <v>42</v>
      </c>
      <c r="C171" s="6" t="s">
        <v>252</v>
      </c>
      <c r="D171" s="6" t="s">
        <v>44</v>
      </c>
      <c r="E171" s="6" t="s">
        <v>253</v>
      </c>
      <c r="F171" s="6" t="s">
        <v>65</v>
      </c>
      <c r="G171" s="8">
        <v>110</v>
      </c>
      <c r="H171" s="11"/>
      <c r="I171" s="10">
        <f>ROUND((H171*G171),2)</f>
        <v>0</v>
      </c>
      <c r="O171">
        <f>rekapitulace!H8</f>
        <v>21</v>
      </c>
      <c r="P171">
        <f>ROUND(O171/100*I171,2)</f>
        <v>0</v>
      </c>
    </row>
    <row r="172" ht="12.75">
      <c r="E172" s="12" t="s">
        <v>254</v>
      </c>
    </row>
    <row r="173" ht="38.25">
      <c r="E173" s="12" t="s">
        <v>247</v>
      </c>
    </row>
    <row r="174" spans="1:16" ht="12.75" customHeight="1">
      <c r="A174" s="13"/>
      <c r="B174" s="13"/>
      <c r="C174" s="13" t="s">
        <v>34</v>
      </c>
      <c r="D174" s="13"/>
      <c r="E174" s="13" t="s">
        <v>232</v>
      </c>
      <c r="F174" s="13"/>
      <c r="G174" s="13"/>
      <c r="H174" s="13"/>
      <c r="I174" s="13">
        <f>SUM(I156:I173)</f>
        <v>0</v>
      </c>
      <c r="P174">
        <f>SUM(P156:P173)</f>
        <v>0</v>
      </c>
    </row>
    <row r="176" spans="1:9" ht="12.75" customHeight="1">
      <c r="A176" s="7"/>
      <c r="B176" s="7"/>
      <c r="C176" s="7" t="s">
        <v>35</v>
      </c>
      <c r="D176" s="7"/>
      <c r="E176" s="7" t="s">
        <v>255</v>
      </c>
      <c r="F176" s="7"/>
      <c r="G176" s="9"/>
      <c r="H176" s="7"/>
      <c r="I176" s="9"/>
    </row>
    <row r="177" spans="1:16" ht="12.75">
      <c r="A177" s="6">
        <v>51</v>
      </c>
      <c r="B177" s="6" t="s">
        <v>42</v>
      </c>
      <c r="C177" s="6" t="s">
        <v>256</v>
      </c>
      <c r="D177" s="6" t="s">
        <v>44</v>
      </c>
      <c r="E177" s="6" t="s">
        <v>257</v>
      </c>
      <c r="F177" s="6" t="s">
        <v>65</v>
      </c>
      <c r="G177" s="8">
        <v>39.15</v>
      </c>
      <c r="H177" s="11"/>
      <c r="I177" s="10">
        <f>ROUND((H177*G177),2)</f>
        <v>0</v>
      </c>
      <c r="O177">
        <f>rekapitulace!H8</f>
        <v>21</v>
      </c>
      <c r="P177">
        <f>ROUND(O177/100*I177,2)</f>
        <v>0</v>
      </c>
    </row>
    <row r="178" ht="51">
      <c r="E178" s="12" t="s">
        <v>258</v>
      </c>
    </row>
    <row r="179" ht="51">
      <c r="E179" s="12" t="s">
        <v>259</v>
      </c>
    </row>
    <row r="180" spans="1:16" ht="12.75">
      <c r="A180" s="6">
        <v>52</v>
      </c>
      <c r="B180" s="6" t="s">
        <v>42</v>
      </c>
      <c r="C180" s="6" t="s">
        <v>260</v>
      </c>
      <c r="D180" s="6" t="s">
        <v>44</v>
      </c>
      <c r="E180" s="6" t="s">
        <v>261</v>
      </c>
      <c r="F180" s="6" t="s">
        <v>65</v>
      </c>
      <c r="G180" s="8">
        <v>224.85</v>
      </c>
      <c r="H180" s="11"/>
      <c r="I180" s="10">
        <f>ROUND((H180*G180),2)</f>
        <v>0</v>
      </c>
      <c r="O180">
        <f>rekapitulace!H8</f>
        <v>21</v>
      </c>
      <c r="P180">
        <f>ROUND(O180/100*I180,2)</f>
        <v>0</v>
      </c>
    </row>
    <row r="181" ht="89.25">
      <c r="E181" s="12" t="s">
        <v>262</v>
      </c>
    </row>
    <row r="182" ht="51">
      <c r="E182" s="12" t="s">
        <v>263</v>
      </c>
    </row>
    <row r="183" spans="1:16" ht="12.75">
      <c r="A183" s="6">
        <v>53</v>
      </c>
      <c r="B183" s="6" t="s">
        <v>42</v>
      </c>
      <c r="C183" s="6" t="s">
        <v>264</v>
      </c>
      <c r="D183" s="6" t="s">
        <v>44</v>
      </c>
      <c r="E183" s="6" t="s">
        <v>265</v>
      </c>
      <c r="F183" s="6" t="s">
        <v>65</v>
      </c>
      <c r="G183" s="8">
        <v>7.7</v>
      </c>
      <c r="H183" s="11"/>
      <c r="I183" s="10">
        <f>ROUND((H183*G183),2)</f>
        <v>0</v>
      </c>
      <c r="O183">
        <f>rekapitulace!H8</f>
        <v>21</v>
      </c>
      <c r="P183">
        <f>ROUND(O183/100*I183,2)</f>
        <v>0</v>
      </c>
    </row>
    <row r="184" ht="25.5">
      <c r="E184" s="12" t="s">
        <v>266</v>
      </c>
    </row>
    <row r="185" ht="102">
      <c r="E185" s="12" t="s">
        <v>267</v>
      </c>
    </row>
    <row r="186" spans="1:16" ht="25.5">
      <c r="A186" s="6">
        <v>54</v>
      </c>
      <c r="B186" s="6" t="s">
        <v>42</v>
      </c>
      <c r="C186" s="6" t="s">
        <v>268</v>
      </c>
      <c r="D186" s="6" t="s">
        <v>44</v>
      </c>
      <c r="E186" s="6" t="s">
        <v>269</v>
      </c>
      <c r="F186" s="6" t="s">
        <v>83</v>
      </c>
      <c r="G186" s="8">
        <v>696</v>
      </c>
      <c r="H186" s="11"/>
      <c r="I186" s="10">
        <f>ROUND((H186*G186),2)</f>
        <v>0</v>
      </c>
      <c r="O186">
        <f>rekapitulace!H8</f>
        <v>21</v>
      </c>
      <c r="P186">
        <f>ROUND(O186/100*I186,2)</f>
        <v>0</v>
      </c>
    </row>
    <row r="187" ht="51">
      <c r="E187" s="12" t="s">
        <v>270</v>
      </c>
    </row>
    <row r="188" ht="51">
      <c r="E188" s="12" t="s">
        <v>271</v>
      </c>
    </row>
    <row r="189" spans="1:16" ht="25.5">
      <c r="A189" s="6">
        <v>55</v>
      </c>
      <c r="B189" s="6" t="s">
        <v>42</v>
      </c>
      <c r="C189" s="6" t="s">
        <v>272</v>
      </c>
      <c r="D189" s="6" t="s">
        <v>44</v>
      </c>
      <c r="E189" s="6" t="s">
        <v>273</v>
      </c>
      <c r="F189" s="6" t="s">
        <v>83</v>
      </c>
      <c r="G189" s="8">
        <v>696</v>
      </c>
      <c r="H189" s="11"/>
      <c r="I189" s="10">
        <f>ROUND((H189*G189),2)</f>
        <v>0</v>
      </c>
      <c r="O189">
        <f>rekapitulace!H8</f>
        <v>21</v>
      </c>
      <c r="P189">
        <f>ROUND(O189/100*I189,2)</f>
        <v>0</v>
      </c>
    </row>
    <row r="190" ht="51">
      <c r="E190" s="12" t="s">
        <v>270</v>
      </c>
    </row>
    <row r="191" ht="51">
      <c r="E191" s="12" t="s">
        <v>271</v>
      </c>
    </row>
    <row r="192" spans="1:16" ht="12.75">
      <c r="A192" s="6">
        <v>56</v>
      </c>
      <c r="B192" s="6" t="s">
        <v>42</v>
      </c>
      <c r="C192" s="6" t="s">
        <v>274</v>
      </c>
      <c r="D192" s="6" t="s">
        <v>44</v>
      </c>
      <c r="E192" s="6" t="s">
        <v>275</v>
      </c>
      <c r="F192" s="6" t="s">
        <v>83</v>
      </c>
      <c r="G192" s="8">
        <v>696</v>
      </c>
      <c r="H192" s="11"/>
      <c r="I192" s="10">
        <f>ROUND((H192*G192),2)</f>
        <v>0</v>
      </c>
      <c r="O192">
        <f>rekapitulace!H8</f>
        <v>21</v>
      </c>
      <c r="P192">
        <f>ROUND(O192/100*I192,2)</f>
        <v>0</v>
      </c>
    </row>
    <row r="193" ht="51">
      <c r="E193" s="12" t="s">
        <v>270</v>
      </c>
    </row>
    <row r="194" ht="140.25">
      <c r="E194" s="12" t="s">
        <v>276</v>
      </c>
    </row>
    <row r="195" spans="1:16" ht="12.75">
      <c r="A195" s="6">
        <v>57</v>
      </c>
      <c r="B195" s="6" t="s">
        <v>42</v>
      </c>
      <c r="C195" s="6" t="s">
        <v>277</v>
      </c>
      <c r="D195" s="6" t="s">
        <v>44</v>
      </c>
      <c r="E195" s="6" t="s">
        <v>278</v>
      </c>
      <c r="F195" s="6" t="s">
        <v>83</v>
      </c>
      <c r="G195" s="8">
        <v>154</v>
      </c>
      <c r="H195" s="11"/>
      <c r="I195" s="10">
        <f>ROUND((H195*G195),2)</f>
        <v>0</v>
      </c>
      <c r="O195">
        <f>rekapitulace!H8</f>
        <v>21</v>
      </c>
      <c r="P195">
        <f>ROUND(O195/100*I195,2)</f>
        <v>0</v>
      </c>
    </row>
    <row r="196" ht="25.5">
      <c r="E196" s="12" t="s">
        <v>279</v>
      </c>
    </row>
    <row r="197" ht="140.25">
      <c r="E197" s="12" t="s">
        <v>280</v>
      </c>
    </row>
    <row r="198" spans="1:16" ht="25.5">
      <c r="A198" s="6">
        <v>58</v>
      </c>
      <c r="B198" s="6" t="s">
        <v>42</v>
      </c>
      <c r="C198" s="6" t="s">
        <v>281</v>
      </c>
      <c r="D198" s="6" t="s">
        <v>44</v>
      </c>
      <c r="E198" s="6" t="s">
        <v>282</v>
      </c>
      <c r="F198" s="6" t="s">
        <v>83</v>
      </c>
      <c r="G198" s="8">
        <v>449</v>
      </c>
      <c r="H198" s="11"/>
      <c r="I198" s="10">
        <f>ROUND((H198*G198),2)</f>
        <v>0</v>
      </c>
      <c r="O198">
        <f>rekapitulace!H8</f>
        <v>21</v>
      </c>
      <c r="P198">
        <f>ROUND(O198/100*I198,2)</f>
        <v>0</v>
      </c>
    </row>
    <row r="199" ht="25.5">
      <c r="E199" s="12" t="s">
        <v>283</v>
      </c>
    </row>
    <row r="200" ht="140.25">
      <c r="E200" s="12" t="s">
        <v>276</v>
      </c>
    </row>
    <row r="201" spans="1:16" ht="25.5">
      <c r="A201" s="6">
        <v>59</v>
      </c>
      <c r="B201" s="6" t="s">
        <v>42</v>
      </c>
      <c r="C201" s="6" t="s">
        <v>284</v>
      </c>
      <c r="D201" s="6" t="s">
        <v>44</v>
      </c>
      <c r="E201" s="6" t="s">
        <v>285</v>
      </c>
      <c r="F201" s="6" t="s">
        <v>83</v>
      </c>
      <c r="G201" s="8">
        <v>247</v>
      </c>
      <c r="H201" s="11"/>
      <c r="I201" s="10">
        <f>ROUND((H201*G201),2)</f>
        <v>0</v>
      </c>
      <c r="O201">
        <f>rekapitulace!H8</f>
        <v>21</v>
      </c>
      <c r="P201">
        <f>ROUND(O201/100*I201,2)</f>
        <v>0</v>
      </c>
    </row>
    <row r="202" ht="25.5">
      <c r="E202" s="12" t="s">
        <v>286</v>
      </c>
    </row>
    <row r="203" ht="140.25">
      <c r="E203" s="12" t="s">
        <v>276</v>
      </c>
    </row>
    <row r="204" spans="1:16" ht="12.75">
      <c r="A204" s="6">
        <v>60</v>
      </c>
      <c r="B204" s="6" t="s">
        <v>42</v>
      </c>
      <c r="C204" s="6" t="s">
        <v>287</v>
      </c>
      <c r="D204" s="6" t="s">
        <v>44</v>
      </c>
      <c r="E204" s="6" t="s">
        <v>288</v>
      </c>
      <c r="F204" s="6" t="s">
        <v>83</v>
      </c>
      <c r="G204" s="8">
        <v>17.125</v>
      </c>
      <c r="H204" s="11"/>
      <c r="I204" s="10">
        <f>ROUND((H204*G204),2)</f>
        <v>0</v>
      </c>
      <c r="O204">
        <f>rekapitulace!H8</f>
        <v>21</v>
      </c>
      <c r="P204">
        <f>ROUND(O204/100*I204,2)</f>
        <v>0</v>
      </c>
    </row>
    <row r="205" ht="12.75">
      <c r="E205" s="12" t="s">
        <v>289</v>
      </c>
    </row>
    <row r="206" ht="140.25">
      <c r="E206" s="12" t="s">
        <v>290</v>
      </c>
    </row>
    <row r="207" spans="1:16" ht="12.75">
      <c r="A207" s="6">
        <v>61</v>
      </c>
      <c r="B207" s="6" t="s">
        <v>42</v>
      </c>
      <c r="C207" s="6" t="s">
        <v>291</v>
      </c>
      <c r="D207" s="6" t="s">
        <v>44</v>
      </c>
      <c r="E207" s="6" t="s">
        <v>292</v>
      </c>
      <c r="F207" s="6" t="s">
        <v>83</v>
      </c>
      <c r="G207" s="8">
        <v>13</v>
      </c>
      <c r="H207" s="11"/>
      <c r="I207" s="10">
        <f>ROUND((H207*G207),2)</f>
        <v>0</v>
      </c>
      <c r="O207">
        <f>rekapitulace!H8</f>
        <v>21</v>
      </c>
      <c r="P207">
        <f>ROUND(O207/100*I207,2)</f>
        <v>0</v>
      </c>
    </row>
    <row r="208" ht="51">
      <c r="E208" s="12" t="s">
        <v>293</v>
      </c>
    </row>
    <row r="209" ht="140.25">
      <c r="E209" s="12" t="s">
        <v>294</v>
      </c>
    </row>
    <row r="210" spans="1:16" ht="12.75" customHeight="1">
      <c r="A210" s="13"/>
      <c r="B210" s="13"/>
      <c r="C210" s="13" t="s">
        <v>35</v>
      </c>
      <c r="D210" s="13"/>
      <c r="E210" s="13" t="s">
        <v>255</v>
      </c>
      <c r="F210" s="13"/>
      <c r="G210" s="13"/>
      <c r="H210" s="13"/>
      <c r="I210" s="13">
        <f>SUM(I177:I209)</f>
        <v>0</v>
      </c>
      <c r="P210">
        <f>SUM(P177:P209)</f>
        <v>0</v>
      </c>
    </row>
    <row r="212" spans="1:9" ht="12.75" customHeight="1">
      <c r="A212" s="7"/>
      <c r="B212" s="7"/>
      <c r="C212" s="7" t="s">
        <v>38</v>
      </c>
      <c r="D212" s="7"/>
      <c r="E212" s="7" t="s">
        <v>295</v>
      </c>
      <c r="F212" s="7"/>
      <c r="G212" s="9"/>
      <c r="H212" s="7"/>
      <c r="I212" s="9"/>
    </row>
    <row r="213" spans="1:16" ht="25.5">
      <c r="A213" s="6">
        <v>62</v>
      </c>
      <c r="B213" s="6" t="s">
        <v>42</v>
      </c>
      <c r="C213" s="6" t="s">
        <v>296</v>
      </c>
      <c r="D213" s="6" t="s">
        <v>44</v>
      </c>
      <c r="E213" s="6" t="s">
        <v>297</v>
      </c>
      <c r="F213" s="6" t="s">
        <v>106</v>
      </c>
      <c r="G213" s="8">
        <v>1.5</v>
      </c>
      <c r="H213" s="11"/>
      <c r="I213" s="10">
        <f>ROUND((H213*G213),2)</f>
        <v>0</v>
      </c>
      <c r="O213">
        <f>rekapitulace!H8</f>
        <v>21</v>
      </c>
      <c r="P213">
        <f>ROUND(O213/100*I213,2)</f>
        <v>0</v>
      </c>
    </row>
    <row r="214" ht="12.75">
      <c r="E214" s="12" t="s">
        <v>298</v>
      </c>
    </row>
    <row r="215" ht="255">
      <c r="E215" s="12" t="s">
        <v>299</v>
      </c>
    </row>
    <row r="216" spans="1:16" ht="12.75">
      <c r="A216" s="6">
        <v>63</v>
      </c>
      <c r="B216" s="6" t="s">
        <v>42</v>
      </c>
      <c r="C216" s="6" t="s">
        <v>300</v>
      </c>
      <c r="D216" s="6" t="s">
        <v>44</v>
      </c>
      <c r="E216" s="6" t="s">
        <v>301</v>
      </c>
      <c r="F216" s="6" t="s">
        <v>106</v>
      </c>
      <c r="G216" s="8">
        <v>84.3</v>
      </c>
      <c r="H216" s="11"/>
      <c r="I216" s="10">
        <f>ROUND((H216*G216),2)</f>
        <v>0</v>
      </c>
      <c r="O216">
        <f>rekapitulace!H8</f>
        <v>21</v>
      </c>
      <c r="P216">
        <f>ROUND(O216/100*I216,2)</f>
        <v>0</v>
      </c>
    </row>
    <row r="217" ht="38.25">
      <c r="E217" s="12" t="s">
        <v>302</v>
      </c>
    </row>
    <row r="218" ht="242.25">
      <c r="E218" s="12" t="s">
        <v>303</v>
      </c>
    </row>
    <row r="219" spans="1:16" ht="25.5">
      <c r="A219" s="6">
        <v>64</v>
      </c>
      <c r="B219" s="6" t="s">
        <v>42</v>
      </c>
      <c r="C219" s="6" t="s">
        <v>304</v>
      </c>
      <c r="D219" s="6" t="s">
        <v>44</v>
      </c>
      <c r="E219" s="6" t="s">
        <v>305</v>
      </c>
      <c r="F219" s="6" t="s">
        <v>106</v>
      </c>
      <c r="G219" s="8">
        <v>15</v>
      </c>
      <c r="H219" s="11"/>
      <c r="I219" s="10">
        <f>ROUND((H219*G219),2)</f>
        <v>0</v>
      </c>
      <c r="O219">
        <f>rekapitulace!H8</f>
        <v>21</v>
      </c>
      <c r="P219">
        <f>ROUND(O219/100*I219,2)</f>
        <v>0</v>
      </c>
    </row>
    <row r="220" ht="12.75">
      <c r="E220" s="12" t="s">
        <v>306</v>
      </c>
    </row>
    <row r="221" ht="242.25">
      <c r="E221" s="12" t="s">
        <v>307</v>
      </c>
    </row>
    <row r="222" spans="1:16" ht="25.5">
      <c r="A222" s="6">
        <v>65</v>
      </c>
      <c r="B222" s="6" t="s">
        <v>42</v>
      </c>
      <c r="C222" s="6" t="s">
        <v>304</v>
      </c>
      <c r="D222" s="6" t="s">
        <v>68</v>
      </c>
      <c r="E222" s="6" t="s">
        <v>308</v>
      </c>
      <c r="F222" s="6" t="s">
        <v>106</v>
      </c>
      <c r="G222" s="8">
        <v>20</v>
      </c>
      <c r="H222" s="11"/>
      <c r="I222" s="10">
        <f>ROUND((H222*G222),2)</f>
        <v>0</v>
      </c>
      <c r="O222">
        <f>rekapitulace!H8</f>
        <v>21</v>
      </c>
      <c r="P222">
        <f>ROUND(O222/100*I222,2)</f>
        <v>0</v>
      </c>
    </row>
    <row r="223" ht="12.75">
      <c r="E223" s="12" t="s">
        <v>309</v>
      </c>
    </row>
    <row r="224" ht="242.25">
      <c r="E224" s="12" t="s">
        <v>307</v>
      </c>
    </row>
    <row r="225" spans="1:16" ht="51">
      <c r="A225" s="6">
        <v>66</v>
      </c>
      <c r="B225" s="6" t="s">
        <v>42</v>
      </c>
      <c r="C225" s="6" t="s">
        <v>310</v>
      </c>
      <c r="D225" s="6" t="s">
        <v>44</v>
      </c>
      <c r="E225" s="6" t="s">
        <v>311</v>
      </c>
      <c r="F225" s="6" t="s">
        <v>94</v>
      </c>
      <c r="G225" s="8">
        <v>1</v>
      </c>
      <c r="H225" s="11"/>
      <c r="I225" s="10">
        <f>ROUND((H225*G225),2)</f>
        <v>0</v>
      </c>
      <c r="O225">
        <f>rekapitulace!H8</f>
        <v>21</v>
      </c>
      <c r="P225">
        <f>ROUND(O225/100*I225,2)</f>
        <v>0</v>
      </c>
    </row>
    <row r="226" ht="12.75">
      <c r="E226" s="12" t="s">
        <v>312</v>
      </c>
    </row>
    <row r="227" ht="76.5">
      <c r="E227" s="12" t="s">
        <v>313</v>
      </c>
    </row>
    <row r="228" spans="1:16" ht="12.75">
      <c r="A228" s="6">
        <v>67</v>
      </c>
      <c r="B228" s="6" t="s">
        <v>42</v>
      </c>
      <c r="C228" s="6" t="s">
        <v>314</v>
      </c>
      <c r="D228" s="6" t="s">
        <v>44</v>
      </c>
      <c r="E228" s="6" t="s">
        <v>315</v>
      </c>
      <c r="F228" s="6" t="s">
        <v>94</v>
      </c>
      <c r="G228" s="8">
        <v>1</v>
      </c>
      <c r="H228" s="11"/>
      <c r="I228" s="10">
        <f>ROUND((H228*G228),2)</f>
        <v>0</v>
      </c>
      <c r="O228">
        <f>rekapitulace!H8</f>
        <v>21</v>
      </c>
      <c r="P228">
        <f>ROUND(O228/100*I228,2)</f>
        <v>0</v>
      </c>
    </row>
    <row r="229" ht="12.75">
      <c r="E229" s="12" t="s">
        <v>316</v>
      </c>
    </row>
    <row r="230" ht="25.5">
      <c r="E230" s="12" t="s">
        <v>317</v>
      </c>
    </row>
    <row r="231" spans="1:16" ht="12.75">
      <c r="A231" s="6">
        <v>68</v>
      </c>
      <c r="B231" s="6" t="s">
        <v>42</v>
      </c>
      <c r="C231" s="6" t="s">
        <v>318</v>
      </c>
      <c r="D231" s="6" t="s">
        <v>44</v>
      </c>
      <c r="E231" s="6" t="s">
        <v>319</v>
      </c>
      <c r="F231" s="6" t="s">
        <v>94</v>
      </c>
      <c r="G231" s="8">
        <v>1</v>
      </c>
      <c r="H231" s="11"/>
      <c r="I231" s="10">
        <f>ROUND((H231*G231),2)</f>
        <v>0</v>
      </c>
      <c r="O231">
        <f>rekapitulace!H8</f>
        <v>21</v>
      </c>
      <c r="P231">
        <f>ROUND(O231/100*I231,2)</f>
        <v>0</v>
      </c>
    </row>
    <row r="232" ht="12.75">
      <c r="E232" s="12" t="s">
        <v>316</v>
      </c>
    </row>
    <row r="233" ht="25.5">
      <c r="E233" s="12" t="s">
        <v>317</v>
      </c>
    </row>
    <row r="234" spans="1:16" ht="12.75">
      <c r="A234" s="6">
        <v>69</v>
      </c>
      <c r="B234" s="6" t="s">
        <v>42</v>
      </c>
      <c r="C234" s="6" t="s">
        <v>320</v>
      </c>
      <c r="D234" s="6" t="s">
        <v>44</v>
      </c>
      <c r="E234" s="6" t="s">
        <v>321</v>
      </c>
      <c r="F234" s="6" t="s">
        <v>106</v>
      </c>
      <c r="G234" s="8">
        <v>54</v>
      </c>
      <c r="H234" s="11"/>
      <c r="I234" s="10">
        <f>ROUND((H234*G234),2)</f>
        <v>0</v>
      </c>
      <c r="O234">
        <f>rekapitulace!H8</f>
        <v>21</v>
      </c>
      <c r="P234">
        <f>ROUND(O234/100*I234,2)</f>
        <v>0</v>
      </c>
    </row>
    <row r="235" ht="12.75">
      <c r="E235" s="12" t="s">
        <v>322</v>
      </c>
    </row>
    <row r="236" ht="38.25">
      <c r="E236" s="12" t="s">
        <v>323</v>
      </c>
    </row>
    <row r="237" spans="1:16" ht="12.75">
      <c r="A237" s="6">
        <v>70</v>
      </c>
      <c r="B237" s="6" t="s">
        <v>42</v>
      </c>
      <c r="C237" s="6" t="s">
        <v>324</v>
      </c>
      <c r="D237" s="6" t="s">
        <v>44</v>
      </c>
      <c r="E237" s="6" t="s">
        <v>325</v>
      </c>
      <c r="F237" s="6" t="s">
        <v>65</v>
      </c>
      <c r="G237" s="8">
        <v>1.232</v>
      </c>
      <c r="H237" s="11"/>
      <c r="I237" s="10">
        <f>ROUND((H237*G237),2)</f>
        <v>0</v>
      </c>
      <c r="O237">
        <f>rekapitulace!H8</f>
        <v>21</v>
      </c>
      <c r="P237">
        <f>ROUND(O237/100*I237,2)</f>
        <v>0</v>
      </c>
    </row>
    <row r="238" ht="12.75">
      <c r="E238" s="12" t="s">
        <v>326</v>
      </c>
    </row>
    <row r="239" ht="357">
      <c r="E239" s="12" t="s">
        <v>327</v>
      </c>
    </row>
    <row r="240" spans="1:16" ht="12.75">
      <c r="A240" s="6">
        <v>71</v>
      </c>
      <c r="B240" s="6" t="s">
        <v>42</v>
      </c>
      <c r="C240" s="6" t="s">
        <v>328</v>
      </c>
      <c r="D240" s="6" t="s">
        <v>44</v>
      </c>
      <c r="E240" s="6" t="s">
        <v>329</v>
      </c>
      <c r="F240" s="6" t="s">
        <v>106</v>
      </c>
      <c r="G240" s="8">
        <v>1.5</v>
      </c>
      <c r="H240" s="11"/>
      <c r="I240" s="10">
        <f>ROUND((H240*G240),2)</f>
        <v>0</v>
      </c>
      <c r="O240">
        <f>rekapitulace!H8</f>
        <v>21</v>
      </c>
      <c r="P240">
        <f>ROUND(O240/100*I240,2)</f>
        <v>0</v>
      </c>
    </row>
    <row r="241" ht="12.75">
      <c r="E241" s="12" t="s">
        <v>330</v>
      </c>
    </row>
    <row r="242" ht="51">
      <c r="E242" s="12" t="s">
        <v>331</v>
      </c>
    </row>
    <row r="243" spans="1:16" ht="12.75" customHeight="1">
      <c r="A243" s="13"/>
      <c r="B243" s="13"/>
      <c r="C243" s="13" t="s">
        <v>38</v>
      </c>
      <c r="D243" s="13"/>
      <c r="E243" s="13" t="s">
        <v>295</v>
      </c>
      <c r="F243" s="13"/>
      <c r="G243" s="13"/>
      <c r="H243" s="13"/>
      <c r="I243" s="13">
        <f>SUM(I213:I242)</f>
        <v>0</v>
      </c>
      <c r="P243">
        <f>SUM(P213:P242)</f>
        <v>0</v>
      </c>
    </row>
    <row r="245" spans="1:9" ht="12.75" customHeight="1">
      <c r="A245" s="7"/>
      <c r="B245" s="7"/>
      <c r="C245" s="7" t="s">
        <v>39</v>
      </c>
      <c r="D245" s="7"/>
      <c r="E245" s="7" t="s">
        <v>332</v>
      </c>
      <c r="F245" s="7"/>
      <c r="G245" s="9"/>
      <c r="H245" s="7"/>
      <c r="I245" s="9"/>
    </row>
    <row r="246" spans="1:16" ht="12.75">
      <c r="A246" s="6">
        <v>72</v>
      </c>
      <c r="B246" s="6" t="s">
        <v>42</v>
      </c>
      <c r="C246" s="6" t="s">
        <v>333</v>
      </c>
      <c r="D246" s="6" t="s">
        <v>44</v>
      </c>
      <c r="E246" s="6" t="s">
        <v>334</v>
      </c>
      <c r="F246" s="6" t="s">
        <v>106</v>
      </c>
      <c r="G246" s="8">
        <v>19</v>
      </c>
      <c r="H246" s="11"/>
      <c r="I246" s="10">
        <f>ROUND((H246*G246),2)</f>
        <v>0</v>
      </c>
      <c r="O246">
        <f>rekapitulace!H8</f>
        <v>21</v>
      </c>
      <c r="P246">
        <f>ROUND(O246/100*I246,2)</f>
        <v>0</v>
      </c>
    </row>
    <row r="247" ht="12.75">
      <c r="E247" s="12" t="s">
        <v>335</v>
      </c>
    </row>
    <row r="248" ht="51">
      <c r="E248" s="12" t="s">
        <v>336</v>
      </c>
    </row>
    <row r="249" spans="1:16" ht="12.75">
      <c r="A249" s="6">
        <v>73</v>
      </c>
      <c r="B249" s="6" t="s">
        <v>42</v>
      </c>
      <c r="C249" s="6" t="s">
        <v>337</v>
      </c>
      <c r="D249" s="6" t="s">
        <v>44</v>
      </c>
      <c r="E249" s="6" t="s">
        <v>338</v>
      </c>
      <c r="F249" s="6" t="s">
        <v>106</v>
      </c>
      <c r="G249" s="8">
        <v>15</v>
      </c>
      <c r="H249" s="11"/>
      <c r="I249" s="10">
        <f>ROUND((H249*G249),2)</f>
        <v>0</v>
      </c>
      <c r="O249">
        <f>rekapitulace!H8</f>
        <v>21</v>
      </c>
      <c r="P249">
        <f>ROUND(O249/100*I249,2)</f>
        <v>0</v>
      </c>
    </row>
    <row r="250" ht="12.75">
      <c r="E250" s="12" t="s">
        <v>339</v>
      </c>
    </row>
    <row r="251" ht="63.75">
      <c r="E251" s="12" t="s">
        <v>340</v>
      </c>
    </row>
    <row r="252" spans="1:16" ht="25.5">
      <c r="A252" s="6">
        <v>74</v>
      </c>
      <c r="B252" s="6" t="s">
        <v>42</v>
      </c>
      <c r="C252" s="6" t="s">
        <v>341</v>
      </c>
      <c r="D252" s="6" t="s">
        <v>44</v>
      </c>
      <c r="E252" s="6" t="s">
        <v>342</v>
      </c>
      <c r="F252" s="6" t="s">
        <v>94</v>
      </c>
      <c r="G252" s="8">
        <v>18</v>
      </c>
      <c r="H252" s="11"/>
      <c r="I252" s="10">
        <f>ROUND((H252*G252),2)</f>
        <v>0</v>
      </c>
      <c r="O252">
        <f>rekapitulace!H8</f>
        <v>21</v>
      </c>
      <c r="P252">
        <f>ROUND(O252/100*I252,2)</f>
        <v>0</v>
      </c>
    </row>
    <row r="253" ht="63.75">
      <c r="E253" s="12" t="s">
        <v>343</v>
      </c>
    </row>
    <row r="254" ht="51">
      <c r="E254" s="12" t="s">
        <v>344</v>
      </c>
    </row>
    <row r="255" spans="1:16" ht="25.5">
      <c r="A255" s="6">
        <v>75</v>
      </c>
      <c r="B255" s="6" t="s">
        <v>42</v>
      </c>
      <c r="C255" s="6" t="s">
        <v>345</v>
      </c>
      <c r="D255" s="6" t="s">
        <v>44</v>
      </c>
      <c r="E255" s="6" t="s">
        <v>346</v>
      </c>
      <c r="F255" s="6" t="s">
        <v>94</v>
      </c>
      <c r="G255" s="8">
        <v>1</v>
      </c>
      <c r="H255" s="11"/>
      <c r="I255" s="10">
        <f>ROUND((H255*G255),2)</f>
        <v>0</v>
      </c>
      <c r="O255">
        <f>rekapitulace!H8</f>
        <v>21</v>
      </c>
      <c r="P255">
        <f>ROUND(O255/100*I255,2)</f>
        <v>0</v>
      </c>
    </row>
    <row r="256" ht="12.75">
      <c r="E256" s="12" t="s">
        <v>347</v>
      </c>
    </row>
    <row r="257" ht="63.75">
      <c r="E257" s="12" t="s">
        <v>348</v>
      </c>
    </row>
    <row r="258" spans="1:16" ht="12.75">
      <c r="A258" s="6">
        <v>76</v>
      </c>
      <c r="B258" s="6" t="s">
        <v>42</v>
      </c>
      <c r="C258" s="6" t="s">
        <v>349</v>
      </c>
      <c r="D258" s="6" t="s">
        <v>44</v>
      </c>
      <c r="E258" s="6" t="s">
        <v>350</v>
      </c>
      <c r="F258" s="6" t="s">
        <v>94</v>
      </c>
      <c r="G258" s="8">
        <v>7</v>
      </c>
      <c r="H258" s="11"/>
      <c r="I258" s="10">
        <f>ROUND((H258*G258),2)</f>
        <v>0</v>
      </c>
      <c r="O258">
        <f>rekapitulace!H8</f>
        <v>21</v>
      </c>
      <c r="P258">
        <f>ROUND(O258/100*I258,2)</f>
        <v>0</v>
      </c>
    </row>
    <row r="259" ht="63.75">
      <c r="E259" s="12" t="s">
        <v>351</v>
      </c>
    </row>
    <row r="260" ht="25.5">
      <c r="E260" s="12" t="s">
        <v>352</v>
      </c>
    </row>
    <row r="261" spans="1:16" ht="25.5">
      <c r="A261" s="6">
        <v>77</v>
      </c>
      <c r="B261" s="6" t="s">
        <v>42</v>
      </c>
      <c r="C261" s="6" t="s">
        <v>353</v>
      </c>
      <c r="D261" s="6" t="s">
        <v>44</v>
      </c>
      <c r="E261" s="6" t="s">
        <v>354</v>
      </c>
      <c r="F261" s="6" t="s">
        <v>94</v>
      </c>
      <c r="G261" s="8">
        <v>8</v>
      </c>
      <c r="H261" s="11"/>
      <c r="I261" s="10">
        <f>ROUND((H261*G261),2)</f>
        <v>0</v>
      </c>
      <c r="O261">
        <f>rekapitulace!H8</f>
        <v>21</v>
      </c>
      <c r="P261">
        <f>ROUND(O261/100*I261,2)</f>
        <v>0</v>
      </c>
    </row>
    <row r="262" ht="51">
      <c r="E262" s="12" t="s">
        <v>355</v>
      </c>
    </row>
    <row r="263" ht="51">
      <c r="E263" s="12" t="s">
        <v>356</v>
      </c>
    </row>
    <row r="264" spans="1:16" ht="12.75">
      <c r="A264" s="6">
        <v>78</v>
      </c>
      <c r="B264" s="6" t="s">
        <v>42</v>
      </c>
      <c r="C264" s="6" t="s">
        <v>357</v>
      </c>
      <c r="D264" s="6" t="s">
        <v>44</v>
      </c>
      <c r="E264" s="6" t="s">
        <v>358</v>
      </c>
      <c r="F264" s="6" t="s">
        <v>94</v>
      </c>
      <c r="G264" s="8">
        <v>1</v>
      </c>
      <c r="H264" s="11"/>
      <c r="I264" s="10">
        <f>ROUND((H264*G264),2)</f>
        <v>0</v>
      </c>
      <c r="O264">
        <f>rekapitulace!H8</f>
        <v>21</v>
      </c>
      <c r="P264">
        <f>ROUND(O264/100*I264,2)</f>
        <v>0</v>
      </c>
    </row>
    <row r="265" ht="12.75">
      <c r="E265" s="12" t="s">
        <v>359</v>
      </c>
    </row>
    <row r="266" ht="25.5">
      <c r="E266" s="12" t="s">
        <v>352</v>
      </c>
    </row>
    <row r="267" spans="1:16" ht="25.5">
      <c r="A267" s="6">
        <v>79</v>
      </c>
      <c r="B267" s="6" t="s">
        <v>42</v>
      </c>
      <c r="C267" s="6" t="s">
        <v>360</v>
      </c>
      <c r="D267" s="6" t="s">
        <v>44</v>
      </c>
      <c r="E267" s="6" t="s">
        <v>361</v>
      </c>
      <c r="F267" s="6" t="s">
        <v>83</v>
      </c>
      <c r="G267" s="8">
        <v>10.75</v>
      </c>
      <c r="H267" s="11"/>
      <c r="I267" s="10">
        <f>ROUND((H267*G267),2)</f>
        <v>0</v>
      </c>
      <c r="O267">
        <f>rekapitulace!H8</f>
        <v>21</v>
      </c>
      <c r="P267">
        <f>ROUND(O267/100*I267,2)</f>
        <v>0</v>
      </c>
    </row>
    <row r="268" ht="51">
      <c r="E268" s="12" t="s">
        <v>362</v>
      </c>
    </row>
    <row r="269" ht="38.25">
      <c r="E269" s="12" t="s">
        <v>363</v>
      </c>
    </row>
    <row r="270" spans="1:16" ht="12.75">
      <c r="A270" s="6">
        <v>80</v>
      </c>
      <c r="B270" s="6" t="s">
        <v>42</v>
      </c>
      <c r="C270" s="6" t="s">
        <v>364</v>
      </c>
      <c r="D270" s="6" t="s">
        <v>44</v>
      </c>
      <c r="E270" s="6" t="s">
        <v>365</v>
      </c>
      <c r="F270" s="6" t="s">
        <v>106</v>
      </c>
      <c r="G270" s="8">
        <v>373.4</v>
      </c>
      <c r="H270" s="11"/>
      <c r="I270" s="10">
        <f>ROUND((H270*G270),2)</f>
        <v>0</v>
      </c>
      <c r="O270">
        <f>rekapitulace!H8</f>
        <v>21</v>
      </c>
      <c r="P270">
        <f>ROUND(O270/100*I270,2)</f>
        <v>0</v>
      </c>
    </row>
    <row r="271" ht="51">
      <c r="E271" s="12" t="s">
        <v>366</v>
      </c>
    </row>
    <row r="272" ht="51">
      <c r="E272" s="12" t="s">
        <v>367</v>
      </c>
    </row>
    <row r="273" spans="1:16" ht="12.75">
      <c r="A273" s="6">
        <v>81</v>
      </c>
      <c r="B273" s="6" t="s">
        <v>42</v>
      </c>
      <c r="C273" s="6" t="s">
        <v>368</v>
      </c>
      <c r="D273" s="6" t="s">
        <v>44</v>
      </c>
      <c r="E273" s="6" t="s">
        <v>369</v>
      </c>
      <c r="F273" s="6" t="s">
        <v>106</v>
      </c>
      <c r="G273" s="8">
        <v>23</v>
      </c>
      <c r="H273" s="11"/>
      <c r="I273" s="10">
        <f>ROUND((H273*G273),2)</f>
        <v>0</v>
      </c>
      <c r="O273">
        <f>rekapitulace!H8</f>
        <v>21</v>
      </c>
      <c r="P273">
        <f>ROUND(O273/100*I273,2)</f>
        <v>0</v>
      </c>
    </row>
    <row r="274" ht="12.75">
      <c r="E274" s="12" t="s">
        <v>370</v>
      </c>
    </row>
    <row r="275" ht="51">
      <c r="E275" s="12" t="s">
        <v>371</v>
      </c>
    </row>
    <row r="276" spans="1:16" ht="12.75">
      <c r="A276" s="6">
        <v>82</v>
      </c>
      <c r="B276" s="6" t="s">
        <v>42</v>
      </c>
      <c r="C276" s="6" t="s">
        <v>372</v>
      </c>
      <c r="D276" s="6" t="s">
        <v>44</v>
      </c>
      <c r="E276" s="6" t="s">
        <v>373</v>
      </c>
      <c r="F276" s="6" t="s">
        <v>106</v>
      </c>
      <c r="G276" s="8">
        <v>87</v>
      </c>
      <c r="H276" s="11"/>
      <c r="I276" s="10">
        <f>ROUND((H276*G276),2)</f>
        <v>0</v>
      </c>
      <c r="O276">
        <f>rekapitulace!H8</f>
        <v>21</v>
      </c>
      <c r="P276">
        <f>ROUND(O276/100*I276,2)</f>
        <v>0</v>
      </c>
    </row>
    <row r="277" ht="12.75">
      <c r="E277" s="12" t="s">
        <v>374</v>
      </c>
    </row>
    <row r="278" ht="51">
      <c r="E278" s="12" t="s">
        <v>371</v>
      </c>
    </row>
    <row r="279" spans="1:16" ht="12.75">
      <c r="A279" s="6">
        <v>83</v>
      </c>
      <c r="B279" s="6" t="s">
        <v>42</v>
      </c>
      <c r="C279" s="6" t="s">
        <v>375</v>
      </c>
      <c r="D279" s="6" t="s">
        <v>44</v>
      </c>
      <c r="E279" s="6" t="s">
        <v>376</v>
      </c>
      <c r="F279" s="6" t="s">
        <v>106</v>
      </c>
      <c r="G279" s="8">
        <v>6</v>
      </c>
      <c r="H279" s="11"/>
      <c r="I279" s="10">
        <f>ROUND((H279*G279),2)</f>
        <v>0</v>
      </c>
      <c r="O279">
        <f>rekapitulace!H8</f>
        <v>21</v>
      </c>
      <c r="P279">
        <f>ROUND(O279/100*I279,2)</f>
        <v>0</v>
      </c>
    </row>
    <row r="280" ht="12.75">
      <c r="E280" s="12" t="s">
        <v>377</v>
      </c>
    </row>
    <row r="281" ht="38.25">
      <c r="E281" s="12" t="s">
        <v>378</v>
      </c>
    </row>
    <row r="282" spans="1:16" ht="51">
      <c r="A282" s="6">
        <v>84</v>
      </c>
      <c r="B282" s="6" t="s">
        <v>42</v>
      </c>
      <c r="C282" s="6" t="s">
        <v>379</v>
      </c>
      <c r="D282" s="6" t="s">
        <v>44</v>
      </c>
      <c r="E282" s="6" t="s">
        <v>380</v>
      </c>
      <c r="F282" s="6" t="s">
        <v>106</v>
      </c>
      <c r="G282" s="8">
        <v>30.5</v>
      </c>
      <c r="H282" s="11"/>
      <c r="I282" s="10">
        <f>ROUND((H282*G282),2)</f>
        <v>0</v>
      </c>
      <c r="O282">
        <f>rekapitulace!H8</f>
        <v>21</v>
      </c>
      <c r="P282">
        <f>ROUND(O282/100*I282,2)</f>
        <v>0</v>
      </c>
    </row>
    <row r="283" ht="12.75">
      <c r="E283" s="12" t="s">
        <v>381</v>
      </c>
    </row>
    <row r="284" ht="12.75">
      <c r="E284" s="12" t="s">
        <v>382</v>
      </c>
    </row>
    <row r="285" spans="1:16" ht="12.75">
      <c r="A285" s="6">
        <v>85</v>
      </c>
      <c r="B285" s="6" t="s">
        <v>42</v>
      </c>
      <c r="C285" s="6" t="s">
        <v>383</v>
      </c>
      <c r="D285" s="6" t="s">
        <v>44</v>
      </c>
      <c r="E285" s="6" t="s">
        <v>384</v>
      </c>
      <c r="F285" s="6" t="s">
        <v>106</v>
      </c>
      <c r="G285" s="8">
        <v>185.5</v>
      </c>
      <c r="H285" s="11"/>
      <c r="I285" s="10">
        <f>ROUND((H285*G285),2)</f>
        <v>0</v>
      </c>
      <c r="O285">
        <f>rekapitulace!H8</f>
        <v>21</v>
      </c>
      <c r="P285">
        <f>ROUND(O285/100*I285,2)</f>
        <v>0</v>
      </c>
    </row>
    <row r="286" ht="51">
      <c r="E286" s="12" t="s">
        <v>385</v>
      </c>
    </row>
    <row r="287" ht="12.75">
      <c r="E287" s="12" t="s">
        <v>386</v>
      </c>
    </row>
    <row r="288" spans="1:16" ht="25.5">
      <c r="A288" s="6">
        <v>86</v>
      </c>
      <c r="B288" s="6" t="s">
        <v>42</v>
      </c>
      <c r="C288" s="6" t="s">
        <v>387</v>
      </c>
      <c r="D288" s="6" t="s">
        <v>44</v>
      </c>
      <c r="E288" s="6" t="s">
        <v>388</v>
      </c>
      <c r="F288" s="6" t="s">
        <v>106</v>
      </c>
      <c r="G288" s="8">
        <v>95.5</v>
      </c>
      <c r="H288" s="11"/>
      <c r="I288" s="10">
        <f>ROUND((H288*G288),2)</f>
        <v>0</v>
      </c>
      <c r="O288">
        <f>rekapitulace!H8</f>
        <v>21</v>
      </c>
      <c r="P288">
        <f>ROUND(O288/100*I288,2)</f>
        <v>0</v>
      </c>
    </row>
    <row r="289" ht="51">
      <c r="E289" s="12" t="s">
        <v>389</v>
      </c>
    </row>
    <row r="290" ht="38.25">
      <c r="E290" s="12" t="s">
        <v>390</v>
      </c>
    </row>
    <row r="291" spans="1:16" ht="25.5">
      <c r="A291" s="6">
        <v>87</v>
      </c>
      <c r="B291" s="6" t="s">
        <v>42</v>
      </c>
      <c r="C291" s="6" t="s">
        <v>391</v>
      </c>
      <c r="D291" s="6" t="s">
        <v>44</v>
      </c>
      <c r="E291" s="6" t="s">
        <v>392</v>
      </c>
      <c r="F291" s="6" t="s">
        <v>65</v>
      </c>
      <c r="G291" s="8">
        <v>1.8</v>
      </c>
      <c r="H291" s="11"/>
      <c r="I291" s="10">
        <f>ROUND((H291*G291),2)</f>
        <v>0</v>
      </c>
      <c r="O291">
        <f>rekapitulace!H8</f>
        <v>21</v>
      </c>
      <c r="P291">
        <f>ROUND(O291/100*I291,2)</f>
        <v>0</v>
      </c>
    </row>
    <row r="292" ht="12.75">
      <c r="E292" s="12" t="s">
        <v>393</v>
      </c>
    </row>
    <row r="293" ht="102">
      <c r="E293" s="12" t="s">
        <v>394</v>
      </c>
    </row>
    <row r="294" spans="1:16" ht="25.5">
      <c r="A294" s="6">
        <v>88</v>
      </c>
      <c r="B294" s="6" t="s">
        <v>42</v>
      </c>
      <c r="C294" s="6" t="s">
        <v>395</v>
      </c>
      <c r="D294" s="6" t="s">
        <v>44</v>
      </c>
      <c r="E294" s="6" t="s">
        <v>396</v>
      </c>
      <c r="F294" s="6" t="s">
        <v>94</v>
      </c>
      <c r="G294" s="8">
        <v>1</v>
      </c>
      <c r="H294" s="11"/>
      <c r="I294" s="10">
        <f>ROUND((H294*G294),2)</f>
        <v>0</v>
      </c>
      <c r="O294">
        <f>rekapitulace!H8</f>
        <v>21</v>
      </c>
      <c r="P294">
        <f>ROUND(O294/100*I294,2)</f>
        <v>0</v>
      </c>
    </row>
    <row r="295" ht="12.75">
      <c r="E295" s="12" t="s">
        <v>312</v>
      </c>
    </row>
    <row r="296" ht="76.5">
      <c r="E296" s="12" t="s">
        <v>397</v>
      </c>
    </row>
    <row r="297" spans="1:16" ht="12.75" customHeight="1">
      <c r="A297" s="13"/>
      <c r="B297" s="13"/>
      <c r="C297" s="13" t="s">
        <v>39</v>
      </c>
      <c r="D297" s="13"/>
      <c r="E297" s="13" t="s">
        <v>332</v>
      </c>
      <c r="F297" s="13"/>
      <c r="G297" s="13"/>
      <c r="H297" s="13"/>
      <c r="I297" s="13">
        <f>SUM(I246:I296)</f>
        <v>0</v>
      </c>
      <c r="P297">
        <f>SUM(P246:P296)</f>
        <v>0</v>
      </c>
    </row>
    <row r="299" spans="1:16" ht="12.75" customHeight="1">
      <c r="A299" s="13"/>
      <c r="B299" s="13"/>
      <c r="C299" s="13"/>
      <c r="D299" s="13"/>
      <c r="E299" s="13" t="s">
        <v>60</v>
      </c>
      <c r="F299" s="13"/>
      <c r="G299" s="13"/>
      <c r="H299" s="13"/>
      <c r="I299" s="13">
        <f>+I27+I129+I144+I153+I174+I210+I243+I297</f>
        <v>0</v>
      </c>
      <c r="P299">
        <f>+P27+P129+P144+P153+P174+P210+P243+P297</f>
        <v>0</v>
      </c>
    </row>
  </sheetData>
  <sheetProtection formatColumns="0"/>
  <mergeCells count="9">
    <mergeCell ref="A2:I2"/>
    <mergeCell ref="G8:G9"/>
    <mergeCell ref="H8:I8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horizontalDpi="300" verticalDpi="300" orientation="portrait" paperSize="9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2"/>
  <sheetViews>
    <sheetView showGridLines="0" zoomScalePageLayoutView="0" workbookViewId="0" topLeftCell="A1">
      <pane ySplit="10" topLeftCell="A11" activePane="bottomLeft" state="frozen"/>
      <selection pane="topLeft" activeCell="H12" sqref="H12:H449"/>
      <selection pane="bottomLeft" activeCell="M14" sqref="M14"/>
    </sheetView>
  </sheetViews>
  <sheetFormatPr defaultColWidth="9.140625" defaultRowHeight="12.75" customHeight="1"/>
  <cols>
    <col min="1" max="1" width="6.7109375" style="0" customWidth="1"/>
    <col min="2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9" width="14.7109375" style="0" customWidth="1"/>
    <col min="15" max="16" width="9.140625" style="0" hidden="1" customWidth="1"/>
  </cols>
  <sheetData>
    <row r="1" spans="1:3" ht="12.75" customHeight="1">
      <c r="A1" s="5" t="s">
        <v>11</v>
      </c>
      <c r="C1" t="s">
        <v>12</v>
      </c>
    </row>
    <row r="2" spans="1:9" ht="12.75" customHeight="1">
      <c r="A2" s="16" t="s">
        <v>615</v>
      </c>
      <c r="B2" s="16"/>
      <c r="C2" s="16"/>
      <c r="D2" s="16"/>
      <c r="E2" s="16"/>
      <c r="F2" s="16"/>
      <c r="G2" s="16"/>
      <c r="H2" s="16"/>
      <c r="I2" s="16"/>
    </row>
    <row r="4" spans="1:5" ht="12.75" customHeight="1">
      <c r="A4" t="s">
        <v>13</v>
      </c>
      <c r="C4" s="5" t="s">
        <v>16</v>
      </c>
      <c r="D4" s="5"/>
      <c r="E4" s="5" t="s">
        <v>17</v>
      </c>
    </row>
    <row r="5" spans="1:5" ht="12.75" customHeight="1">
      <c r="A5" t="s">
        <v>14</v>
      </c>
      <c r="C5" s="5" t="s">
        <v>398</v>
      </c>
      <c r="D5" s="5"/>
      <c r="E5" s="5" t="s">
        <v>399</v>
      </c>
    </row>
    <row r="6" spans="1:5" ht="12.75" customHeight="1">
      <c r="A6" t="s">
        <v>15</v>
      </c>
      <c r="C6" s="5" t="s">
        <v>398</v>
      </c>
      <c r="D6" s="5"/>
      <c r="E6" s="5" t="s">
        <v>399</v>
      </c>
    </row>
    <row r="7" spans="3:5" ht="12.75" customHeight="1">
      <c r="C7" s="5"/>
      <c r="D7" s="5"/>
      <c r="E7" s="5"/>
    </row>
    <row r="8" spans="1:16" ht="12.75" customHeight="1">
      <c r="A8" s="17" t="s">
        <v>20</v>
      </c>
      <c r="B8" s="17" t="s">
        <v>22</v>
      </c>
      <c r="C8" s="17" t="s">
        <v>23</v>
      </c>
      <c r="D8" s="17" t="s">
        <v>24</v>
      </c>
      <c r="E8" s="17" t="s">
        <v>25</v>
      </c>
      <c r="F8" s="17" t="s">
        <v>26</v>
      </c>
      <c r="G8" s="17" t="s">
        <v>27</v>
      </c>
      <c r="H8" s="17" t="s">
        <v>28</v>
      </c>
      <c r="I8" s="17"/>
      <c r="O8" t="s">
        <v>31</v>
      </c>
      <c r="P8" t="s">
        <v>9</v>
      </c>
    </row>
    <row r="9" spans="1:15" ht="14.25">
      <c r="A9" s="17"/>
      <c r="B9" s="17"/>
      <c r="C9" s="17"/>
      <c r="D9" s="17"/>
      <c r="E9" s="17"/>
      <c r="F9" s="17"/>
      <c r="G9" s="17"/>
      <c r="H9" s="4" t="s">
        <v>29</v>
      </c>
      <c r="I9" s="4" t="s">
        <v>30</v>
      </c>
      <c r="O9" t="s">
        <v>9</v>
      </c>
    </row>
    <row r="10" spans="1:9" ht="14.25">
      <c r="A10" s="4" t="s">
        <v>21</v>
      </c>
      <c r="B10" s="4" t="s">
        <v>32</v>
      </c>
      <c r="C10" s="4" t="s">
        <v>33</v>
      </c>
      <c r="D10" s="4" t="s">
        <v>34</v>
      </c>
      <c r="E10" s="4" t="s">
        <v>35</v>
      </c>
      <c r="F10" s="4" t="s">
        <v>36</v>
      </c>
      <c r="G10" s="4" t="s">
        <v>37</v>
      </c>
      <c r="H10" s="4" t="s">
        <v>38</v>
      </c>
      <c r="I10" s="4" t="s">
        <v>39</v>
      </c>
    </row>
    <row r="11" spans="1:9" ht="12.75" customHeight="1">
      <c r="A11" s="7"/>
      <c r="B11" s="7"/>
      <c r="C11" s="7" t="s">
        <v>32</v>
      </c>
      <c r="D11" s="7"/>
      <c r="E11" s="7" t="s">
        <v>204</v>
      </c>
      <c r="F11" s="7"/>
      <c r="G11" s="9"/>
      <c r="H11" s="7"/>
      <c r="I11" s="9"/>
    </row>
    <row r="12" spans="1:16" ht="25.5">
      <c r="A12" s="6">
        <v>1</v>
      </c>
      <c r="B12" s="6" t="s">
        <v>42</v>
      </c>
      <c r="C12" s="6" t="s">
        <v>400</v>
      </c>
      <c r="D12" s="6" t="s">
        <v>44</v>
      </c>
      <c r="E12" s="6" t="s">
        <v>401</v>
      </c>
      <c r="F12" s="6" t="s">
        <v>65</v>
      </c>
      <c r="G12" s="8">
        <v>59.036</v>
      </c>
      <c r="H12" s="11"/>
      <c r="I12" s="10">
        <f>ROUND((H12*G12),2)</f>
        <v>0</v>
      </c>
      <c r="O12">
        <f>rekapitulace!H8</f>
        <v>21</v>
      </c>
      <c r="P12">
        <f>ROUND(O12/100*I12,2)</f>
        <v>0</v>
      </c>
    </row>
    <row r="13" ht="38.25">
      <c r="E13" s="12" t="s">
        <v>402</v>
      </c>
    </row>
    <row r="14" ht="357">
      <c r="E14" s="12" t="s">
        <v>216</v>
      </c>
    </row>
    <row r="15" spans="1:16" ht="12.75" customHeight="1">
      <c r="A15" s="13"/>
      <c r="B15" s="13"/>
      <c r="C15" s="13" t="s">
        <v>32</v>
      </c>
      <c r="D15" s="13"/>
      <c r="E15" s="13" t="s">
        <v>204</v>
      </c>
      <c r="F15" s="13"/>
      <c r="G15" s="13"/>
      <c r="H15" s="13"/>
      <c r="I15" s="13">
        <f>SUM(I12:I14)</f>
        <v>0</v>
      </c>
      <c r="P15">
        <f>SUM(P12:P14)</f>
        <v>0</v>
      </c>
    </row>
    <row r="17" spans="1:9" ht="12.75" customHeight="1">
      <c r="A17" s="7"/>
      <c r="B17" s="7"/>
      <c r="C17" s="7" t="s">
        <v>33</v>
      </c>
      <c r="D17" s="7"/>
      <c r="E17" s="7" t="s">
        <v>222</v>
      </c>
      <c r="F17" s="7"/>
      <c r="G17" s="9"/>
      <c r="H17" s="7"/>
      <c r="I17" s="9"/>
    </row>
    <row r="18" spans="1:16" ht="25.5">
      <c r="A18" s="6">
        <v>2</v>
      </c>
      <c r="B18" s="6" t="s">
        <v>42</v>
      </c>
      <c r="C18" s="6" t="s">
        <v>403</v>
      </c>
      <c r="D18" s="6" t="s">
        <v>44</v>
      </c>
      <c r="E18" s="6" t="s">
        <v>404</v>
      </c>
      <c r="F18" s="6" t="s">
        <v>65</v>
      </c>
      <c r="G18" s="8">
        <v>78.564</v>
      </c>
      <c r="H18" s="11"/>
      <c r="I18" s="10">
        <f>ROUND((H18*G18),2)</f>
        <v>0</v>
      </c>
      <c r="O18">
        <f>rekapitulace!H8</f>
        <v>21</v>
      </c>
      <c r="P18">
        <f>ROUND(O18/100*I18,2)</f>
        <v>0</v>
      </c>
    </row>
    <row r="19" ht="38.25">
      <c r="E19" s="12" t="s">
        <v>405</v>
      </c>
    </row>
    <row r="20" ht="357">
      <c r="E20" s="12" t="s">
        <v>327</v>
      </c>
    </row>
    <row r="21" spans="1:16" ht="25.5">
      <c r="A21" s="6">
        <v>3</v>
      </c>
      <c r="B21" s="6" t="s">
        <v>42</v>
      </c>
      <c r="C21" s="6" t="s">
        <v>406</v>
      </c>
      <c r="D21" s="6" t="s">
        <v>44</v>
      </c>
      <c r="E21" s="6" t="s">
        <v>407</v>
      </c>
      <c r="F21" s="6" t="s">
        <v>219</v>
      </c>
      <c r="G21" s="8">
        <v>2.49</v>
      </c>
      <c r="H21" s="11"/>
      <c r="I21" s="10">
        <f>ROUND((H21*G21),2)</f>
        <v>0</v>
      </c>
      <c r="O21">
        <f>rekapitulace!H8</f>
        <v>21</v>
      </c>
      <c r="P21">
        <f>ROUND(O21/100*I21,2)</f>
        <v>0</v>
      </c>
    </row>
    <row r="22" ht="25.5">
      <c r="E22" s="12" t="s">
        <v>408</v>
      </c>
    </row>
    <row r="23" ht="267.75">
      <c r="E23" s="12" t="s">
        <v>409</v>
      </c>
    </row>
    <row r="24" spans="1:16" ht="12.75" customHeight="1">
      <c r="A24" s="13"/>
      <c r="B24" s="13"/>
      <c r="C24" s="13" t="s">
        <v>33</v>
      </c>
      <c r="D24" s="13"/>
      <c r="E24" s="13" t="s">
        <v>222</v>
      </c>
      <c r="F24" s="13"/>
      <c r="G24" s="13"/>
      <c r="H24" s="13"/>
      <c r="I24" s="13">
        <f>SUM(I18:I23)</f>
        <v>0</v>
      </c>
      <c r="P24">
        <f>SUM(P18:P23)</f>
        <v>0</v>
      </c>
    </row>
    <row r="26" spans="1:9" ht="12.75" customHeight="1">
      <c r="A26" s="7"/>
      <c r="B26" s="7"/>
      <c r="C26" s="7" t="s">
        <v>34</v>
      </c>
      <c r="D26" s="7"/>
      <c r="E26" s="7" t="s">
        <v>232</v>
      </c>
      <c r="F26" s="7"/>
      <c r="G26" s="9"/>
      <c r="H26" s="7"/>
      <c r="I26" s="9"/>
    </row>
    <row r="27" spans="1:16" ht="12.75">
      <c r="A27" s="6">
        <v>4</v>
      </c>
      <c r="B27" s="6" t="s">
        <v>42</v>
      </c>
      <c r="C27" s="6" t="s">
        <v>410</v>
      </c>
      <c r="D27" s="6" t="s">
        <v>44</v>
      </c>
      <c r="E27" s="6" t="s">
        <v>411</v>
      </c>
      <c r="F27" s="6" t="s">
        <v>65</v>
      </c>
      <c r="G27" s="8">
        <v>5.571</v>
      </c>
      <c r="H27" s="11"/>
      <c r="I27" s="10">
        <f>ROUND((H27*G27),2)</f>
        <v>0</v>
      </c>
      <c r="O27">
        <f>rekapitulace!H8</f>
        <v>21</v>
      </c>
      <c r="P27">
        <f>ROUND(O27/100*I27,2)</f>
        <v>0</v>
      </c>
    </row>
    <row r="28" ht="25.5">
      <c r="E28" s="12" t="s">
        <v>412</v>
      </c>
    </row>
    <row r="29" ht="357">
      <c r="E29" s="12" t="s">
        <v>243</v>
      </c>
    </row>
    <row r="30" spans="1:16" ht="12.75" customHeight="1">
      <c r="A30" s="13"/>
      <c r="B30" s="13"/>
      <c r="C30" s="13" t="s">
        <v>34</v>
      </c>
      <c r="D30" s="13"/>
      <c r="E30" s="13" t="s">
        <v>232</v>
      </c>
      <c r="F30" s="13"/>
      <c r="G30" s="13"/>
      <c r="H30" s="13"/>
      <c r="I30" s="13">
        <f>SUM(I27:I29)</f>
        <v>0</v>
      </c>
      <c r="P30">
        <f>SUM(P27:P29)</f>
        <v>0</v>
      </c>
    </row>
    <row r="32" spans="1:16" ht="12.75" customHeight="1">
      <c r="A32" s="13"/>
      <c r="B32" s="13"/>
      <c r="C32" s="13"/>
      <c r="D32" s="13"/>
      <c r="E32" s="13" t="s">
        <v>60</v>
      </c>
      <c r="F32" s="13"/>
      <c r="G32" s="13"/>
      <c r="H32" s="13"/>
      <c r="I32" s="13">
        <f>+I15+I24+I30</f>
        <v>0</v>
      </c>
      <c r="P32">
        <f>+P15+P24+P30</f>
        <v>0</v>
      </c>
    </row>
  </sheetData>
  <sheetProtection formatColumns="0"/>
  <mergeCells count="9">
    <mergeCell ref="A2:I2"/>
    <mergeCell ref="G8:G9"/>
    <mergeCell ref="H8:I8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horizontalDpi="300" verticalDpi="300" orientation="portrait" paperSize="9" scale="4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45"/>
  <sheetViews>
    <sheetView showGridLines="0" zoomScalePageLayoutView="0" workbookViewId="0" topLeftCell="A1">
      <pane ySplit="10" topLeftCell="A11" activePane="bottomLeft" state="frozen"/>
      <selection pane="topLeft" activeCell="N21" sqref="N21"/>
      <selection pane="bottomLeft" activeCell="L17" sqref="L17"/>
    </sheetView>
  </sheetViews>
  <sheetFormatPr defaultColWidth="9.140625" defaultRowHeight="12.75" customHeight="1"/>
  <cols>
    <col min="1" max="1" width="6.7109375" style="0" customWidth="1"/>
    <col min="2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9" width="14.7109375" style="0" customWidth="1"/>
    <col min="15" max="16" width="9.140625" style="0" hidden="1" customWidth="1"/>
  </cols>
  <sheetData>
    <row r="1" spans="1:3" ht="12.75" customHeight="1">
      <c r="A1" s="5" t="s">
        <v>11</v>
      </c>
      <c r="C1" t="s">
        <v>12</v>
      </c>
    </row>
    <row r="2" spans="1:9" ht="12.75" customHeight="1">
      <c r="A2" s="16" t="s">
        <v>615</v>
      </c>
      <c r="B2" s="16"/>
      <c r="C2" s="16"/>
      <c r="D2" s="16"/>
      <c r="E2" s="16"/>
      <c r="F2" s="16"/>
      <c r="G2" s="16"/>
      <c r="H2" s="16"/>
      <c r="I2" s="16"/>
    </row>
    <row r="4" spans="1:5" ht="12.75" customHeight="1">
      <c r="A4" t="s">
        <v>13</v>
      </c>
      <c r="C4" s="5" t="s">
        <v>16</v>
      </c>
      <c r="D4" s="5"/>
      <c r="E4" s="5" t="s">
        <v>17</v>
      </c>
    </row>
    <row r="5" spans="1:5" ht="12.75" customHeight="1">
      <c r="A5" t="s">
        <v>14</v>
      </c>
      <c r="C5" s="5" t="s">
        <v>413</v>
      </c>
      <c r="D5" s="5"/>
      <c r="E5" s="5" t="s">
        <v>414</v>
      </c>
    </row>
    <row r="6" spans="1:5" ht="12.75" customHeight="1">
      <c r="A6" t="s">
        <v>15</v>
      </c>
      <c r="C6" s="5" t="s">
        <v>413</v>
      </c>
      <c r="D6" s="5"/>
      <c r="E6" s="5" t="s">
        <v>414</v>
      </c>
    </row>
    <row r="7" spans="3:5" ht="12.75" customHeight="1">
      <c r="C7" s="5"/>
      <c r="D7" s="5"/>
      <c r="E7" s="5"/>
    </row>
    <row r="8" spans="1:16" ht="12.75" customHeight="1">
      <c r="A8" s="17" t="s">
        <v>20</v>
      </c>
      <c r="B8" s="17" t="s">
        <v>22</v>
      </c>
      <c r="C8" s="17" t="s">
        <v>23</v>
      </c>
      <c r="D8" s="17" t="s">
        <v>24</v>
      </c>
      <c r="E8" s="17" t="s">
        <v>25</v>
      </c>
      <c r="F8" s="17" t="s">
        <v>26</v>
      </c>
      <c r="G8" s="17" t="s">
        <v>27</v>
      </c>
      <c r="H8" s="17" t="s">
        <v>28</v>
      </c>
      <c r="I8" s="17"/>
      <c r="O8" t="s">
        <v>31</v>
      </c>
      <c r="P8" t="s">
        <v>9</v>
      </c>
    </row>
    <row r="9" spans="1:15" ht="14.25">
      <c r="A9" s="17"/>
      <c r="B9" s="17"/>
      <c r="C9" s="17"/>
      <c r="D9" s="17"/>
      <c r="E9" s="17"/>
      <c r="F9" s="17"/>
      <c r="G9" s="17"/>
      <c r="H9" s="4" t="s">
        <v>29</v>
      </c>
      <c r="I9" s="4" t="s">
        <v>30</v>
      </c>
      <c r="O9" t="s">
        <v>9</v>
      </c>
    </row>
    <row r="10" spans="1:9" ht="14.25">
      <c r="A10" s="4" t="s">
        <v>21</v>
      </c>
      <c r="B10" s="4" t="s">
        <v>32</v>
      </c>
      <c r="C10" s="4" t="s">
        <v>33</v>
      </c>
      <c r="D10" s="4" t="s">
        <v>34</v>
      </c>
      <c r="E10" s="4" t="s">
        <v>35</v>
      </c>
      <c r="F10" s="4" t="s">
        <v>36</v>
      </c>
      <c r="G10" s="4" t="s">
        <v>37</v>
      </c>
      <c r="H10" s="4" t="s">
        <v>38</v>
      </c>
      <c r="I10" s="4" t="s">
        <v>39</v>
      </c>
    </row>
    <row r="11" spans="1:9" ht="12.75" customHeight="1">
      <c r="A11" s="7"/>
      <c r="B11" s="7"/>
      <c r="C11" s="7" t="s">
        <v>416</v>
      </c>
      <c r="D11" s="7"/>
      <c r="E11" s="7" t="s">
        <v>415</v>
      </c>
      <c r="F11" s="7"/>
      <c r="G11" s="9"/>
      <c r="H11" s="7"/>
      <c r="I11" s="9"/>
    </row>
    <row r="12" spans="1:16" ht="12.75">
      <c r="A12" s="6">
        <v>1</v>
      </c>
      <c r="B12" s="6" t="s">
        <v>417</v>
      </c>
      <c r="C12" s="6" t="s">
        <v>418</v>
      </c>
      <c r="D12" s="6" t="s">
        <v>44</v>
      </c>
      <c r="E12" s="6" t="s">
        <v>419</v>
      </c>
      <c r="F12" s="6" t="s">
        <v>106</v>
      </c>
      <c r="G12" s="8">
        <v>240</v>
      </c>
      <c r="H12" s="11"/>
      <c r="I12" s="10">
        <f>ROUND((H12*G12),2)</f>
        <v>0</v>
      </c>
      <c r="O12">
        <f>rekapitulace!H8</f>
        <v>21</v>
      </c>
      <c r="P12">
        <f>ROUND(O12/100*I12,2)</f>
        <v>0</v>
      </c>
    </row>
    <row r="13" ht="12.75">
      <c r="E13" s="12" t="s">
        <v>420</v>
      </c>
    </row>
    <row r="14" ht="12.75">
      <c r="E14" s="12" t="s">
        <v>417</v>
      </c>
    </row>
    <row r="15" spans="1:16" ht="12.75">
      <c r="A15" s="6">
        <v>2</v>
      </c>
      <c r="B15" s="6" t="s">
        <v>417</v>
      </c>
      <c r="C15" s="6" t="s">
        <v>421</v>
      </c>
      <c r="D15" s="6" t="s">
        <v>44</v>
      </c>
      <c r="E15" s="6" t="s">
        <v>422</v>
      </c>
      <c r="F15" s="6" t="s">
        <v>94</v>
      </c>
      <c r="G15" s="8">
        <v>9</v>
      </c>
      <c r="H15" s="11"/>
      <c r="I15" s="10">
        <f>ROUND((H15*G15),2)</f>
        <v>0</v>
      </c>
      <c r="O15">
        <f>rekapitulace!H8</f>
        <v>21</v>
      </c>
      <c r="P15">
        <f>ROUND(O15/100*I15,2)</f>
        <v>0</v>
      </c>
    </row>
    <row r="16" ht="12.75">
      <c r="E16" s="12" t="s">
        <v>423</v>
      </c>
    </row>
    <row r="17" ht="12.75">
      <c r="E17" s="12" t="s">
        <v>417</v>
      </c>
    </row>
    <row r="18" spans="1:16" ht="12.75">
      <c r="A18" s="6">
        <v>3</v>
      </c>
      <c r="B18" s="6" t="s">
        <v>417</v>
      </c>
      <c r="C18" s="6" t="s">
        <v>424</v>
      </c>
      <c r="D18" s="6" t="s">
        <v>44</v>
      </c>
      <c r="E18" s="6" t="s">
        <v>425</v>
      </c>
      <c r="F18" s="6" t="s">
        <v>94</v>
      </c>
      <c r="G18" s="8">
        <v>25</v>
      </c>
      <c r="H18" s="11"/>
      <c r="I18" s="10">
        <f>ROUND((H18*G18),2)</f>
        <v>0</v>
      </c>
      <c r="O18">
        <f>rekapitulace!H8</f>
        <v>21</v>
      </c>
      <c r="P18">
        <f>ROUND(O18/100*I18,2)</f>
        <v>0</v>
      </c>
    </row>
    <row r="19" ht="12.75">
      <c r="E19" s="12" t="s">
        <v>426</v>
      </c>
    </row>
    <row r="20" ht="12.75">
      <c r="E20" s="12" t="s">
        <v>417</v>
      </c>
    </row>
    <row r="21" spans="1:16" ht="25.5">
      <c r="A21" s="6">
        <v>4</v>
      </c>
      <c r="B21" s="6" t="s">
        <v>417</v>
      </c>
      <c r="C21" s="6" t="s">
        <v>427</v>
      </c>
      <c r="D21" s="6" t="s">
        <v>44</v>
      </c>
      <c r="E21" s="6" t="s">
        <v>428</v>
      </c>
      <c r="F21" s="6" t="s">
        <v>106</v>
      </c>
      <c r="G21" s="8">
        <v>80</v>
      </c>
      <c r="H21" s="11"/>
      <c r="I21" s="10">
        <f>ROUND((H21*G21),2)</f>
        <v>0</v>
      </c>
      <c r="O21">
        <f>rekapitulace!H8</f>
        <v>21</v>
      </c>
      <c r="P21">
        <f>ROUND(O21/100*I21,2)</f>
        <v>0</v>
      </c>
    </row>
    <row r="22" ht="12.75">
      <c r="E22" s="12" t="s">
        <v>429</v>
      </c>
    </row>
    <row r="23" ht="12.75">
      <c r="E23" s="12" t="s">
        <v>417</v>
      </c>
    </row>
    <row r="24" spans="1:16" ht="25.5">
      <c r="A24" s="6">
        <v>5</v>
      </c>
      <c r="B24" s="6" t="s">
        <v>417</v>
      </c>
      <c r="C24" s="6" t="s">
        <v>430</v>
      </c>
      <c r="D24" s="6" t="s">
        <v>44</v>
      </c>
      <c r="E24" s="6" t="s">
        <v>431</v>
      </c>
      <c r="F24" s="6" t="s">
        <v>106</v>
      </c>
      <c r="G24" s="8">
        <v>285</v>
      </c>
      <c r="H24" s="11"/>
      <c r="I24" s="10">
        <f>ROUND((H24*G24),2)</f>
        <v>0</v>
      </c>
      <c r="O24">
        <f>rekapitulace!H8</f>
        <v>21</v>
      </c>
      <c r="P24">
        <f>ROUND(O24/100*I24,2)</f>
        <v>0</v>
      </c>
    </row>
    <row r="25" ht="12.75">
      <c r="E25" s="12" t="s">
        <v>432</v>
      </c>
    </row>
    <row r="26" ht="12.75">
      <c r="E26" s="12" t="s">
        <v>417</v>
      </c>
    </row>
    <row r="27" spans="1:16" ht="12.75">
      <c r="A27" s="6">
        <v>6</v>
      </c>
      <c r="B27" s="6" t="s">
        <v>417</v>
      </c>
      <c r="C27" s="6" t="s">
        <v>433</v>
      </c>
      <c r="D27" s="6" t="s">
        <v>44</v>
      </c>
      <c r="E27" s="6" t="s">
        <v>434</v>
      </c>
      <c r="F27" s="6" t="s">
        <v>106</v>
      </c>
      <c r="G27" s="8">
        <v>240</v>
      </c>
      <c r="H27" s="11"/>
      <c r="I27" s="10">
        <f>ROUND((H27*G27),2)</f>
        <v>0</v>
      </c>
      <c r="O27">
        <f>rekapitulace!H8</f>
        <v>21</v>
      </c>
      <c r="P27">
        <f>ROUND(O27/100*I27,2)</f>
        <v>0</v>
      </c>
    </row>
    <row r="28" ht="12.75">
      <c r="E28" s="12" t="s">
        <v>420</v>
      </c>
    </row>
    <row r="29" ht="12.75">
      <c r="E29" s="12" t="s">
        <v>417</v>
      </c>
    </row>
    <row r="30" spans="1:16" ht="12.75">
      <c r="A30" s="6">
        <v>7</v>
      </c>
      <c r="B30" s="6" t="s">
        <v>417</v>
      </c>
      <c r="C30" s="6" t="s">
        <v>435</v>
      </c>
      <c r="D30" s="6" t="s">
        <v>44</v>
      </c>
      <c r="E30" s="6" t="s">
        <v>436</v>
      </c>
      <c r="F30" s="6" t="s">
        <v>106</v>
      </c>
      <c r="G30" s="8">
        <v>80</v>
      </c>
      <c r="H30" s="11"/>
      <c r="I30" s="10">
        <f>ROUND((H30*G30),2)</f>
        <v>0</v>
      </c>
      <c r="O30">
        <f>rekapitulace!H8</f>
        <v>21</v>
      </c>
      <c r="P30">
        <f>ROUND(O30/100*I30,2)</f>
        <v>0</v>
      </c>
    </row>
    <row r="31" ht="12.75">
      <c r="E31" s="12" t="s">
        <v>429</v>
      </c>
    </row>
    <row r="32" ht="12.75">
      <c r="E32" s="12" t="s">
        <v>417</v>
      </c>
    </row>
    <row r="33" spans="1:16" ht="12.75">
      <c r="A33" s="6">
        <v>8</v>
      </c>
      <c r="B33" s="6" t="s">
        <v>417</v>
      </c>
      <c r="C33" s="6" t="s">
        <v>437</v>
      </c>
      <c r="D33" s="6" t="s">
        <v>44</v>
      </c>
      <c r="E33" s="6" t="s">
        <v>438</v>
      </c>
      <c r="F33" s="6" t="s">
        <v>106</v>
      </c>
      <c r="G33" s="8">
        <v>285</v>
      </c>
      <c r="H33" s="11"/>
      <c r="I33" s="10">
        <f>ROUND((H33*G33),2)</f>
        <v>0</v>
      </c>
      <c r="O33">
        <f>rekapitulace!H8</f>
        <v>21</v>
      </c>
      <c r="P33">
        <f>ROUND(O33/100*I33,2)</f>
        <v>0</v>
      </c>
    </row>
    <row r="34" ht="12.75">
      <c r="E34" s="12" t="s">
        <v>432</v>
      </c>
    </row>
    <row r="35" ht="12.75">
      <c r="E35" s="12" t="s">
        <v>417</v>
      </c>
    </row>
    <row r="36" spans="1:16" ht="12.75">
      <c r="A36" s="6">
        <v>9</v>
      </c>
      <c r="B36" s="6" t="s">
        <v>417</v>
      </c>
      <c r="C36" s="6" t="s">
        <v>439</v>
      </c>
      <c r="D36" s="6" t="s">
        <v>44</v>
      </c>
      <c r="E36" s="6" t="s">
        <v>440</v>
      </c>
      <c r="F36" s="6" t="s">
        <v>94</v>
      </c>
      <c r="G36" s="8">
        <v>25</v>
      </c>
      <c r="H36" s="11"/>
      <c r="I36" s="10">
        <f>ROUND((H36*G36),2)</f>
        <v>0</v>
      </c>
      <c r="O36">
        <f>rekapitulace!H8</f>
        <v>21</v>
      </c>
      <c r="P36">
        <f>ROUND(O36/100*I36,2)</f>
        <v>0</v>
      </c>
    </row>
    <row r="37" ht="12.75">
      <c r="E37" s="12" t="s">
        <v>426</v>
      </c>
    </row>
    <row r="38" ht="12.75">
      <c r="E38" s="12" t="s">
        <v>417</v>
      </c>
    </row>
    <row r="39" spans="1:16" ht="12.75">
      <c r="A39" s="6">
        <v>10</v>
      </c>
      <c r="B39" s="6" t="s">
        <v>417</v>
      </c>
      <c r="C39" s="6" t="s">
        <v>441</v>
      </c>
      <c r="D39" s="6" t="s">
        <v>44</v>
      </c>
      <c r="E39" s="6" t="s">
        <v>442</v>
      </c>
      <c r="F39" s="6" t="s">
        <v>94</v>
      </c>
      <c r="G39" s="8">
        <v>9</v>
      </c>
      <c r="H39" s="11"/>
      <c r="I39" s="10">
        <f>ROUND((H39*G39),2)</f>
        <v>0</v>
      </c>
      <c r="O39">
        <f>rekapitulace!H8</f>
        <v>21</v>
      </c>
      <c r="P39">
        <f>ROUND(O39/100*I39,2)</f>
        <v>0</v>
      </c>
    </row>
    <row r="40" ht="12.75">
      <c r="E40" s="12" t="s">
        <v>423</v>
      </c>
    </row>
    <row r="41" ht="12.75">
      <c r="E41" s="12" t="s">
        <v>417</v>
      </c>
    </row>
    <row r="42" spans="1:16" ht="12.75" customHeight="1">
      <c r="A42" s="13"/>
      <c r="B42" s="13"/>
      <c r="C42" s="13" t="s">
        <v>416</v>
      </c>
      <c r="D42" s="13"/>
      <c r="E42" s="13" t="s">
        <v>415</v>
      </c>
      <c r="F42" s="13"/>
      <c r="G42" s="13"/>
      <c r="H42" s="13"/>
      <c r="I42" s="13">
        <f>SUM(I12:I41)</f>
        <v>0</v>
      </c>
      <c r="P42">
        <f>SUM(P12:P41)</f>
        <v>0</v>
      </c>
    </row>
    <row r="44" spans="1:9" ht="12.75" customHeight="1">
      <c r="A44" s="7"/>
      <c r="B44" s="7"/>
      <c r="C44" s="7" t="s">
        <v>444</v>
      </c>
      <c r="D44" s="7"/>
      <c r="E44" s="7" t="s">
        <v>443</v>
      </c>
      <c r="F44" s="7"/>
      <c r="G44" s="9"/>
      <c r="H44" s="7"/>
      <c r="I44" s="9"/>
    </row>
    <row r="45" spans="1:16" ht="12.75">
      <c r="A45" s="6">
        <v>11</v>
      </c>
      <c r="B45" s="6" t="s">
        <v>417</v>
      </c>
      <c r="C45" s="6" t="s">
        <v>445</v>
      </c>
      <c r="D45" s="6" t="s">
        <v>44</v>
      </c>
      <c r="E45" s="6" t="s">
        <v>446</v>
      </c>
      <c r="F45" s="6" t="s">
        <v>94</v>
      </c>
      <c r="G45" s="8">
        <v>9</v>
      </c>
      <c r="H45" s="11"/>
      <c r="I45" s="10">
        <f>ROUND((H45*G45),2)</f>
        <v>0</v>
      </c>
      <c r="O45">
        <f>rekapitulace!H8</f>
        <v>21</v>
      </c>
      <c r="P45">
        <f>ROUND(O45/100*I45,2)</f>
        <v>0</v>
      </c>
    </row>
    <row r="46" ht="12.75">
      <c r="E46" s="12" t="s">
        <v>423</v>
      </c>
    </row>
    <row r="47" ht="12.75">
      <c r="E47" s="12" t="s">
        <v>417</v>
      </c>
    </row>
    <row r="48" spans="1:16" ht="12.75">
      <c r="A48" s="6">
        <v>12</v>
      </c>
      <c r="B48" s="6" t="s">
        <v>417</v>
      </c>
      <c r="C48" s="6" t="s">
        <v>447</v>
      </c>
      <c r="D48" s="6" t="s">
        <v>44</v>
      </c>
      <c r="E48" s="6" t="s">
        <v>448</v>
      </c>
      <c r="F48" s="6" t="s">
        <v>94</v>
      </c>
      <c r="G48" s="8">
        <v>9</v>
      </c>
      <c r="H48" s="11"/>
      <c r="I48" s="10">
        <f>ROUND((H48*G48),2)</f>
        <v>0</v>
      </c>
      <c r="O48">
        <f>rekapitulace!H8</f>
        <v>21</v>
      </c>
      <c r="P48">
        <f>ROUND(O48/100*I48,2)</f>
        <v>0</v>
      </c>
    </row>
    <row r="49" ht="12.75">
      <c r="E49" s="12" t="s">
        <v>423</v>
      </c>
    </row>
    <row r="50" ht="12.75">
      <c r="E50" s="12" t="s">
        <v>417</v>
      </c>
    </row>
    <row r="51" spans="1:16" ht="12.75" customHeight="1">
      <c r="A51" s="13"/>
      <c r="B51" s="13"/>
      <c r="C51" s="13" t="s">
        <v>444</v>
      </c>
      <c r="D51" s="13"/>
      <c r="E51" s="13" t="s">
        <v>443</v>
      </c>
      <c r="F51" s="13"/>
      <c r="G51" s="13"/>
      <c r="H51" s="13"/>
      <c r="I51" s="13">
        <f>SUM(I45:I50)</f>
        <v>0</v>
      </c>
      <c r="P51">
        <f>SUM(P45:P50)</f>
        <v>0</v>
      </c>
    </row>
    <row r="53" spans="1:9" ht="12.75" customHeight="1">
      <c r="A53" s="7"/>
      <c r="B53" s="7"/>
      <c r="C53" s="7" t="s">
        <v>450</v>
      </c>
      <c r="D53" s="7"/>
      <c r="E53" s="7" t="s">
        <v>449</v>
      </c>
      <c r="F53" s="7"/>
      <c r="G53" s="9"/>
      <c r="H53" s="7"/>
      <c r="I53" s="9"/>
    </row>
    <row r="54" spans="1:16" ht="12.75">
      <c r="A54" s="6">
        <v>13</v>
      </c>
      <c r="B54" s="6" t="s">
        <v>417</v>
      </c>
      <c r="C54" s="6" t="s">
        <v>451</v>
      </c>
      <c r="D54" s="6" t="s">
        <v>44</v>
      </c>
      <c r="E54" s="6" t="s">
        <v>452</v>
      </c>
      <c r="F54" s="6" t="s">
        <v>106</v>
      </c>
      <c r="G54" s="8">
        <v>9</v>
      </c>
      <c r="H54" s="11"/>
      <c r="I54" s="10">
        <f>ROUND((H54*G54),2)</f>
        <v>0</v>
      </c>
      <c r="O54">
        <f>rekapitulace!H8</f>
        <v>21</v>
      </c>
      <c r="P54">
        <f>ROUND(O54/100*I54,2)</f>
        <v>0</v>
      </c>
    </row>
    <row r="55" ht="12.75">
      <c r="E55" s="12" t="s">
        <v>453</v>
      </c>
    </row>
    <row r="56" ht="12.75">
      <c r="E56" s="12" t="s">
        <v>417</v>
      </c>
    </row>
    <row r="57" spans="1:16" ht="12.75">
      <c r="A57" s="6">
        <v>14</v>
      </c>
      <c r="B57" s="6" t="s">
        <v>417</v>
      </c>
      <c r="C57" s="6" t="s">
        <v>454</v>
      </c>
      <c r="D57" s="6" t="s">
        <v>44</v>
      </c>
      <c r="E57" s="6" t="s">
        <v>455</v>
      </c>
      <c r="F57" s="6" t="s">
        <v>94</v>
      </c>
      <c r="G57" s="8">
        <v>9</v>
      </c>
      <c r="H57" s="11"/>
      <c r="I57" s="10">
        <f>ROUND((H57*G57),2)</f>
        <v>0</v>
      </c>
      <c r="O57">
        <f>rekapitulace!H8</f>
        <v>21</v>
      </c>
      <c r="P57">
        <f>ROUND(O57/100*I57,2)</f>
        <v>0</v>
      </c>
    </row>
    <row r="58" ht="12.75">
      <c r="E58" s="12" t="s">
        <v>423</v>
      </c>
    </row>
    <row r="59" ht="12.75">
      <c r="E59" s="12" t="s">
        <v>417</v>
      </c>
    </row>
    <row r="60" spans="1:16" ht="12.75">
      <c r="A60" s="6">
        <v>15</v>
      </c>
      <c r="B60" s="6" t="s">
        <v>417</v>
      </c>
      <c r="C60" s="6" t="s">
        <v>456</v>
      </c>
      <c r="D60" s="6" t="s">
        <v>44</v>
      </c>
      <c r="E60" s="6" t="s">
        <v>457</v>
      </c>
      <c r="F60" s="6" t="s">
        <v>106</v>
      </c>
      <c r="G60" s="8">
        <v>9</v>
      </c>
      <c r="H60" s="11"/>
      <c r="I60" s="10">
        <f>ROUND((H60*G60),2)</f>
        <v>0</v>
      </c>
      <c r="O60">
        <f>rekapitulace!H8</f>
        <v>21</v>
      </c>
      <c r="P60">
        <f>ROUND(O60/100*I60,2)</f>
        <v>0</v>
      </c>
    </row>
    <row r="61" ht="12.75">
      <c r="E61" s="12" t="s">
        <v>453</v>
      </c>
    </row>
    <row r="62" ht="12.75">
      <c r="E62" s="12" t="s">
        <v>417</v>
      </c>
    </row>
    <row r="63" spans="1:16" ht="12.75">
      <c r="A63" s="6">
        <v>16</v>
      </c>
      <c r="B63" s="6" t="s">
        <v>417</v>
      </c>
      <c r="C63" s="6" t="s">
        <v>458</v>
      </c>
      <c r="D63" s="6" t="s">
        <v>44</v>
      </c>
      <c r="E63" s="6" t="s">
        <v>459</v>
      </c>
      <c r="F63" s="6" t="s">
        <v>106</v>
      </c>
      <c r="G63" s="8">
        <v>105</v>
      </c>
      <c r="H63" s="11"/>
      <c r="I63" s="10">
        <f>ROUND((H63*G63),2)</f>
        <v>0</v>
      </c>
      <c r="O63">
        <f>rekapitulace!H8</f>
        <v>21</v>
      </c>
      <c r="P63">
        <f>ROUND(O63/100*I63,2)</f>
        <v>0</v>
      </c>
    </row>
    <row r="64" ht="12.75">
      <c r="E64" s="12" t="s">
        <v>460</v>
      </c>
    </row>
    <row r="65" ht="12.75">
      <c r="E65" s="12" t="s">
        <v>417</v>
      </c>
    </row>
    <row r="66" spans="1:16" ht="12.75">
      <c r="A66" s="6">
        <v>17</v>
      </c>
      <c r="B66" s="6" t="s">
        <v>417</v>
      </c>
      <c r="C66" s="6" t="s">
        <v>461</v>
      </c>
      <c r="D66" s="6" t="s">
        <v>44</v>
      </c>
      <c r="E66" s="6" t="s">
        <v>462</v>
      </c>
      <c r="F66" s="6" t="s">
        <v>106</v>
      </c>
      <c r="G66" s="8">
        <v>200</v>
      </c>
      <c r="H66" s="11"/>
      <c r="I66" s="10">
        <f>ROUND((H66*G66),2)</f>
        <v>0</v>
      </c>
      <c r="O66">
        <f>rekapitulace!H8</f>
        <v>21</v>
      </c>
      <c r="P66">
        <f>ROUND(O66/100*I66,2)</f>
        <v>0</v>
      </c>
    </row>
    <row r="67" ht="12.75">
      <c r="E67" s="12" t="s">
        <v>463</v>
      </c>
    </row>
    <row r="68" ht="12.75">
      <c r="E68" s="12" t="s">
        <v>417</v>
      </c>
    </row>
    <row r="69" spans="1:16" ht="12.75">
      <c r="A69" s="6">
        <v>18</v>
      </c>
      <c r="B69" s="6" t="s">
        <v>417</v>
      </c>
      <c r="C69" s="6" t="s">
        <v>464</v>
      </c>
      <c r="D69" s="6" t="s">
        <v>44</v>
      </c>
      <c r="E69" s="6" t="s">
        <v>465</v>
      </c>
      <c r="F69" s="6" t="s">
        <v>466</v>
      </c>
      <c r="G69" s="8">
        <v>0.24</v>
      </c>
      <c r="H69" s="11"/>
      <c r="I69" s="10">
        <f>ROUND((H69*G69),2)</f>
        <v>0</v>
      </c>
      <c r="O69">
        <f>rekapitulace!H8</f>
        <v>21</v>
      </c>
      <c r="P69">
        <f>ROUND(O69/100*I69,2)</f>
        <v>0</v>
      </c>
    </row>
    <row r="70" ht="12.75">
      <c r="E70" s="12" t="s">
        <v>467</v>
      </c>
    </row>
    <row r="71" ht="12.75">
      <c r="E71" s="12" t="s">
        <v>417</v>
      </c>
    </row>
    <row r="72" spans="1:16" ht="12.75">
      <c r="A72" s="6">
        <v>19</v>
      </c>
      <c r="B72" s="6" t="s">
        <v>417</v>
      </c>
      <c r="C72" s="6" t="s">
        <v>468</v>
      </c>
      <c r="D72" s="6" t="s">
        <v>44</v>
      </c>
      <c r="E72" s="6" t="s">
        <v>469</v>
      </c>
      <c r="F72" s="6" t="s">
        <v>65</v>
      </c>
      <c r="G72" s="8">
        <v>13</v>
      </c>
      <c r="H72" s="11"/>
      <c r="I72" s="10">
        <f>ROUND((H72*G72),2)</f>
        <v>0</v>
      </c>
      <c r="O72">
        <f>rekapitulace!H8</f>
        <v>21</v>
      </c>
      <c r="P72">
        <f>ROUND(O72/100*I72,2)</f>
        <v>0</v>
      </c>
    </row>
    <row r="73" ht="12.75">
      <c r="E73" s="12" t="s">
        <v>470</v>
      </c>
    </row>
    <row r="74" ht="12.75">
      <c r="E74" s="12" t="s">
        <v>417</v>
      </c>
    </row>
    <row r="75" spans="1:16" ht="12.75">
      <c r="A75" s="6">
        <v>20</v>
      </c>
      <c r="B75" s="6" t="s">
        <v>417</v>
      </c>
      <c r="C75" s="6" t="s">
        <v>471</v>
      </c>
      <c r="D75" s="6" t="s">
        <v>44</v>
      </c>
      <c r="E75" s="6" t="s">
        <v>472</v>
      </c>
      <c r="F75" s="6" t="s">
        <v>83</v>
      </c>
      <c r="G75" s="8">
        <v>84</v>
      </c>
      <c r="H75" s="11"/>
      <c r="I75" s="10">
        <f>ROUND((H75*G75),2)</f>
        <v>0</v>
      </c>
      <c r="O75">
        <f>rekapitulace!H8</f>
        <v>21</v>
      </c>
      <c r="P75">
        <f>ROUND(O75/100*I75,2)</f>
        <v>0</v>
      </c>
    </row>
    <row r="76" ht="12.75">
      <c r="E76" s="12" t="s">
        <v>473</v>
      </c>
    </row>
    <row r="77" ht="12.75">
      <c r="E77" s="12" t="s">
        <v>417</v>
      </c>
    </row>
    <row r="78" spans="1:16" ht="12.75">
      <c r="A78" s="6">
        <v>21</v>
      </c>
      <c r="B78" s="6" t="s">
        <v>417</v>
      </c>
      <c r="C78" s="6" t="s">
        <v>474</v>
      </c>
      <c r="D78" s="6" t="s">
        <v>44</v>
      </c>
      <c r="E78" s="6" t="s">
        <v>475</v>
      </c>
      <c r="F78" s="6" t="s">
        <v>83</v>
      </c>
      <c r="G78" s="8">
        <v>42</v>
      </c>
      <c r="H78" s="11"/>
      <c r="I78" s="10">
        <f>ROUND((H78*G78),2)</f>
        <v>0</v>
      </c>
      <c r="O78">
        <f>rekapitulace!H8</f>
        <v>21</v>
      </c>
      <c r="P78">
        <f>ROUND(O78/100*I78,2)</f>
        <v>0</v>
      </c>
    </row>
    <row r="79" ht="12.75">
      <c r="E79" s="12" t="s">
        <v>476</v>
      </c>
    </row>
    <row r="80" ht="12.75">
      <c r="E80" s="12" t="s">
        <v>417</v>
      </c>
    </row>
    <row r="81" spans="1:16" ht="12.75">
      <c r="A81" s="6">
        <v>22</v>
      </c>
      <c r="B81" s="6" t="s">
        <v>417</v>
      </c>
      <c r="C81" s="6" t="s">
        <v>477</v>
      </c>
      <c r="D81" s="6" t="s">
        <v>44</v>
      </c>
      <c r="E81" s="6" t="s">
        <v>478</v>
      </c>
      <c r="F81" s="6" t="s">
        <v>479</v>
      </c>
      <c r="G81" s="8">
        <v>1</v>
      </c>
      <c r="H81" s="11"/>
      <c r="I81" s="10">
        <f>ROUND((H81*G81),2)</f>
        <v>0</v>
      </c>
      <c r="O81">
        <f>rekapitulace!H8</f>
        <v>21</v>
      </c>
      <c r="P81">
        <f>ROUND(O81/100*I81,2)</f>
        <v>0</v>
      </c>
    </row>
    <row r="82" ht="12.75">
      <c r="E82" s="12" t="s">
        <v>480</v>
      </c>
    </row>
    <row r="83" ht="12.75">
      <c r="E83" s="12" t="s">
        <v>417</v>
      </c>
    </row>
    <row r="84" spans="1:16" ht="12.75">
      <c r="A84" s="6">
        <v>23</v>
      </c>
      <c r="B84" s="6" t="s">
        <v>417</v>
      </c>
      <c r="C84" s="6" t="s">
        <v>481</v>
      </c>
      <c r="D84" s="6" t="s">
        <v>44</v>
      </c>
      <c r="E84" s="6" t="s">
        <v>482</v>
      </c>
      <c r="F84" s="6" t="s">
        <v>83</v>
      </c>
      <c r="G84" s="8">
        <v>15</v>
      </c>
      <c r="H84" s="11"/>
      <c r="I84" s="10">
        <f>ROUND((H84*G84),2)</f>
        <v>0</v>
      </c>
      <c r="O84">
        <f>rekapitulace!H8</f>
        <v>21</v>
      </c>
      <c r="P84">
        <f>ROUND(O84/100*I84,2)</f>
        <v>0</v>
      </c>
    </row>
    <row r="85" ht="12.75">
      <c r="E85" s="12" t="s">
        <v>483</v>
      </c>
    </row>
    <row r="86" ht="12.75">
      <c r="E86" s="12" t="s">
        <v>417</v>
      </c>
    </row>
    <row r="87" spans="1:16" ht="12.75">
      <c r="A87" s="6">
        <v>24</v>
      </c>
      <c r="B87" s="6" t="s">
        <v>417</v>
      </c>
      <c r="C87" s="6" t="s">
        <v>484</v>
      </c>
      <c r="D87" s="6" t="s">
        <v>44</v>
      </c>
      <c r="E87" s="6" t="s">
        <v>485</v>
      </c>
      <c r="F87" s="6" t="s">
        <v>106</v>
      </c>
      <c r="G87" s="8">
        <v>60</v>
      </c>
      <c r="H87" s="11"/>
      <c r="I87" s="10">
        <f>ROUND((H87*G87),2)</f>
        <v>0</v>
      </c>
      <c r="O87">
        <f>rekapitulace!H8</f>
        <v>21</v>
      </c>
      <c r="P87">
        <f>ROUND(O87/100*I87,2)</f>
        <v>0</v>
      </c>
    </row>
    <row r="88" ht="12.75">
      <c r="E88" s="12" t="s">
        <v>486</v>
      </c>
    </row>
    <row r="89" ht="12.75">
      <c r="E89" s="12" t="s">
        <v>417</v>
      </c>
    </row>
    <row r="90" spans="1:16" ht="25.5">
      <c r="A90" s="6">
        <v>25</v>
      </c>
      <c r="B90" s="6" t="s">
        <v>417</v>
      </c>
      <c r="C90" s="6" t="s">
        <v>487</v>
      </c>
      <c r="D90" s="6" t="s">
        <v>44</v>
      </c>
      <c r="E90" s="6" t="s">
        <v>488</v>
      </c>
      <c r="F90" s="6" t="s">
        <v>94</v>
      </c>
      <c r="G90" s="8">
        <v>9</v>
      </c>
      <c r="H90" s="11"/>
      <c r="I90" s="10">
        <f>ROUND((H90*G90),2)</f>
        <v>0</v>
      </c>
      <c r="O90">
        <f>rekapitulace!H8</f>
        <v>21</v>
      </c>
      <c r="P90">
        <f>ROUND(O90/100*I90,2)</f>
        <v>0</v>
      </c>
    </row>
    <row r="91" ht="12.75">
      <c r="E91" s="12" t="s">
        <v>423</v>
      </c>
    </row>
    <row r="92" ht="12.75">
      <c r="E92" s="12" t="s">
        <v>417</v>
      </c>
    </row>
    <row r="93" spans="1:16" ht="12.75">
      <c r="A93" s="6">
        <v>26</v>
      </c>
      <c r="B93" s="6" t="s">
        <v>417</v>
      </c>
      <c r="C93" s="6" t="s">
        <v>489</v>
      </c>
      <c r="D93" s="6" t="s">
        <v>44</v>
      </c>
      <c r="E93" s="6" t="s">
        <v>490</v>
      </c>
      <c r="F93" s="6" t="s">
        <v>65</v>
      </c>
      <c r="G93" s="8">
        <v>5</v>
      </c>
      <c r="H93" s="11"/>
      <c r="I93" s="10">
        <f>ROUND((H93*G93),2)</f>
        <v>0</v>
      </c>
      <c r="O93">
        <f>rekapitulace!H8</f>
        <v>21</v>
      </c>
      <c r="P93">
        <f>ROUND(O93/100*I93,2)</f>
        <v>0</v>
      </c>
    </row>
    <row r="94" ht="12.75">
      <c r="E94" s="12" t="s">
        <v>491</v>
      </c>
    </row>
    <row r="95" ht="12.75">
      <c r="E95" s="12" t="s">
        <v>417</v>
      </c>
    </row>
    <row r="96" spans="1:16" ht="12.75">
      <c r="A96" s="6">
        <v>27</v>
      </c>
      <c r="B96" s="6" t="s">
        <v>417</v>
      </c>
      <c r="C96" s="6" t="s">
        <v>492</v>
      </c>
      <c r="D96" s="6" t="s">
        <v>44</v>
      </c>
      <c r="E96" s="6" t="s">
        <v>493</v>
      </c>
      <c r="F96" s="6" t="s">
        <v>106</v>
      </c>
      <c r="G96" s="8">
        <v>200</v>
      </c>
      <c r="H96" s="11"/>
      <c r="I96" s="10">
        <f>ROUND((H96*G96),2)</f>
        <v>0</v>
      </c>
      <c r="O96">
        <f>rekapitulace!H8</f>
        <v>21</v>
      </c>
      <c r="P96">
        <f>ROUND(O96/100*I96,2)</f>
        <v>0</v>
      </c>
    </row>
    <row r="97" ht="12.75">
      <c r="E97" s="12" t="s">
        <v>463</v>
      </c>
    </row>
    <row r="98" ht="12.75">
      <c r="E98" s="12" t="s">
        <v>417</v>
      </c>
    </row>
    <row r="99" spans="1:16" ht="12.75">
      <c r="A99" s="6">
        <v>28</v>
      </c>
      <c r="B99" s="6" t="s">
        <v>417</v>
      </c>
      <c r="C99" s="6" t="s">
        <v>494</v>
      </c>
      <c r="D99" s="6" t="s">
        <v>44</v>
      </c>
      <c r="E99" s="6" t="s">
        <v>495</v>
      </c>
      <c r="F99" s="6" t="s">
        <v>106</v>
      </c>
      <c r="G99" s="8">
        <v>40</v>
      </c>
      <c r="H99" s="11"/>
      <c r="I99" s="10">
        <f>ROUND((H99*G99),2)</f>
        <v>0</v>
      </c>
      <c r="O99">
        <f>rekapitulace!H8</f>
        <v>21</v>
      </c>
      <c r="P99">
        <f>ROUND(O99/100*I99,2)</f>
        <v>0</v>
      </c>
    </row>
    <row r="100" ht="12.75">
      <c r="E100" s="12" t="s">
        <v>496</v>
      </c>
    </row>
    <row r="101" ht="12.75">
      <c r="E101" s="12" t="s">
        <v>417</v>
      </c>
    </row>
    <row r="102" spans="1:16" ht="25.5">
      <c r="A102" s="6">
        <v>29</v>
      </c>
      <c r="B102" s="6" t="s">
        <v>417</v>
      </c>
      <c r="C102" s="6" t="s">
        <v>497</v>
      </c>
      <c r="D102" s="6" t="s">
        <v>44</v>
      </c>
      <c r="E102" s="6" t="s">
        <v>498</v>
      </c>
      <c r="F102" s="6" t="s">
        <v>65</v>
      </c>
      <c r="G102" s="8">
        <v>3</v>
      </c>
      <c r="H102" s="11"/>
      <c r="I102" s="10">
        <f>ROUND((H102*G102),2)</f>
        <v>0</v>
      </c>
      <c r="O102">
        <f>rekapitulace!H8</f>
        <v>21</v>
      </c>
      <c r="P102">
        <f>ROUND(O102/100*I102,2)</f>
        <v>0</v>
      </c>
    </row>
    <row r="103" ht="12.75">
      <c r="E103" s="12" t="s">
        <v>499</v>
      </c>
    </row>
    <row r="104" ht="12.75">
      <c r="E104" s="12" t="s">
        <v>417</v>
      </c>
    </row>
    <row r="105" spans="1:16" ht="25.5">
      <c r="A105" s="6">
        <v>30</v>
      </c>
      <c r="B105" s="6" t="s">
        <v>417</v>
      </c>
      <c r="C105" s="6" t="s">
        <v>500</v>
      </c>
      <c r="D105" s="6" t="s">
        <v>44</v>
      </c>
      <c r="E105" s="6" t="s">
        <v>501</v>
      </c>
      <c r="F105" s="6" t="s">
        <v>106</v>
      </c>
      <c r="G105" s="8">
        <v>200</v>
      </c>
      <c r="H105" s="11"/>
      <c r="I105" s="10">
        <f>ROUND((H105*G105),2)</f>
        <v>0</v>
      </c>
      <c r="O105">
        <f>rekapitulace!H8</f>
        <v>21</v>
      </c>
      <c r="P105">
        <f>ROUND(O105/100*I105,2)</f>
        <v>0</v>
      </c>
    </row>
    <row r="106" ht="12.75">
      <c r="E106" s="12" t="s">
        <v>463</v>
      </c>
    </row>
    <row r="107" ht="12.75">
      <c r="E107" s="12" t="s">
        <v>417</v>
      </c>
    </row>
    <row r="108" spans="1:16" ht="12.75">
      <c r="A108" s="6">
        <v>31</v>
      </c>
      <c r="B108" s="6" t="s">
        <v>417</v>
      </c>
      <c r="C108" s="6" t="s">
        <v>502</v>
      </c>
      <c r="D108" s="6" t="s">
        <v>44</v>
      </c>
      <c r="E108" s="6" t="s">
        <v>503</v>
      </c>
      <c r="F108" s="6" t="s">
        <v>94</v>
      </c>
      <c r="G108" s="8">
        <v>5</v>
      </c>
      <c r="H108" s="11"/>
      <c r="I108" s="10">
        <f>ROUND((H108*G108),2)</f>
        <v>0</v>
      </c>
      <c r="O108">
        <f>rekapitulace!H8</f>
        <v>21</v>
      </c>
      <c r="P108">
        <f>ROUND(O108/100*I108,2)</f>
        <v>0</v>
      </c>
    </row>
    <row r="109" ht="12.75">
      <c r="E109" s="12" t="s">
        <v>504</v>
      </c>
    </row>
    <row r="110" ht="12.75">
      <c r="E110" s="12" t="s">
        <v>417</v>
      </c>
    </row>
    <row r="111" spans="1:16" ht="12.75">
      <c r="A111" s="6">
        <v>32</v>
      </c>
      <c r="B111" s="6" t="s">
        <v>417</v>
      </c>
      <c r="C111" s="6" t="s">
        <v>505</v>
      </c>
      <c r="D111" s="6" t="s">
        <v>44</v>
      </c>
      <c r="E111" s="6" t="s">
        <v>506</v>
      </c>
      <c r="F111" s="6" t="s">
        <v>106</v>
      </c>
      <c r="G111" s="8">
        <v>20</v>
      </c>
      <c r="H111" s="11"/>
      <c r="I111" s="10">
        <f>ROUND((H111*G111),2)</f>
        <v>0</v>
      </c>
      <c r="O111">
        <f>rekapitulace!H8</f>
        <v>21</v>
      </c>
      <c r="P111">
        <f>ROUND(O111/100*I111,2)</f>
        <v>0</v>
      </c>
    </row>
    <row r="112" ht="12.75">
      <c r="E112" s="12" t="s">
        <v>507</v>
      </c>
    </row>
    <row r="113" ht="12.75">
      <c r="E113" s="12" t="s">
        <v>417</v>
      </c>
    </row>
    <row r="114" spans="1:16" ht="12.75">
      <c r="A114" s="6">
        <v>33</v>
      </c>
      <c r="B114" s="6" t="s">
        <v>417</v>
      </c>
      <c r="C114" s="6" t="s">
        <v>508</v>
      </c>
      <c r="D114" s="6" t="s">
        <v>44</v>
      </c>
      <c r="E114" s="6" t="s">
        <v>509</v>
      </c>
      <c r="F114" s="6" t="s">
        <v>106</v>
      </c>
      <c r="G114" s="8">
        <v>9</v>
      </c>
      <c r="H114" s="11"/>
      <c r="I114" s="10">
        <f>ROUND((H114*G114),2)</f>
        <v>0</v>
      </c>
      <c r="O114">
        <f>rekapitulace!H8</f>
        <v>21</v>
      </c>
      <c r="P114">
        <f>ROUND(O114/100*I114,2)</f>
        <v>0</v>
      </c>
    </row>
    <row r="115" ht="12.75">
      <c r="E115" s="12" t="s">
        <v>453</v>
      </c>
    </row>
    <row r="116" ht="12.75">
      <c r="E116" s="12" t="s">
        <v>417</v>
      </c>
    </row>
    <row r="117" spans="1:16" ht="12.75">
      <c r="A117" s="6">
        <v>34</v>
      </c>
      <c r="B117" s="6" t="s">
        <v>417</v>
      </c>
      <c r="C117" s="6" t="s">
        <v>510</v>
      </c>
      <c r="D117" s="6" t="s">
        <v>44</v>
      </c>
      <c r="E117" s="6" t="s">
        <v>511</v>
      </c>
      <c r="F117" s="6" t="s">
        <v>106</v>
      </c>
      <c r="G117" s="8">
        <v>105</v>
      </c>
      <c r="H117" s="11"/>
      <c r="I117" s="10">
        <f>ROUND((H117*G117),2)</f>
        <v>0</v>
      </c>
      <c r="O117">
        <f>rekapitulace!H8</f>
        <v>21</v>
      </c>
      <c r="P117">
        <f>ROUND(O117/100*I117,2)</f>
        <v>0</v>
      </c>
    </row>
    <row r="118" ht="12.75">
      <c r="E118" s="12" t="s">
        <v>460</v>
      </c>
    </row>
    <row r="119" ht="12.75">
      <c r="E119" s="12" t="s">
        <v>417</v>
      </c>
    </row>
    <row r="120" spans="1:16" ht="12.75">
      <c r="A120" s="6">
        <v>35</v>
      </c>
      <c r="B120" s="6" t="s">
        <v>417</v>
      </c>
      <c r="C120" s="6" t="s">
        <v>512</v>
      </c>
      <c r="D120" s="6" t="s">
        <v>44</v>
      </c>
      <c r="E120" s="6" t="s">
        <v>513</v>
      </c>
      <c r="F120" s="6" t="s">
        <v>106</v>
      </c>
      <c r="G120" s="8">
        <v>200</v>
      </c>
      <c r="H120" s="11"/>
      <c r="I120" s="10">
        <f>ROUND((H120*G120),2)</f>
        <v>0</v>
      </c>
      <c r="O120">
        <f>rekapitulace!H8</f>
        <v>21</v>
      </c>
      <c r="P120">
        <f>ROUND(O120/100*I120,2)</f>
        <v>0</v>
      </c>
    </row>
    <row r="121" ht="12.75">
      <c r="E121" s="12" t="s">
        <v>463</v>
      </c>
    </row>
    <row r="122" ht="12.75">
      <c r="E122" s="12" t="s">
        <v>417</v>
      </c>
    </row>
    <row r="123" spans="1:16" ht="12.75">
      <c r="A123" s="6">
        <v>36</v>
      </c>
      <c r="B123" s="6" t="s">
        <v>417</v>
      </c>
      <c r="C123" s="6" t="s">
        <v>514</v>
      </c>
      <c r="D123" s="6" t="s">
        <v>44</v>
      </c>
      <c r="E123" s="6" t="s">
        <v>515</v>
      </c>
      <c r="F123" s="6" t="s">
        <v>106</v>
      </c>
      <c r="G123" s="8">
        <v>40</v>
      </c>
      <c r="H123" s="11"/>
      <c r="I123" s="10">
        <f>ROUND((H123*G123),2)</f>
        <v>0</v>
      </c>
      <c r="O123">
        <f>rekapitulace!H8</f>
        <v>21</v>
      </c>
      <c r="P123">
        <f>ROUND(O123/100*I123,2)</f>
        <v>0</v>
      </c>
    </row>
    <row r="124" ht="12.75">
      <c r="E124" s="12" t="s">
        <v>496</v>
      </c>
    </row>
    <row r="125" ht="12.75">
      <c r="E125" s="12" t="s">
        <v>417</v>
      </c>
    </row>
    <row r="126" spans="1:16" ht="12.75">
      <c r="A126" s="6">
        <v>37</v>
      </c>
      <c r="B126" s="6" t="s">
        <v>417</v>
      </c>
      <c r="C126" s="6" t="s">
        <v>516</v>
      </c>
      <c r="D126" s="6" t="s">
        <v>44</v>
      </c>
      <c r="E126" s="6" t="s">
        <v>517</v>
      </c>
      <c r="F126" s="6" t="s">
        <v>65</v>
      </c>
      <c r="G126" s="8">
        <v>40</v>
      </c>
      <c r="H126" s="11"/>
      <c r="I126" s="10">
        <f>ROUND((H126*G126),2)</f>
        <v>0</v>
      </c>
      <c r="O126">
        <f>rekapitulace!H8</f>
        <v>21</v>
      </c>
      <c r="P126">
        <f>ROUND(O126/100*I126,2)</f>
        <v>0</v>
      </c>
    </row>
    <row r="127" ht="12.75">
      <c r="E127" s="12" t="s">
        <v>518</v>
      </c>
    </row>
    <row r="128" ht="12.75">
      <c r="E128" s="12" t="s">
        <v>417</v>
      </c>
    </row>
    <row r="129" spans="1:16" ht="12.75">
      <c r="A129" s="6">
        <v>38</v>
      </c>
      <c r="B129" s="6" t="s">
        <v>417</v>
      </c>
      <c r="C129" s="6" t="s">
        <v>519</v>
      </c>
      <c r="D129" s="6" t="s">
        <v>44</v>
      </c>
      <c r="E129" s="6" t="s">
        <v>520</v>
      </c>
      <c r="F129" s="6" t="s">
        <v>219</v>
      </c>
      <c r="G129" s="8">
        <v>68</v>
      </c>
      <c r="H129" s="11"/>
      <c r="I129" s="10">
        <f>ROUND((H129*G129),2)</f>
        <v>0</v>
      </c>
      <c r="O129">
        <f>rekapitulace!H8</f>
        <v>21</v>
      </c>
      <c r="P129">
        <f>ROUND(O129/100*I129,2)</f>
        <v>0</v>
      </c>
    </row>
    <row r="130" ht="12.75">
      <c r="E130" s="12" t="s">
        <v>521</v>
      </c>
    </row>
    <row r="131" ht="12.75">
      <c r="E131" s="12" t="s">
        <v>417</v>
      </c>
    </row>
    <row r="132" spans="1:16" ht="12.75">
      <c r="A132" s="6">
        <v>39</v>
      </c>
      <c r="B132" s="6" t="s">
        <v>417</v>
      </c>
      <c r="C132" s="6" t="s">
        <v>522</v>
      </c>
      <c r="D132" s="6" t="s">
        <v>44</v>
      </c>
      <c r="E132" s="6" t="s">
        <v>523</v>
      </c>
      <c r="F132" s="6" t="s">
        <v>219</v>
      </c>
      <c r="G132" s="8">
        <v>680</v>
      </c>
      <c r="H132" s="11"/>
      <c r="I132" s="10">
        <f>ROUND((H132*G132),2)</f>
        <v>0</v>
      </c>
      <c r="O132">
        <f>rekapitulace!H8</f>
        <v>21</v>
      </c>
      <c r="P132">
        <f>ROUND(O132/100*I132,2)</f>
        <v>0</v>
      </c>
    </row>
    <row r="133" ht="12.75">
      <c r="E133" s="12" t="s">
        <v>524</v>
      </c>
    </row>
    <row r="134" ht="12.75">
      <c r="E134" s="12" t="s">
        <v>417</v>
      </c>
    </row>
    <row r="135" spans="1:16" ht="12.75">
      <c r="A135" s="6">
        <v>40</v>
      </c>
      <c r="B135" s="6" t="s">
        <v>417</v>
      </c>
      <c r="C135" s="6" t="s">
        <v>525</v>
      </c>
      <c r="D135" s="6" t="s">
        <v>44</v>
      </c>
      <c r="E135" s="6" t="s">
        <v>526</v>
      </c>
      <c r="F135" s="6" t="s">
        <v>83</v>
      </c>
      <c r="G135" s="8">
        <v>84</v>
      </c>
      <c r="H135" s="11"/>
      <c r="I135" s="10">
        <f>ROUND((H135*G135),2)</f>
        <v>0</v>
      </c>
      <c r="O135">
        <f>rekapitulace!H8</f>
        <v>21</v>
      </c>
      <c r="P135">
        <f>ROUND(O135/100*I135,2)</f>
        <v>0</v>
      </c>
    </row>
    <row r="136" ht="12.75">
      <c r="E136" s="12" t="s">
        <v>473</v>
      </c>
    </row>
    <row r="137" ht="12.75">
      <c r="E137" s="12" t="s">
        <v>417</v>
      </c>
    </row>
    <row r="138" spans="1:16" ht="12.75">
      <c r="A138" s="6">
        <v>41</v>
      </c>
      <c r="B138" s="6" t="s">
        <v>417</v>
      </c>
      <c r="C138" s="6" t="s">
        <v>527</v>
      </c>
      <c r="D138" s="6" t="s">
        <v>44</v>
      </c>
      <c r="E138" s="6" t="s">
        <v>528</v>
      </c>
      <c r="F138" s="6" t="s">
        <v>83</v>
      </c>
      <c r="G138" s="8">
        <v>84</v>
      </c>
      <c r="H138" s="11"/>
      <c r="I138" s="10">
        <f>ROUND((H138*G138),2)</f>
        <v>0</v>
      </c>
      <c r="O138">
        <f>rekapitulace!H8</f>
        <v>21</v>
      </c>
      <c r="P138">
        <f>ROUND(O138/100*I138,2)</f>
        <v>0</v>
      </c>
    </row>
    <row r="139" ht="12.75">
      <c r="E139" s="12" t="s">
        <v>473</v>
      </c>
    </row>
    <row r="140" ht="12.75">
      <c r="E140" s="12" t="s">
        <v>417</v>
      </c>
    </row>
    <row r="141" spans="1:16" ht="25.5">
      <c r="A141" s="6">
        <v>42</v>
      </c>
      <c r="B141" s="6" t="s">
        <v>417</v>
      </c>
      <c r="C141" s="6" t="s">
        <v>529</v>
      </c>
      <c r="D141" s="6" t="s">
        <v>44</v>
      </c>
      <c r="E141" s="6" t="s">
        <v>530</v>
      </c>
      <c r="F141" s="6" t="s">
        <v>83</v>
      </c>
      <c r="G141" s="8">
        <v>15</v>
      </c>
      <c r="H141" s="11"/>
      <c r="I141" s="10">
        <f>ROUND((H141*G141),2)</f>
        <v>0</v>
      </c>
      <c r="O141">
        <f>rekapitulace!H8</f>
        <v>21</v>
      </c>
      <c r="P141">
        <f>ROUND(O141/100*I141,2)</f>
        <v>0</v>
      </c>
    </row>
    <row r="142" ht="12.75">
      <c r="E142" s="12" t="s">
        <v>483</v>
      </c>
    </row>
    <row r="143" ht="12.75">
      <c r="E143" s="12" t="s">
        <v>417</v>
      </c>
    </row>
    <row r="144" spans="1:16" ht="12.75">
      <c r="A144" s="6">
        <v>43</v>
      </c>
      <c r="B144" s="6" t="s">
        <v>417</v>
      </c>
      <c r="C144" s="6" t="s">
        <v>531</v>
      </c>
      <c r="D144" s="6" t="s">
        <v>44</v>
      </c>
      <c r="E144" s="6" t="s">
        <v>532</v>
      </c>
      <c r="F144" s="6" t="s">
        <v>83</v>
      </c>
      <c r="G144" s="8">
        <v>15</v>
      </c>
      <c r="H144" s="11"/>
      <c r="I144" s="10">
        <f>ROUND((H144*G144),2)</f>
        <v>0</v>
      </c>
      <c r="O144">
        <f>rekapitulace!H8</f>
        <v>21</v>
      </c>
      <c r="P144">
        <f>ROUND(O144/100*I144,2)</f>
        <v>0</v>
      </c>
    </row>
    <row r="145" ht="12.75">
      <c r="E145" s="12" t="s">
        <v>483</v>
      </c>
    </row>
    <row r="146" ht="12.75">
      <c r="E146" s="12" t="s">
        <v>417</v>
      </c>
    </row>
    <row r="147" spans="1:16" ht="12.75">
      <c r="A147" s="6">
        <v>44</v>
      </c>
      <c r="B147" s="6" t="s">
        <v>417</v>
      </c>
      <c r="C147" s="6" t="s">
        <v>533</v>
      </c>
      <c r="D147" s="6" t="s">
        <v>44</v>
      </c>
      <c r="E147" s="6" t="s">
        <v>534</v>
      </c>
      <c r="F147" s="6" t="s">
        <v>219</v>
      </c>
      <c r="G147" s="8">
        <v>27</v>
      </c>
      <c r="H147" s="11"/>
      <c r="I147" s="10">
        <f>ROUND((H147*G147),2)</f>
        <v>0</v>
      </c>
      <c r="O147">
        <f>rekapitulace!H8</f>
        <v>21</v>
      </c>
      <c r="P147">
        <f>ROUND(O147/100*I147,2)</f>
        <v>0</v>
      </c>
    </row>
    <row r="148" ht="12.75">
      <c r="E148" s="12" t="s">
        <v>535</v>
      </c>
    </row>
    <row r="149" ht="12.75">
      <c r="E149" s="12" t="s">
        <v>417</v>
      </c>
    </row>
    <row r="150" spans="1:16" ht="12.75">
      <c r="A150" s="6">
        <v>45</v>
      </c>
      <c r="B150" s="6" t="s">
        <v>417</v>
      </c>
      <c r="C150" s="6" t="s">
        <v>536</v>
      </c>
      <c r="D150" s="6" t="s">
        <v>44</v>
      </c>
      <c r="E150" s="6" t="s">
        <v>537</v>
      </c>
      <c r="F150" s="6" t="s">
        <v>219</v>
      </c>
      <c r="G150" s="8">
        <v>3</v>
      </c>
      <c r="H150" s="11"/>
      <c r="I150" s="10">
        <f>ROUND((H150*G150),2)</f>
        <v>0</v>
      </c>
      <c r="O150">
        <f>rekapitulace!H8</f>
        <v>21</v>
      </c>
      <c r="P150">
        <f>ROUND(O150/100*I150,2)</f>
        <v>0</v>
      </c>
    </row>
    <row r="151" ht="12.75">
      <c r="E151" s="12" t="s">
        <v>538</v>
      </c>
    </row>
    <row r="152" ht="12.75">
      <c r="E152" s="12" t="s">
        <v>417</v>
      </c>
    </row>
    <row r="153" spans="1:16" ht="12.75">
      <c r="A153" s="6">
        <v>46</v>
      </c>
      <c r="B153" s="6" t="s">
        <v>417</v>
      </c>
      <c r="C153" s="6" t="s">
        <v>539</v>
      </c>
      <c r="D153" s="6" t="s">
        <v>44</v>
      </c>
      <c r="E153" s="6" t="s">
        <v>540</v>
      </c>
      <c r="F153" s="6" t="s">
        <v>65</v>
      </c>
      <c r="G153" s="8">
        <v>4</v>
      </c>
      <c r="H153" s="11"/>
      <c r="I153" s="10">
        <f>ROUND((H153*G153),2)</f>
        <v>0</v>
      </c>
      <c r="O153">
        <f>rekapitulace!H8</f>
        <v>21</v>
      </c>
      <c r="P153">
        <f>ROUND(O153/100*I153,2)</f>
        <v>0</v>
      </c>
    </row>
    <row r="154" ht="12.75">
      <c r="E154" s="12" t="s">
        <v>541</v>
      </c>
    </row>
    <row r="155" ht="12.75">
      <c r="E155" s="12" t="s">
        <v>417</v>
      </c>
    </row>
    <row r="156" spans="1:16" ht="12.75">
      <c r="A156" s="6">
        <v>47</v>
      </c>
      <c r="B156" s="6" t="s">
        <v>417</v>
      </c>
      <c r="C156" s="6" t="s">
        <v>542</v>
      </c>
      <c r="D156" s="6" t="s">
        <v>44</v>
      </c>
      <c r="E156" s="6" t="s">
        <v>543</v>
      </c>
      <c r="F156" s="6" t="s">
        <v>65</v>
      </c>
      <c r="G156" s="8">
        <v>5</v>
      </c>
      <c r="H156" s="11"/>
      <c r="I156" s="10">
        <f>ROUND((H156*G156),2)</f>
        <v>0</v>
      </c>
      <c r="O156">
        <f>rekapitulace!H8</f>
        <v>21</v>
      </c>
      <c r="P156">
        <f>ROUND(O156/100*I156,2)</f>
        <v>0</v>
      </c>
    </row>
    <row r="157" ht="12.75">
      <c r="E157" s="12" t="s">
        <v>491</v>
      </c>
    </row>
    <row r="158" ht="12.75">
      <c r="E158" s="12" t="s">
        <v>417</v>
      </c>
    </row>
    <row r="159" spans="1:16" ht="12.75">
      <c r="A159" s="6">
        <v>48</v>
      </c>
      <c r="B159" s="6" t="s">
        <v>417</v>
      </c>
      <c r="C159" s="6" t="s">
        <v>544</v>
      </c>
      <c r="D159" s="6" t="s">
        <v>44</v>
      </c>
      <c r="E159" s="6" t="s">
        <v>545</v>
      </c>
      <c r="F159" s="6" t="s">
        <v>219</v>
      </c>
      <c r="G159" s="8">
        <v>2</v>
      </c>
      <c r="H159" s="11"/>
      <c r="I159" s="10">
        <f>ROUND((H159*G159),2)</f>
        <v>0</v>
      </c>
      <c r="O159">
        <f>rekapitulace!H8</f>
        <v>21</v>
      </c>
      <c r="P159">
        <f>ROUND(O159/100*I159,2)</f>
        <v>0</v>
      </c>
    </row>
    <row r="160" ht="12.75">
      <c r="E160" s="12" t="s">
        <v>546</v>
      </c>
    </row>
    <row r="161" ht="12.75">
      <c r="E161" s="12" t="s">
        <v>417</v>
      </c>
    </row>
    <row r="162" spans="1:16" ht="12.75" customHeight="1">
      <c r="A162" s="13"/>
      <c r="B162" s="13"/>
      <c r="C162" s="13" t="s">
        <v>450</v>
      </c>
      <c r="D162" s="13"/>
      <c r="E162" s="13" t="s">
        <v>449</v>
      </c>
      <c r="F162" s="13"/>
      <c r="G162" s="13"/>
      <c r="H162" s="13"/>
      <c r="I162" s="13">
        <f>SUM(I54:I161)</f>
        <v>0</v>
      </c>
      <c r="P162">
        <f>SUM(P54:P161)</f>
        <v>0</v>
      </c>
    </row>
    <row r="164" spans="1:9" ht="12.75" customHeight="1">
      <c r="A164" s="7"/>
      <c r="B164" s="7"/>
      <c r="C164" s="7" t="s">
        <v>548</v>
      </c>
      <c r="D164" s="7"/>
      <c r="E164" s="7" t="s">
        <v>547</v>
      </c>
      <c r="F164" s="7"/>
      <c r="G164" s="9"/>
      <c r="H164" s="7"/>
      <c r="I164" s="9"/>
    </row>
    <row r="165" spans="1:16" ht="12.75">
      <c r="A165" s="6">
        <v>49</v>
      </c>
      <c r="B165" s="6" t="s">
        <v>417</v>
      </c>
      <c r="C165" s="6" t="s">
        <v>549</v>
      </c>
      <c r="D165" s="6" t="s">
        <v>44</v>
      </c>
      <c r="E165" s="6" t="s">
        <v>550</v>
      </c>
      <c r="F165" s="6" t="s">
        <v>94</v>
      </c>
      <c r="G165" s="8">
        <v>1</v>
      </c>
      <c r="H165" s="11"/>
      <c r="I165" s="10">
        <f>ROUND((H165*G165),2)</f>
        <v>0</v>
      </c>
      <c r="O165">
        <f>rekapitulace!H8</f>
        <v>21</v>
      </c>
      <c r="P165">
        <f>ROUND(O165/100*I165,2)</f>
        <v>0</v>
      </c>
    </row>
    <row r="166" ht="12.75">
      <c r="E166" s="12" t="s">
        <v>551</v>
      </c>
    </row>
    <row r="167" ht="12.75">
      <c r="E167" s="12" t="s">
        <v>417</v>
      </c>
    </row>
    <row r="168" spans="1:16" ht="12.75" customHeight="1">
      <c r="A168" s="13"/>
      <c r="B168" s="13"/>
      <c r="C168" s="13" t="s">
        <v>548</v>
      </c>
      <c r="D168" s="13"/>
      <c r="E168" s="13" t="s">
        <v>547</v>
      </c>
      <c r="F168" s="13"/>
      <c r="G168" s="13"/>
      <c r="H168" s="13"/>
      <c r="I168" s="13">
        <f>SUM(I165:I167)</f>
        <v>0</v>
      </c>
      <c r="P168">
        <f>SUM(P165:P167)</f>
        <v>0</v>
      </c>
    </row>
    <row r="170" spans="1:9" ht="12.75" customHeight="1">
      <c r="A170" s="7"/>
      <c r="B170" s="7"/>
      <c r="C170" s="7" t="s">
        <v>553</v>
      </c>
      <c r="D170" s="7"/>
      <c r="E170" s="7" t="s">
        <v>552</v>
      </c>
      <c r="F170" s="7"/>
      <c r="G170" s="9"/>
      <c r="H170" s="7"/>
      <c r="I170" s="9"/>
    </row>
    <row r="171" spans="1:16" ht="12.75">
      <c r="A171" s="6">
        <v>50</v>
      </c>
      <c r="B171" s="6" t="s">
        <v>417</v>
      </c>
      <c r="C171" s="6" t="s">
        <v>554</v>
      </c>
      <c r="D171" s="6" t="s">
        <v>44</v>
      </c>
      <c r="E171" s="6" t="s">
        <v>555</v>
      </c>
      <c r="F171" s="6" t="s">
        <v>229</v>
      </c>
      <c r="G171" s="8">
        <v>260</v>
      </c>
      <c r="H171" s="11"/>
      <c r="I171" s="10">
        <f>ROUND((H171*G171),2)</f>
        <v>0</v>
      </c>
      <c r="O171">
        <f>rekapitulace!H8</f>
        <v>21</v>
      </c>
      <c r="P171">
        <f>ROUND(O171/100*I171,2)</f>
        <v>0</v>
      </c>
    </row>
    <row r="172" ht="12.75">
      <c r="E172" s="12" t="s">
        <v>556</v>
      </c>
    </row>
    <row r="173" ht="12.75">
      <c r="E173" s="12" t="s">
        <v>417</v>
      </c>
    </row>
    <row r="174" spans="1:16" ht="12.75">
      <c r="A174" s="6">
        <v>51</v>
      </c>
      <c r="B174" s="6" t="s">
        <v>417</v>
      </c>
      <c r="C174" s="6" t="s">
        <v>557</v>
      </c>
      <c r="D174" s="6" t="s">
        <v>44</v>
      </c>
      <c r="E174" s="6" t="s">
        <v>558</v>
      </c>
      <c r="F174" s="6" t="s">
        <v>106</v>
      </c>
      <c r="G174" s="8">
        <v>260</v>
      </c>
      <c r="H174" s="11"/>
      <c r="I174" s="10">
        <f>ROUND((H174*G174),2)</f>
        <v>0</v>
      </c>
      <c r="O174">
        <f>rekapitulace!H8</f>
        <v>21</v>
      </c>
      <c r="P174">
        <f>ROUND(O174/100*I174,2)</f>
        <v>0</v>
      </c>
    </row>
    <row r="175" ht="12.75">
      <c r="E175" s="12" t="s">
        <v>559</v>
      </c>
    </row>
    <row r="176" ht="12.75">
      <c r="E176" s="12" t="s">
        <v>417</v>
      </c>
    </row>
    <row r="177" spans="1:16" ht="12.75" customHeight="1">
      <c r="A177" s="13"/>
      <c r="B177" s="13"/>
      <c r="C177" s="13" t="s">
        <v>553</v>
      </c>
      <c r="D177" s="13"/>
      <c r="E177" s="13" t="s">
        <v>552</v>
      </c>
      <c r="F177" s="13"/>
      <c r="G177" s="13"/>
      <c r="H177" s="13"/>
      <c r="I177" s="13">
        <f>SUM(I171:I176)</f>
        <v>0</v>
      </c>
      <c r="P177">
        <f>SUM(P171:P176)</f>
        <v>0</v>
      </c>
    </row>
    <row r="179" spans="1:9" ht="12.75" customHeight="1">
      <c r="A179" s="7"/>
      <c r="B179" s="7"/>
      <c r="C179" s="7" t="s">
        <v>561</v>
      </c>
      <c r="D179" s="7"/>
      <c r="E179" s="7" t="s">
        <v>560</v>
      </c>
      <c r="F179" s="7"/>
      <c r="G179" s="9"/>
      <c r="H179" s="7"/>
      <c r="I179" s="9"/>
    </row>
    <row r="180" spans="1:16" ht="12.75">
      <c r="A180" s="6">
        <v>52</v>
      </c>
      <c r="B180" s="6" t="s">
        <v>417</v>
      </c>
      <c r="C180" s="6" t="s">
        <v>562</v>
      </c>
      <c r="D180" s="6" t="s">
        <v>44</v>
      </c>
      <c r="E180" s="6" t="s">
        <v>563</v>
      </c>
      <c r="F180" s="6" t="s">
        <v>94</v>
      </c>
      <c r="G180" s="8">
        <v>18</v>
      </c>
      <c r="H180" s="11"/>
      <c r="I180" s="10">
        <f>ROUND((H180*G180),2)</f>
        <v>0</v>
      </c>
      <c r="O180">
        <f>rekapitulace!H8</f>
        <v>21</v>
      </c>
      <c r="P180">
        <f>ROUND(O180/100*I180,2)</f>
        <v>0</v>
      </c>
    </row>
    <row r="181" ht="12.75">
      <c r="E181" s="12" t="s">
        <v>564</v>
      </c>
    </row>
    <row r="182" ht="12.75">
      <c r="E182" s="12" t="s">
        <v>417</v>
      </c>
    </row>
    <row r="183" spans="1:16" ht="12.75">
      <c r="A183" s="6">
        <v>53</v>
      </c>
      <c r="B183" s="6" t="s">
        <v>417</v>
      </c>
      <c r="C183" s="6" t="s">
        <v>565</v>
      </c>
      <c r="D183" s="6" t="s">
        <v>44</v>
      </c>
      <c r="E183" s="6" t="s">
        <v>566</v>
      </c>
      <c r="F183" s="6" t="s">
        <v>94</v>
      </c>
      <c r="G183" s="8">
        <v>24</v>
      </c>
      <c r="H183" s="11"/>
      <c r="I183" s="10">
        <f>ROUND((H183*G183),2)</f>
        <v>0</v>
      </c>
      <c r="O183">
        <f>rekapitulace!H8</f>
        <v>21</v>
      </c>
      <c r="P183">
        <f>ROUND(O183/100*I183,2)</f>
        <v>0</v>
      </c>
    </row>
    <row r="184" ht="12.75">
      <c r="E184" s="12" t="s">
        <v>567</v>
      </c>
    </row>
    <row r="185" ht="12.75">
      <c r="E185" s="12" t="s">
        <v>417</v>
      </c>
    </row>
    <row r="186" spans="1:16" ht="12.75">
      <c r="A186" s="6">
        <v>54</v>
      </c>
      <c r="B186" s="6" t="s">
        <v>417</v>
      </c>
      <c r="C186" s="6" t="s">
        <v>568</v>
      </c>
      <c r="D186" s="6" t="s">
        <v>44</v>
      </c>
      <c r="E186" s="6" t="s">
        <v>569</v>
      </c>
      <c r="F186" s="6" t="s">
        <v>94</v>
      </c>
      <c r="G186" s="8">
        <v>18</v>
      </c>
      <c r="H186" s="11"/>
      <c r="I186" s="10">
        <f>ROUND((H186*G186),2)</f>
        <v>0</v>
      </c>
      <c r="O186">
        <f>rekapitulace!H8</f>
        <v>21</v>
      </c>
      <c r="P186">
        <f>ROUND(O186/100*I186,2)</f>
        <v>0</v>
      </c>
    </row>
    <row r="187" ht="12.75">
      <c r="E187" s="12" t="s">
        <v>564</v>
      </c>
    </row>
    <row r="188" ht="12.75">
      <c r="E188" s="12" t="s">
        <v>417</v>
      </c>
    </row>
    <row r="189" spans="1:16" ht="12.75" customHeight="1">
      <c r="A189" s="13"/>
      <c r="B189" s="13"/>
      <c r="C189" s="13" t="s">
        <v>561</v>
      </c>
      <c r="D189" s="13"/>
      <c r="E189" s="13" t="s">
        <v>560</v>
      </c>
      <c r="F189" s="13"/>
      <c r="G189" s="13"/>
      <c r="H189" s="13"/>
      <c r="I189" s="13">
        <f>SUM(I180:I188)</f>
        <v>0</v>
      </c>
      <c r="P189">
        <f>SUM(P180:P188)</f>
        <v>0</v>
      </c>
    </row>
    <row r="191" spans="1:9" ht="12.75" customHeight="1">
      <c r="A191" s="7"/>
      <c r="B191" s="7"/>
      <c r="C191" s="7" t="s">
        <v>571</v>
      </c>
      <c r="D191" s="7"/>
      <c r="E191" s="7" t="s">
        <v>570</v>
      </c>
      <c r="F191" s="7"/>
      <c r="G191" s="9"/>
      <c r="H191" s="7"/>
      <c r="I191" s="9"/>
    </row>
    <row r="192" spans="1:16" ht="12.75">
      <c r="A192" s="6">
        <v>55</v>
      </c>
      <c r="B192" s="6" t="s">
        <v>417</v>
      </c>
      <c r="C192" s="6" t="s">
        <v>572</v>
      </c>
      <c r="D192" s="6" t="s">
        <v>44</v>
      </c>
      <c r="E192" s="6" t="s">
        <v>573</v>
      </c>
      <c r="F192" s="6" t="s">
        <v>94</v>
      </c>
      <c r="G192" s="8">
        <v>9</v>
      </c>
      <c r="H192" s="11"/>
      <c r="I192" s="10">
        <f>ROUND((H192*G192),2)</f>
        <v>0</v>
      </c>
      <c r="O192">
        <f>rekapitulace!H8</f>
        <v>21</v>
      </c>
      <c r="P192">
        <f>ROUND(O192/100*I192,2)</f>
        <v>0</v>
      </c>
    </row>
    <row r="193" ht="12.75">
      <c r="E193" s="12" t="s">
        <v>423</v>
      </c>
    </row>
    <row r="194" ht="12.75">
      <c r="E194" s="12" t="s">
        <v>417</v>
      </c>
    </row>
    <row r="195" spans="1:16" ht="12.75">
      <c r="A195" s="6">
        <v>56</v>
      </c>
      <c r="B195" s="6" t="s">
        <v>417</v>
      </c>
      <c r="C195" s="6" t="s">
        <v>574</v>
      </c>
      <c r="D195" s="6" t="s">
        <v>44</v>
      </c>
      <c r="E195" s="6" t="s">
        <v>575</v>
      </c>
      <c r="F195" s="6" t="s">
        <v>94</v>
      </c>
      <c r="G195" s="8">
        <v>12</v>
      </c>
      <c r="H195" s="11"/>
      <c r="I195" s="10">
        <f>ROUND((H195*G195),2)</f>
        <v>0</v>
      </c>
      <c r="O195">
        <f>rekapitulace!H8</f>
        <v>21</v>
      </c>
      <c r="P195">
        <f>ROUND(O195/100*I195,2)</f>
        <v>0</v>
      </c>
    </row>
    <row r="196" ht="12.75">
      <c r="E196" s="12" t="s">
        <v>576</v>
      </c>
    </row>
    <row r="197" ht="12.75">
      <c r="E197" s="12" t="s">
        <v>417</v>
      </c>
    </row>
    <row r="198" spans="1:16" ht="12.75">
      <c r="A198" s="6">
        <v>57</v>
      </c>
      <c r="B198" s="6" t="s">
        <v>417</v>
      </c>
      <c r="C198" s="6" t="s">
        <v>577</v>
      </c>
      <c r="D198" s="6" t="s">
        <v>44</v>
      </c>
      <c r="E198" s="6" t="s">
        <v>578</v>
      </c>
      <c r="F198" s="6" t="s">
        <v>94</v>
      </c>
      <c r="G198" s="8">
        <v>9</v>
      </c>
      <c r="H198" s="11"/>
      <c r="I198" s="10">
        <f>ROUND((H198*G198),2)</f>
        <v>0</v>
      </c>
      <c r="O198">
        <f>rekapitulace!H8</f>
        <v>21</v>
      </c>
      <c r="P198">
        <f>ROUND(O198/100*I198,2)</f>
        <v>0</v>
      </c>
    </row>
    <row r="199" ht="12.75">
      <c r="E199" s="12" t="s">
        <v>423</v>
      </c>
    </row>
    <row r="200" ht="12.75">
      <c r="E200" s="12" t="s">
        <v>417</v>
      </c>
    </row>
    <row r="201" spans="1:16" ht="12.75">
      <c r="A201" s="6">
        <v>58</v>
      </c>
      <c r="B201" s="6" t="s">
        <v>417</v>
      </c>
      <c r="C201" s="6" t="s">
        <v>579</v>
      </c>
      <c r="D201" s="6" t="s">
        <v>44</v>
      </c>
      <c r="E201" s="6" t="s">
        <v>580</v>
      </c>
      <c r="F201" s="6" t="s">
        <v>94</v>
      </c>
      <c r="G201" s="8">
        <v>6</v>
      </c>
      <c r="H201" s="11"/>
      <c r="I201" s="10">
        <f>ROUND((H201*G201),2)</f>
        <v>0</v>
      </c>
      <c r="O201">
        <f>rekapitulace!H8</f>
        <v>21</v>
      </c>
      <c r="P201">
        <f>ROUND(O201/100*I201,2)</f>
        <v>0</v>
      </c>
    </row>
    <row r="202" ht="12.75">
      <c r="E202" s="12" t="s">
        <v>581</v>
      </c>
    </row>
    <row r="203" ht="12.75">
      <c r="E203" s="12" t="s">
        <v>417</v>
      </c>
    </row>
    <row r="204" spans="1:16" ht="12.75">
      <c r="A204" s="6">
        <v>59</v>
      </c>
      <c r="B204" s="6" t="s">
        <v>417</v>
      </c>
      <c r="C204" s="6" t="s">
        <v>582</v>
      </c>
      <c r="D204" s="6" t="s">
        <v>44</v>
      </c>
      <c r="E204" s="6" t="s">
        <v>583</v>
      </c>
      <c r="F204" s="6" t="s">
        <v>94</v>
      </c>
      <c r="G204" s="8">
        <v>3</v>
      </c>
      <c r="H204" s="11"/>
      <c r="I204" s="10">
        <f>ROUND((H204*G204),2)</f>
        <v>0</v>
      </c>
      <c r="O204">
        <f>rekapitulace!H8</f>
        <v>21</v>
      </c>
      <c r="P204">
        <f>ROUND(O204/100*I204,2)</f>
        <v>0</v>
      </c>
    </row>
    <row r="205" ht="12.75">
      <c r="E205" s="12" t="s">
        <v>584</v>
      </c>
    </row>
    <row r="206" ht="12.75">
      <c r="E206" s="12" t="s">
        <v>417</v>
      </c>
    </row>
    <row r="207" spans="1:16" ht="12.75">
      <c r="A207" s="6">
        <v>60</v>
      </c>
      <c r="B207" s="6" t="s">
        <v>417</v>
      </c>
      <c r="C207" s="6" t="s">
        <v>585</v>
      </c>
      <c r="D207" s="6" t="s">
        <v>44</v>
      </c>
      <c r="E207" s="6" t="s">
        <v>586</v>
      </c>
      <c r="F207" s="6" t="s">
        <v>94</v>
      </c>
      <c r="G207" s="8">
        <v>9</v>
      </c>
      <c r="H207" s="11"/>
      <c r="I207" s="10">
        <f>ROUND((H207*G207),2)</f>
        <v>0</v>
      </c>
      <c r="O207">
        <f>rekapitulace!H8</f>
        <v>21</v>
      </c>
      <c r="P207">
        <f>ROUND(O207/100*I207,2)</f>
        <v>0</v>
      </c>
    </row>
    <row r="208" ht="12.75">
      <c r="E208" s="12" t="s">
        <v>423</v>
      </c>
    </row>
    <row r="209" ht="12.75">
      <c r="E209" s="12" t="s">
        <v>417</v>
      </c>
    </row>
    <row r="210" spans="1:16" ht="12.75">
      <c r="A210" s="6">
        <v>61</v>
      </c>
      <c r="B210" s="6" t="s">
        <v>417</v>
      </c>
      <c r="C210" s="6" t="s">
        <v>587</v>
      </c>
      <c r="D210" s="6" t="s">
        <v>44</v>
      </c>
      <c r="E210" s="6" t="s">
        <v>588</v>
      </c>
      <c r="F210" s="6" t="s">
        <v>94</v>
      </c>
      <c r="G210" s="8">
        <v>5</v>
      </c>
      <c r="H210" s="11"/>
      <c r="I210" s="10">
        <f>ROUND((H210*G210),2)</f>
        <v>0</v>
      </c>
      <c r="O210">
        <f>rekapitulace!H8</f>
        <v>21</v>
      </c>
      <c r="P210">
        <f>ROUND(O210/100*I210,2)</f>
        <v>0</v>
      </c>
    </row>
    <row r="211" ht="12.75">
      <c r="E211" s="12" t="s">
        <v>504</v>
      </c>
    </row>
    <row r="212" ht="12.75">
      <c r="E212" s="12" t="s">
        <v>417</v>
      </c>
    </row>
    <row r="213" spans="1:16" ht="12.75">
      <c r="A213" s="6">
        <v>62</v>
      </c>
      <c r="B213" s="6" t="s">
        <v>417</v>
      </c>
      <c r="C213" s="6" t="s">
        <v>589</v>
      </c>
      <c r="D213" s="6" t="s">
        <v>44</v>
      </c>
      <c r="E213" s="6" t="s">
        <v>590</v>
      </c>
      <c r="F213" s="6" t="s">
        <v>94</v>
      </c>
      <c r="G213" s="8">
        <v>1</v>
      </c>
      <c r="H213" s="11"/>
      <c r="I213" s="10">
        <f>ROUND((H213*G213),2)</f>
        <v>0</v>
      </c>
      <c r="O213">
        <f>rekapitulace!H8</f>
        <v>21</v>
      </c>
      <c r="P213">
        <f>ROUND(O213/100*I213,2)</f>
        <v>0</v>
      </c>
    </row>
    <row r="214" ht="12.75">
      <c r="E214" s="12" t="s">
        <v>551</v>
      </c>
    </row>
    <row r="215" ht="12.75">
      <c r="E215" s="12" t="s">
        <v>417</v>
      </c>
    </row>
    <row r="216" spans="1:16" ht="12.75">
      <c r="A216" s="6">
        <v>63</v>
      </c>
      <c r="B216" s="6" t="s">
        <v>417</v>
      </c>
      <c r="C216" s="6" t="s">
        <v>591</v>
      </c>
      <c r="D216" s="6" t="s">
        <v>44</v>
      </c>
      <c r="E216" s="6" t="s">
        <v>592</v>
      </c>
      <c r="F216" s="6" t="s">
        <v>94</v>
      </c>
      <c r="G216" s="8">
        <v>5</v>
      </c>
      <c r="H216" s="11"/>
      <c r="I216" s="10">
        <f>ROUND((H216*G216),2)</f>
        <v>0</v>
      </c>
      <c r="O216">
        <f>rekapitulace!H8</f>
        <v>21</v>
      </c>
      <c r="P216">
        <f>ROUND(O216/100*I216,2)</f>
        <v>0</v>
      </c>
    </row>
    <row r="217" ht="12.75">
      <c r="E217" s="12" t="s">
        <v>504</v>
      </c>
    </row>
    <row r="218" ht="12.75">
      <c r="E218" s="12" t="s">
        <v>417</v>
      </c>
    </row>
    <row r="219" spans="1:16" ht="12.75">
      <c r="A219" s="6">
        <v>64</v>
      </c>
      <c r="B219" s="6" t="s">
        <v>417</v>
      </c>
      <c r="C219" s="6" t="s">
        <v>593</v>
      </c>
      <c r="D219" s="6" t="s">
        <v>44</v>
      </c>
      <c r="E219" s="6" t="s">
        <v>594</v>
      </c>
      <c r="F219" s="6" t="s">
        <v>94</v>
      </c>
      <c r="G219" s="8">
        <v>1</v>
      </c>
      <c r="H219" s="11"/>
      <c r="I219" s="10">
        <f>ROUND((H219*G219),2)</f>
        <v>0</v>
      </c>
      <c r="O219">
        <f>rekapitulace!H8</f>
        <v>21</v>
      </c>
      <c r="P219">
        <f>ROUND(O219/100*I219,2)</f>
        <v>0</v>
      </c>
    </row>
    <row r="220" ht="12.75">
      <c r="E220" s="12" t="s">
        <v>551</v>
      </c>
    </row>
    <row r="221" ht="12.75">
      <c r="E221" s="12" t="s">
        <v>417</v>
      </c>
    </row>
    <row r="222" spans="1:16" ht="12.75">
      <c r="A222" s="6">
        <v>65</v>
      </c>
      <c r="B222" s="6" t="s">
        <v>417</v>
      </c>
      <c r="C222" s="6" t="s">
        <v>595</v>
      </c>
      <c r="D222" s="6" t="s">
        <v>44</v>
      </c>
      <c r="E222" s="6" t="s">
        <v>596</v>
      </c>
      <c r="F222" s="6" t="s">
        <v>94</v>
      </c>
      <c r="G222" s="8">
        <v>2</v>
      </c>
      <c r="H222" s="11"/>
      <c r="I222" s="10">
        <f>ROUND((H222*G222),2)</f>
        <v>0</v>
      </c>
      <c r="O222">
        <f>rekapitulace!H8</f>
        <v>21</v>
      </c>
      <c r="P222">
        <f>ROUND(O222/100*I222,2)</f>
        <v>0</v>
      </c>
    </row>
    <row r="223" ht="12.75">
      <c r="E223" s="12" t="s">
        <v>597</v>
      </c>
    </row>
    <row r="224" ht="12.75">
      <c r="E224" s="12" t="s">
        <v>417</v>
      </c>
    </row>
    <row r="225" spans="1:16" ht="12.75">
      <c r="A225" s="6">
        <v>66</v>
      </c>
      <c r="B225" s="6" t="s">
        <v>417</v>
      </c>
      <c r="C225" s="6" t="s">
        <v>598</v>
      </c>
      <c r="D225" s="6" t="s">
        <v>44</v>
      </c>
      <c r="E225" s="6" t="s">
        <v>599</v>
      </c>
      <c r="F225" s="6" t="s">
        <v>94</v>
      </c>
      <c r="G225" s="8">
        <v>7</v>
      </c>
      <c r="H225" s="11"/>
      <c r="I225" s="10">
        <f>ROUND((H225*G225),2)</f>
        <v>0</v>
      </c>
      <c r="O225">
        <f>rekapitulace!H8</f>
        <v>21</v>
      </c>
      <c r="P225">
        <f>ROUND(O225/100*I225,2)</f>
        <v>0</v>
      </c>
    </row>
    <row r="226" ht="12.75">
      <c r="E226" s="12" t="s">
        <v>600</v>
      </c>
    </row>
    <row r="227" ht="12.75">
      <c r="E227" s="12" t="s">
        <v>417</v>
      </c>
    </row>
    <row r="228" spans="1:16" ht="12.75" customHeight="1">
      <c r="A228" s="13"/>
      <c r="B228" s="13"/>
      <c r="C228" s="13" t="s">
        <v>571</v>
      </c>
      <c r="D228" s="13"/>
      <c r="E228" s="13" t="s">
        <v>570</v>
      </c>
      <c r="F228" s="13"/>
      <c r="G228" s="13"/>
      <c r="H228" s="13"/>
      <c r="I228" s="13">
        <f>SUM(I192:I227)</f>
        <v>0</v>
      </c>
      <c r="P228">
        <f>SUM(P192:P227)</f>
        <v>0</v>
      </c>
    </row>
    <row r="230" spans="1:9" ht="12.75" customHeight="1">
      <c r="A230" s="7"/>
      <c r="B230" s="7"/>
      <c r="C230" s="7" t="s">
        <v>602</v>
      </c>
      <c r="D230" s="7"/>
      <c r="E230" s="7" t="s">
        <v>601</v>
      </c>
      <c r="F230" s="7"/>
      <c r="G230" s="9"/>
      <c r="H230" s="7"/>
      <c r="I230" s="9"/>
    </row>
    <row r="231" spans="1:16" ht="12.75">
      <c r="A231" s="6">
        <v>67</v>
      </c>
      <c r="B231" s="6" t="s">
        <v>417</v>
      </c>
      <c r="C231" s="6" t="s">
        <v>603</v>
      </c>
      <c r="D231" s="6" t="s">
        <v>44</v>
      </c>
      <c r="E231" s="6" t="s">
        <v>604</v>
      </c>
      <c r="F231" s="6" t="s">
        <v>229</v>
      </c>
      <c r="G231" s="8">
        <v>2</v>
      </c>
      <c r="H231" s="11"/>
      <c r="I231" s="10">
        <f>ROUND((H231*G231),2)</f>
        <v>0</v>
      </c>
      <c r="O231">
        <f>rekapitulace!H8</f>
        <v>21</v>
      </c>
      <c r="P231">
        <f>ROUND(O231/100*I231,2)</f>
        <v>0</v>
      </c>
    </row>
    <row r="232" ht="12.75">
      <c r="E232" s="12" t="s">
        <v>605</v>
      </c>
    </row>
    <row r="233" ht="12.75">
      <c r="E233" s="12" t="s">
        <v>417</v>
      </c>
    </row>
    <row r="234" spans="1:16" ht="25.5">
      <c r="A234" s="6">
        <v>68</v>
      </c>
      <c r="B234" s="6" t="s">
        <v>417</v>
      </c>
      <c r="C234" s="6" t="s">
        <v>606</v>
      </c>
      <c r="D234" s="6" t="s">
        <v>44</v>
      </c>
      <c r="E234" s="6" t="s">
        <v>607</v>
      </c>
      <c r="F234" s="6" t="s">
        <v>106</v>
      </c>
      <c r="G234" s="8">
        <v>12</v>
      </c>
      <c r="H234" s="11"/>
      <c r="I234" s="10">
        <f>ROUND((H234*G234),2)</f>
        <v>0</v>
      </c>
      <c r="O234">
        <f>rekapitulace!H8</f>
        <v>21</v>
      </c>
      <c r="P234">
        <f>ROUND(O234/100*I234,2)</f>
        <v>0</v>
      </c>
    </row>
    <row r="235" ht="12.75">
      <c r="E235" s="12" t="s">
        <v>608</v>
      </c>
    </row>
    <row r="236" ht="12.75">
      <c r="E236" s="12" t="s">
        <v>417</v>
      </c>
    </row>
    <row r="237" spans="1:16" ht="12.75" customHeight="1">
      <c r="A237" s="13"/>
      <c r="B237" s="13"/>
      <c r="C237" s="13" t="s">
        <v>602</v>
      </c>
      <c r="D237" s="13"/>
      <c r="E237" s="13" t="s">
        <v>601</v>
      </c>
      <c r="F237" s="13"/>
      <c r="G237" s="13"/>
      <c r="H237" s="13"/>
      <c r="I237" s="13">
        <f>SUM(I231:I236)</f>
        <v>0</v>
      </c>
      <c r="P237">
        <f>SUM(P231:P236)</f>
        <v>0</v>
      </c>
    </row>
    <row r="239" spans="1:9" ht="12.75" customHeight="1">
      <c r="A239" s="7"/>
      <c r="B239" s="7"/>
      <c r="C239" s="7" t="s">
        <v>610</v>
      </c>
      <c r="D239" s="7"/>
      <c r="E239" s="7" t="s">
        <v>609</v>
      </c>
      <c r="F239" s="7"/>
      <c r="G239" s="9"/>
      <c r="H239" s="7"/>
      <c r="I239" s="9"/>
    </row>
    <row r="240" spans="1:16" ht="12.75">
      <c r="A240" s="6">
        <v>69</v>
      </c>
      <c r="B240" s="6" t="s">
        <v>417</v>
      </c>
      <c r="C240" s="6" t="s">
        <v>611</v>
      </c>
      <c r="D240" s="6" t="s">
        <v>44</v>
      </c>
      <c r="E240" s="6" t="s">
        <v>612</v>
      </c>
      <c r="F240" s="6" t="s">
        <v>219</v>
      </c>
      <c r="G240" s="8">
        <v>68</v>
      </c>
      <c r="H240" s="11"/>
      <c r="I240" s="10">
        <f>ROUND((H240*G240),2)</f>
        <v>0</v>
      </c>
      <c r="O240">
        <f>rekapitulace!H8</f>
        <v>21</v>
      </c>
      <c r="P240">
        <f>ROUND(O240/100*I240,2)</f>
        <v>0</v>
      </c>
    </row>
    <row r="241" ht="12.75">
      <c r="E241" s="12" t="s">
        <v>521</v>
      </c>
    </row>
    <row r="242" ht="12.75">
      <c r="E242" s="12" t="s">
        <v>417</v>
      </c>
    </row>
    <row r="243" spans="1:16" ht="12.75" customHeight="1">
      <c r="A243" s="13"/>
      <c r="B243" s="13"/>
      <c r="C243" s="13" t="s">
        <v>610</v>
      </c>
      <c r="D243" s="13"/>
      <c r="E243" s="13" t="s">
        <v>609</v>
      </c>
      <c r="F243" s="13"/>
      <c r="G243" s="13"/>
      <c r="H243" s="13"/>
      <c r="I243" s="13">
        <f>SUM(I240:I242)</f>
        <v>0</v>
      </c>
      <c r="P243">
        <f>SUM(P240:P242)</f>
        <v>0</v>
      </c>
    </row>
    <row r="245" spans="1:16" ht="12.75" customHeight="1">
      <c r="A245" s="13"/>
      <c r="B245" s="13"/>
      <c r="C245" s="13"/>
      <c r="D245" s="13"/>
      <c r="E245" s="13" t="s">
        <v>60</v>
      </c>
      <c r="F245" s="13"/>
      <c r="G245" s="13"/>
      <c r="H245" s="13"/>
      <c r="I245" s="13">
        <f>+I42+I51+I162+I168+I177+I189+I228+I237+I243</f>
        <v>0</v>
      </c>
      <c r="P245">
        <f>+P42+P51+P162+P168+P177+P189+P228+P237+P243</f>
        <v>0</v>
      </c>
    </row>
  </sheetData>
  <sheetProtection formatColumns="0"/>
  <mergeCells count="9">
    <mergeCell ref="A2:I2"/>
    <mergeCell ref="G8:G9"/>
    <mergeCell ref="H8:I8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horizontalDpi="300" verticalDpi="3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 </cp:lastModifiedBy>
  <dcterms:modified xsi:type="dcterms:W3CDTF">2017-07-04T08:32:57Z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