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90" yWindow="180" windowWidth="13950" windowHeight="12645" tabRatio="872" activeTab="0"/>
  </bookViews>
  <sheets>
    <sheet name="Titul" sheetId="1" r:id="rId1"/>
    <sheet name="01-Instalace solární soustavy" sheetId="2" r:id="rId2"/>
    <sheet name="02-Tepelné čerpadlo" sheetId="3" r:id="rId3"/>
    <sheet name="03-Konstrukce pro uložení " sheetId="4" r:id="rId4"/>
    <sheet name="04-Hromosvod" sheetId="5" r:id="rId5"/>
    <sheet name="05-Stavební přípomoce" sheetId="6" r:id="rId6"/>
  </sheets>
  <definedNames>
    <definedName name="ahoj" localSheetId="1">#REF!</definedName>
    <definedName name="ahoj" localSheetId="2">#REF!</definedName>
    <definedName name="ahoj" localSheetId="3">#REF!</definedName>
    <definedName name="ahoj">#REF!</definedName>
    <definedName name="_xlnm.Print_Area" localSheetId="1">'01-Instalace solární soustavy'!$A$1:$F$91</definedName>
    <definedName name="_xlnm.Print_Area" localSheetId="2">'02-Tepelné čerpadlo'!$A$1:$F$36</definedName>
    <definedName name="_xlnm.Print_Area" localSheetId="3">'03-Konstrukce pro uložení '!$A$1:$F$19</definedName>
    <definedName name="_xlnm.Print_Area" localSheetId="4">'04-Hromosvod'!$A$1:$F$23</definedName>
    <definedName name="_xlnm.Print_Area" localSheetId="5">'05-Stavební přípomoce'!$A$1:$F$30</definedName>
    <definedName name="_xlnm.Print_Area" localSheetId="0">'Titul'!$A$1:$F$15</definedName>
    <definedName name="wrn.1." hidden="1">{#N/A,#N/A,FALSE,"List1";#N/A,#N/A,FALSE,"List2";#N/A,#N/A,FALSE,"List3";#N/A,#N/A,FALSE,"List4";#N/A,#N/A,FALSE,"List5"}</definedName>
  </definedNames>
  <calcPr fullCalcOnLoad="1"/>
</workbook>
</file>

<file path=xl/sharedStrings.xml><?xml version="1.0" encoding="utf-8"?>
<sst xmlns="http://schemas.openxmlformats.org/spreadsheetml/2006/main" count="450" uniqueCount="193">
  <si>
    <t>Investor:</t>
  </si>
  <si>
    <t>Položka</t>
  </si>
  <si>
    <t>ks</t>
  </si>
  <si>
    <t>m</t>
  </si>
  <si>
    <t>Cena celkem s DPH</t>
  </si>
  <si>
    <t>Cena celkem bez DPH</t>
  </si>
  <si>
    <t>kpl</t>
  </si>
  <si>
    <t>Investiční akce:</t>
  </si>
  <si>
    <t>Zpracovatel</t>
  </si>
  <si>
    <t xml:space="preserve">Vypracoval: </t>
  </si>
  <si>
    <t>Název</t>
  </si>
  <si>
    <t>Množství</t>
  </si>
  <si>
    <t>MJ</t>
  </si>
  <si>
    <t>Cena/jedn.</t>
  </si>
  <si>
    <t>Cena celkem</t>
  </si>
  <si>
    <t>Veškeré položky ve výkazu jsou uvedeny včetně montážních prací a ostatních výkonů spojených s instalací systému</t>
  </si>
  <si>
    <t>Datum:</t>
  </si>
  <si>
    <t>SO01</t>
  </si>
  <si>
    <t>SO02</t>
  </si>
  <si>
    <t>SO03</t>
  </si>
  <si>
    <t>m2</t>
  </si>
  <si>
    <t>t</t>
  </si>
  <si>
    <t>m3</t>
  </si>
  <si>
    <t>SO04</t>
  </si>
  <si>
    <t>SO05</t>
  </si>
  <si>
    <t>SO06</t>
  </si>
  <si>
    <t>Montáž ocelových (žárově pozinkované) konstrukcí vč. dodávky</t>
  </si>
  <si>
    <t>kg</t>
  </si>
  <si>
    <t>Konstrukce pro uložení solárního systému</t>
  </si>
  <si>
    <t>Instalace solární soustavy</t>
  </si>
  <si>
    <t>Zodpovědný projektant:</t>
  </si>
  <si>
    <t>Ing. Luboš Knor</t>
  </si>
  <si>
    <t>Stupeň PD:</t>
  </si>
  <si>
    <t>Zařízení</t>
  </si>
  <si>
    <t>Armatury</t>
  </si>
  <si>
    <t>Ostatní</t>
  </si>
  <si>
    <t>Konstrukce zámečnické</t>
  </si>
  <si>
    <t>Manometr technický 0-4 bar, včetně smyčky</t>
  </si>
  <si>
    <t>Přesun hmot</t>
  </si>
  <si>
    <t>Seznam položek - Výkaz výměr</t>
  </si>
  <si>
    <t>Primární okruh solárního systému</t>
  </si>
  <si>
    <t>Zavětrovací vzpěra včetně šroubů, rovná střecha</t>
  </si>
  <si>
    <t>Odvzdušňovací ventil 3/8" pro solární systémy, 160°C</t>
  </si>
  <si>
    <t>Kulový kohout 3/8" pro solární systémy, 160°C</t>
  </si>
  <si>
    <t>Teplonosná antikorozní kapalina pro solární systémy na bázi monopropylenglykolu</t>
  </si>
  <si>
    <t>l</t>
  </si>
  <si>
    <t>Propláchnutí systému</t>
  </si>
  <si>
    <t>Tlaková a topná zkouška</t>
  </si>
  <si>
    <t>Revize elektro</t>
  </si>
  <si>
    <t>Zaškolení obsluhy a uvedení do provozu</t>
  </si>
  <si>
    <t xml:space="preserve">Elektroinstalace a MaR </t>
  </si>
  <si>
    <t>Nastavení systému MaR</t>
  </si>
  <si>
    <t>Hromosvod</t>
  </si>
  <si>
    <t>Zařízení staveniště</t>
  </si>
  <si>
    <t>Energy Benefit Centre a.s., Thákurova 531/4, 160 00 Praha 6</t>
  </si>
  <si>
    <t>Cu potrubí 28x1,5, včetně tvarovek, spojovacího a kotvícího materiálu</t>
  </si>
  <si>
    <t>Cu potrubí 35x1,5, včetně tvarovek, spojovacího a kotvícího materiálu</t>
  </si>
  <si>
    <t>Expanzní nádoba 300l, 6 bar, solar</t>
  </si>
  <si>
    <t>Zpětná klapka, DN 40, PN 16, pitná voda</t>
  </si>
  <si>
    <t>Kulový uzávěr, DN 40, PN 16, pitná voda</t>
  </si>
  <si>
    <t>Jímka pro termostat</t>
  </si>
  <si>
    <t>Nespecifikované armatury, šroubení, příruby atd. nutné pro montáž systému</t>
  </si>
  <si>
    <t>Termostat do jímky  30-120°C</t>
  </si>
  <si>
    <t>Stavební objekt 03 - Konstrukce pro uložení solárního systému</t>
  </si>
  <si>
    <t>Stavební objekt 04 - Hromosvod</t>
  </si>
  <si>
    <t>Připojení do ohřevu TV</t>
  </si>
  <si>
    <t>Statutární město Chomutov, Zborovská 4602, 430 28 Chomutov</t>
  </si>
  <si>
    <t>Ing. Tomáš Vít</t>
  </si>
  <si>
    <t>1/2013</t>
  </si>
  <si>
    <t>DPH 21 %</t>
  </si>
  <si>
    <t>Rozpočtová rezerva - 5%</t>
  </si>
  <si>
    <t>Držák trojúhelníkový pro sluneční kolektor na rovnou střechu, 45°</t>
  </si>
  <si>
    <t>Regulátor průtoku s ukazatelem, pro solární systémy, Q=2-12 l/min, 160°C</t>
  </si>
  <si>
    <t>Vypouštěcí/napouštěcí kohout DN15 pro solární systémy, 160°C</t>
  </si>
  <si>
    <t>Tep. izolace pr. 28 mat. kaučuk tl. 19 mm včetně povrchové úpravy oplechováním, tmax=150°C</t>
  </si>
  <si>
    <t>Tep. izolace pr. 35 mat. kaučuk tl. 25 mm včetně povrchové úpravy oplechováním, tmax=150°C</t>
  </si>
  <si>
    <t>Ventil uzavírací s vypouštěním pro expanzní nádobu 6/4"</t>
  </si>
  <si>
    <t>Zpětná klapka, DN 32, PN 16, pitná voda</t>
  </si>
  <si>
    <t>Zpětná klapka, DN 20, PN 16, pitná voda</t>
  </si>
  <si>
    <t>Kulový uzávěr, DN 32, PN 16, pitná voda</t>
  </si>
  <si>
    <t>Kulový uzávěr, DN 20, PN 16, pitná voda</t>
  </si>
  <si>
    <t>Teploměr d=63, s jímkou, základní 0-120°C</t>
  </si>
  <si>
    <t>Potrubí z nerezavějící oceli 35x1,5, včetně tvarovek, přírub, spojovacího a kotvícího materiálu, 110°C ,PN16, pitná voda</t>
  </si>
  <si>
    <t>PPR potrubí 40x6,7, včetně tvarovek, spojovacího a kotvícího materiálu, PN20, pitná voda</t>
  </si>
  <si>
    <t>PPR potrubí 20x3,4, včetně tvarovek, spojovacího a kotvícího materiálu, PN20, pitná voda</t>
  </si>
  <si>
    <t>Hotové výrobky + montáž</t>
  </si>
  <si>
    <t>Základní betonový blok 650x650x90 mm včetně zabetonovaného plechu 550/150/5 a dvou závitových tyčí M12 dl. 500 mm, opatřený oky pro manipulaci</t>
  </si>
  <si>
    <t>Horní betonový blok 650x650x90 mm s dvěma otvory pr. 25 mm, opatřený oky pro manipulaci</t>
  </si>
  <si>
    <t>Pryžové podložky 750x750x10 mm</t>
  </si>
  <si>
    <t>Ing. Martin Stránský, Ph.D.</t>
  </si>
  <si>
    <t>Stavební přípomoce</t>
  </si>
  <si>
    <t>Instalace solárního systému pro přípravu teplé vody v objektu Denního stacionáře pro osoby se zdravotním postižením v Chomutově</t>
  </si>
  <si>
    <t>Sluneční kolektor vakuový s 20ks U trubicemi viz. technická specifikace kolektoru v TZ</t>
  </si>
  <si>
    <t>Sada připojovacích dílů pro kolektorové pole (5 kolektorů)</t>
  </si>
  <si>
    <t>Sada pro uchycení a propojení 5 kolektorů</t>
  </si>
  <si>
    <t>Kulový kohout DN32 pro solární systémy, 160°C</t>
  </si>
  <si>
    <t>Dvoutrubková solární čerpadlová skupina včetně oběhového čerpadla Č1 - průtok 1800 kg/h, H=4,5m, tlakoměru a teploměrů, pojistného ventilu 6 bar, napouštěcích a vypouštěcích ventilů, uzavíracích ventilů, zpětných klapek, separátoru vzduchu, průtokoměru s regulací průtoku, termoizolačního obalu</t>
  </si>
  <si>
    <t>Č2 - čerpadlo cirkulační TV s 3 stupňovou reg. výkonu, bronz., 45W/230V, Q=0,5 m3/h / Hmax=3,0m, pitná voda</t>
  </si>
  <si>
    <t>Č3 - čerpadlo termické dezinfekce s 3 stupňovou reg. výkonu, bronz., 45W/230V, Q=0,5 m3/h / H=3,0m, pitná voda</t>
  </si>
  <si>
    <t>Č4 - čerpadlo topného okruhu tepelného čerpadla s el. regulací výkonu, 80W/230V, Q=1,70 m3/h / H=3,0m</t>
  </si>
  <si>
    <t>Zpětná klapka, DN 32, PN 6</t>
  </si>
  <si>
    <t>Kulový uzávěr, DN 32, PN 6</t>
  </si>
  <si>
    <t>Vypouštěcí/napouštěcí kohout DN15, PN16, pitná voda</t>
  </si>
  <si>
    <t>Vypouštěcí/napouštěcí kohout DN15, PN6</t>
  </si>
  <si>
    <t>Zásobník TV 750 litrů, s jedním topným hadem - plocha 7,5 m2, smaltovaný vnitřní povrch, magneziová anoda, včetně tepelné izolace s PVC folií, teploměr, úprava pro pitnou vodu</t>
  </si>
  <si>
    <t>Zásobník TV 500 litrů, s jedním topným hadem - plocha 5,9 m2, smaltovaný vnitřní povrch, magneziová anoda, včetně tepelné izolace s PVC folií, teploměr, úprava pro pitnou vodu</t>
  </si>
  <si>
    <t>PPR potrubí 32x5,4, včetně tvarovek, spojovacího a kotvícího materiálu, PN20, pitná voda</t>
  </si>
  <si>
    <t>Průtokoměr tepelného čerpadla, Qn=2,5 m3/h, DN20 + 2 tepl.čidla a jímky, připojení do digitálního regulátoru</t>
  </si>
  <si>
    <t>Tlaková expanzní nádoba, objem 8 litrů, 6 bar, 70°C</t>
  </si>
  <si>
    <t>Ventil uzavírací s vypouštěním pro expanzní nádobu 3/4"</t>
  </si>
  <si>
    <t>PVC fólie pro povrchovou úpravu tepelných izolací potrubí, bílá barva, tl. 0,35 mm včetně tvarovek a spojovacího materiálu na izolaci rozměr 30x40 mm</t>
  </si>
  <si>
    <t>PVC fólie pro povrchovou úpravu tepelných izolací potrubí, bílá barva, tl. 0,35 mm včetně tvarovek a spojovacího materiálu na izolaci rozměr 30x32 mm</t>
  </si>
  <si>
    <t>Stavební objekt 02 - Tepelné čerpadlo</t>
  </si>
  <si>
    <t>PVC fólie pro povrchovou úpravu tepelných izolací potrubí, bílá barva, tl. 0,35 mm včetně tvarovek a spojovacího materiálu na izolaci rozměr 30x35 mm</t>
  </si>
  <si>
    <t>Pojistný ventil, PN6, 3bar</t>
  </si>
  <si>
    <t>Potrubí pro odvod kondenzátu PP 50x1,8, včetně tvarovek, spojovacího a kotvícího materiálu</t>
  </si>
  <si>
    <t>Automatický odvzdušňovací ventil, DN15, PN6</t>
  </si>
  <si>
    <t>Pružná hadice 1/2"</t>
  </si>
  <si>
    <t>Potrubí a izolace</t>
  </si>
  <si>
    <t>Stavební objekt 05 - Stavební přípomoce</t>
  </si>
  <si>
    <t>Prostup pro potrubí ve stěně, půměr do 100 mm, začištění po montáži potrubí</t>
  </si>
  <si>
    <t>Prostup pro potrubí ve stropu, jádrové vrtání, půměr do 100 mm, začištění po montáži potrubí</t>
  </si>
  <si>
    <t>Prostup pro potrubí ve střešní konstrukci, jádrové vrtání, průměr do 250 mm, včetně chráničky, napojení hydroizolace a začištění po montáži potrubí</t>
  </si>
  <si>
    <t>Vybourání přizdívky odpadního potrubí pro osazení odbočky a začištění po montáži</t>
  </si>
  <si>
    <t>Dodávka a montáž odbočky na dešťové odpadní potrubí</t>
  </si>
  <si>
    <t>Prostup pro potrubí v SDK podhledu, průměr do 100 mm, začištění po montáži</t>
  </si>
  <si>
    <t>Zhotovení montážního otvoru 0,5x0,5 m v SDK podhledu, začištění po montáži potrubí</t>
  </si>
  <si>
    <t>Montáž SDK předstěny včetně dodávky materiálu</t>
  </si>
  <si>
    <t>Bourání betonových podlah a jímek, tloušťka do 200 mm, včetně likvidace suti</t>
  </si>
  <si>
    <t>Betonáž ŽB jímky 0,6x0,6 m, hloubka 0,7 m, tloušťka stěny 100 mm, výztuž sítí 8/150/150 mm</t>
  </si>
  <si>
    <t>Hydroizolační stěrka stěn a dna jímky</t>
  </si>
  <si>
    <t>Pochůzný poklop 650x650 mm z ocelového pozinkovaného mřížového roštu</t>
  </si>
  <si>
    <t>Pružná hadice 5/4"</t>
  </si>
  <si>
    <t>Kalové čerpadlo s plovákem, min. Q=8 m3/h, H=4,0 m, max. 500W/230V</t>
  </si>
  <si>
    <t>Betonová dlaždice 500x500x50 mm</t>
  </si>
  <si>
    <t>Izolátor chvění pro zatížení min. 1,100 kN, max. 1,315 kN, materiál ocel</t>
  </si>
  <si>
    <t>Žárově pozinkovaný rám svařený z tyčí průřezu L 80x80x6 mm</t>
  </si>
  <si>
    <t>ŽB deska tloušťky 80 mm betonovaná do roštu, beton C16/20, výztuž ze sítě 8/100/100 mm</t>
  </si>
  <si>
    <t>Pryžová podložka 600x600 mm, tl. 10 mm</t>
  </si>
  <si>
    <t>Přeložení stávajících povrchových kabelových vedení (230V, ethernet)</t>
  </si>
  <si>
    <t>Tep. izolace pr. 35 mat. kaučuk tl. 25 mm, tmax=150°C</t>
  </si>
  <si>
    <t>Tepelné čerpadlo</t>
  </si>
  <si>
    <t>Betonový blok cca 300x200x100 mm</t>
  </si>
  <si>
    <t>Pryžová podložka 400x300 mm, tl 10 mm</t>
  </si>
  <si>
    <t>Pozinkovaná tyč včetně objímky</t>
  </si>
  <si>
    <t>3-cestný termostatický směšovací ventil TV, vysokoprůtočný, 20-70°C, DN32, pitná voda</t>
  </si>
  <si>
    <t>3-cestný přepínací ventil DN25, pitná voda, včetně servopohonu 230V, ovl. MaR</t>
  </si>
  <si>
    <t>Tlaková expanzní nádoba pro ohřev TV, objem 100 litrů, PN10, pitná voda</t>
  </si>
  <si>
    <t>Tep. izolace pr. 35 mat. kaučuk tl.19 mm (pro nerezové potrubí)</t>
  </si>
  <si>
    <t>Vodoměr na studenou vodu, Qmax=1,5m3/h</t>
  </si>
  <si>
    <t>Digitální regulátor solárního systému, nastavitelné parametry systému, bilanční a diagnostické funkce, ovládání 2ks přepínacích ventilů, 4ks oběhových čerpadel, 1ks doplňkového zdroje (tepelného čerpadla), funkce dle popisu v TZ a schematu zapojení</t>
  </si>
  <si>
    <t>Sběrač dat (datalogger)</t>
  </si>
  <si>
    <t>Přeložení stávajících zásuvek (230V, ethernet)</t>
  </si>
  <si>
    <t>Kabelové rozvody napájení a ovladání MaR solárního systému</t>
  </si>
  <si>
    <t>Kabelové rozvody napájení a ovladání MaR tepelného čerpadla</t>
  </si>
  <si>
    <t>Přesuny hmot do suterénu objektu</t>
  </si>
  <si>
    <t>Přesuny hmot do výšky 15 m - jeřábové práce</t>
  </si>
  <si>
    <t>Tep. Izolace z minerální vaty  pr. 35 / tl. 30 mm s alu polepem</t>
  </si>
  <si>
    <t>Posunutí stávající antény na střeše objektu do 1 m včetně přeložení kabeláže</t>
  </si>
  <si>
    <t>Drát FeZn 8 - jímací vodič, svodový vodič</t>
  </si>
  <si>
    <t>Spojovací svorka (SS)</t>
  </si>
  <si>
    <t>Připojovací svorka na konstrukci - dle konstrukce připojovaného zařízení SP</t>
  </si>
  <si>
    <t>Tyčový jímač - tyč 4,0 m, stojan, 3x betonový podstavec, pryžová podložka, objímka tyče, svorka jímací tyče</t>
  </si>
  <si>
    <t>Ochranné nátěry</t>
  </si>
  <si>
    <t>Spojovací , kotevní a další pomocný montážní materiál</t>
  </si>
  <si>
    <t>Demontáž a likvidace části stávajícího hromosvodu</t>
  </si>
  <si>
    <t>Montáž hromosvodu</t>
  </si>
  <si>
    <t>Výchozí revize hromosvodu</t>
  </si>
  <si>
    <t>Přesun hmot do výšky 15 m - jeřábové práce</t>
  </si>
  <si>
    <t>Přesun hmot pro zámečnické konstrukce do výšky 15 m - jeřábové práce</t>
  </si>
  <si>
    <t>Přesun hmot do výšky 15 m</t>
  </si>
  <si>
    <t>Zkoušky a měření během výstavby</t>
  </si>
  <si>
    <t>Požadavky na další materiál mohou vyplynout ze stavebního průzkumu, pokud by se zjistil například navyhovující stav zemnicí soustavy nebo pospojování. Veškeré položky ve výkazu jsou uvedeny včetně montážních prací a ostatních výkonů spojených s instalací systému.</t>
  </si>
  <si>
    <t>Podpěra jímače na střechu - PV21 (plast + beton)</t>
  </si>
  <si>
    <t>Img. Martin Bureš</t>
  </si>
  <si>
    <t>Ing. Martin Bureš</t>
  </si>
  <si>
    <t>Elektrická topná tyč, výkon 3kW / 3x 230V, bez termostatu, mosazná hlavice G 6/4", provedení pro pitnou vodu</t>
  </si>
  <si>
    <t>DPS</t>
  </si>
  <si>
    <t>Plastová nádoba na solární kapalinu, objem 20 litrů</t>
  </si>
  <si>
    <t>Tep. Izolace z polyetylenových návleků  pr. 40 / tl. 30 mm (pro PPR potrubí)</t>
  </si>
  <si>
    <t>Tep. Izolace z polyetylenových návleků  pr. 32 / tl. 30 mm (pro PPR potrubí)</t>
  </si>
  <si>
    <t>Tep. Izolace z polyetylenových návleků  pr. 20 / tl. 10 mm (pro PPR potrubí)</t>
  </si>
  <si>
    <t>Napojení nových PPR rozvodů TV na stávající PPR rozvody, DN32</t>
  </si>
  <si>
    <t>Napojení nových PPR rozvodů SV na stávající PPR rozvody, DN32</t>
  </si>
  <si>
    <t>Napojení nových PPR rozvodů CV na stávající PPR rozvody, DN25</t>
  </si>
  <si>
    <t>Pojistný ventil, PN16, 6bar, pitná voda</t>
  </si>
  <si>
    <t>Průtokoměr solární, Qn=3,5 m3/h + 2 tepl.čidla a jímky, včetně kalorimetru</t>
  </si>
  <si>
    <t>Rozvaděč MaR a elektro (napájení a ovládání solárního systému a tepelného čerpadla)</t>
  </si>
  <si>
    <t>Stavební objekt 01 - Instalace solární soustavy</t>
  </si>
  <si>
    <t>Provozní řád solární soustavy včetně specifikace revizí a údržby</t>
  </si>
  <si>
    <t>Požární ucpávka prostupu potrubí do DN 50 požárně dělící konstrukcí</t>
  </si>
  <si>
    <t>3-cestný přepínací ventil DN32, včetně servopohonu 230V, ovl. MaR, 160°C</t>
  </si>
  <si>
    <t>Tepelné čerpadlo  vzduch/voda pro venkovní instalaci s jedním kompresorem, max. teplota topné vody t=63°C, topný výkon Qt=10,0 kW, topný faktor 3,4 při podmínkách A2/W35, hluk Lp=55dB(A) v 1m, topný okruh průtok Q=1700 l/h, dp=7,0 kPa, chladivo R 407C, jištění 16C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</si>
</sst>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&quot; 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Arial CE"/>
      <family val="0"/>
    </font>
    <font>
      <b/>
      <sz val="20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6" fillId="0" borderId="9">
      <alignment horizontal="center" vertical="center"/>
      <protection locked="0"/>
    </xf>
    <xf numFmtId="0" fontId="43" fillId="26" borderId="8" applyNumberFormat="0" applyAlignment="0" applyProtection="0"/>
    <xf numFmtId="0" fontId="44" fillId="26" borderId="10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49" fontId="0" fillId="0" borderId="14" xfId="0" applyNumberFormat="1" applyFill="1" applyBorder="1" applyAlignment="1">
      <alignment horizontal="left"/>
    </xf>
    <xf numFmtId="49" fontId="0" fillId="0" borderId="15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0" xfId="0" applyFill="1" applyAlignment="1">
      <alignment/>
    </xf>
    <xf numFmtId="49" fontId="0" fillId="0" borderId="9" xfId="0" applyNumberFormat="1" applyFill="1" applyBorder="1" applyAlignment="1">
      <alignment horizontal="left"/>
    </xf>
    <xf numFmtId="0" fontId="0" fillId="0" borderId="0" xfId="0" applyAlignment="1">
      <alignment/>
    </xf>
    <xf numFmtId="49" fontId="0" fillId="0" borderId="16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right"/>
    </xf>
    <xf numFmtId="0" fontId="0" fillId="0" borderId="0" xfId="0" applyAlignment="1">
      <alignment/>
    </xf>
    <xf numFmtId="2" fontId="0" fillId="0" borderId="9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49" fontId="0" fillId="0" borderId="18" xfId="0" applyNumberFormat="1" applyFill="1" applyBorder="1" applyAlignment="1">
      <alignment horizontal="left"/>
    </xf>
    <xf numFmtId="5" fontId="0" fillId="0" borderId="0" xfId="0" applyNumberFormat="1" applyFill="1" applyBorder="1" applyAlignment="1">
      <alignment horizontal="right"/>
    </xf>
    <xf numFmtId="41" fontId="0" fillId="0" borderId="0" xfId="0" applyNumberFormat="1" applyFill="1" applyBorder="1" applyAlignment="1">
      <alignment horizontal="right"/>
    </xf>
    <xf numFmtId="0" fontId="46" fillId="0" borderId="0" xfId="0" applyFont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165" fontId="0" fillId="0" borderId="9" xfId="0" applyNumberFormat="1" applyFill="1" applyBorder="1" applyAlignment="1">
      <alignment horizontal="right"/>
    </xf>
    <xf numFmtId="165" fontId="0" fillId="0" borderId="21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0" fillId="0" borderId="17" xfId="0" applyNumberFormat="1" applyFill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2" fontId="0" fillId="0" borderId="24" xfId="0" applyNumberFormat="1" applyFill="1" applyBorder="1" applyAlignment="1">
      <alignment horizontal="right"/>
    </xf>
    <xf numFmtId="0" fontId="0" fillId="0" borderId="0" xfId="0" applyBorder="1" applyAlignment="1">
      <alignment/>
    </xf>
    <xf numFmtId="2" fontId="0" fillId="34" borderId="0" xfId="0" applyNumberFormat="1" applyFill="1" applyBorder="1" applyAlignment="1">
      <alignment/>
    </xf>
    <xf numFmtId="49" fontId="0" fillId="0" borderId="15" xfId="0" applyNumberFormat="1" applyBorder="1" applyAlignment="1">
      <alignment horizontal="left"/>
    </xf>
    <xf numFmtId="165" fontId="0" fillId="0" borderId="15" xfId="0" applyNumberFormat="1" applyBorder="1" applyAlignment="1">
      <alignment horizontal="right"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left" vertical="top" wrapText="1"/>
    </xf>
    <xf numFmtId="0" fontId="0" fillId="0" borderId="9" xfId="0" applyNumberFormat="1" applyFill="1" applyBorder="1" applyAlignment="1">
      <alignment horizontal="left" vertical="top" wrapText="1"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49" fontId="0" fillId="0" borderId="20" xfId="0" applyNumberFormat="1" applyFill="1" applyBorder="1" applyAlignment="1">
      <alignment horizontal="left" wrapText="1"/>
    </xf>
    <xf numFmtId="0" fontId="0" fillId="0" borderId="0" xfId="0" applyAlignment="1">
      <alignment/>
    </xf>
    <xf numFmtId="0" fontId="3" fillId="33" borderId="25" xfId="0" applyFont="1" applyFill="1" applyBorder="1" applyAlignment="1">
      <alignment horizontal="center" vertical="center" wrapText="1" shrinkToFit="1"/>
    </xf>
    <xf numFmtId="0" fontId="3" fillId="35" borderId="11" xfId="0" applyFont="1" applyFill="1" applyBorder="1" applyAlignment="1">
      <alignment horizontal="center" vertical="center" wrapText="1" shrinkToFit="1"/>
    </xf>
    <xf numFmtId="0" fontId="3" fillId="35" borderId="11" xfId="0" applyFont="1" applyFill="1" applyBorder="1" applyAlignment="1">
      <alignment horizontal="center" vertical="center" wrapText="1" shrinkToFit="1"/>
    </xf>
    <xf numFmtId="49" fontId="0" fillId="0" borderId="9" xfId="0" applyNumberForma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9" fontId="0" fillId="0" borderId="9" xfId="0" applyNumberFormat="1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0" fontId="46" fillId="0" borderId="0" xfId="0" applyFont="1" applyAlignment="1">
      <alignment/>
    </xf>
    <xf numFmtId="164" fontId="2" fillId="35" borderId="11" xfId="0" applyNumberFormat="1" applyFont="1" applyFill="1" applyBorder="1" applyAlignment="1">
      <alignment horizontal="center" vertical="center" wrapText="1"/>
    </xf>
    <xf numFmtId="164" fontId="4" fillId="35" borderId="25" xfId="0" applyNumberFormat="1" applyFont="1" applyFill="1" applyBorder="1" applyAlignment="1">
      <alignment horizontal="center" vertical="center" wrapText="1"/>
    </xf>
    <xf numFmtId="164" fontId="2" fillId="35" borderId="25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wrapText="1"/>
    </xf>
    <xf numFmtId="0" fontId="46" fillId="0" borderId="0" xfId="0" applyFont="1" applyBorder="1" applyAlignment="1">
      <alignment/>
    </xf>
    <xf numFmtId="0" fontId="0" fillId="0" borderId="0" xfId="0" applyNumberFormat="1" applyBorder="1" applyAlignment="1">
      <alignment horizontal="left" vertical="center" wrapText="1"/>
    </xf>
    <xf numFmtId="0" fontId="0" fillId="0" borderId="20" xfId="0" applyNumberFormat="1" applyFill="1" applyBorder="1" applyAlignment="1">
      <alignment horizontal="left" vertical="top" wrapText="1"/>
    </xf>
    <xf numFmtId="165" fontId="0" fillId="0" borderId="20" xfId="0" applyNumberFormat="1" applyFill="1" applyBorder="1" applyAlignment="1">
      <alignment horizontal="right"/>
    </xf>
    <xf numFmtId="165" fontId="0" fillId="0" borderId="26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left" vertical="top" wrapText="1"/>
    </xf>
    <xf numFmtId="165" fontId="0" fillId="0" borderId="27" xfId="0" applyNumberFormat="1" applyFill="1" applyBorder="1" applyAlignment="1">
      <alignment horizontal="right"/>
    </xf>
    <xf numFmtId="165" fontId="0" fillId="0" borderId="22" xfId="0" applyNumberFormat="1" applyFill="1" applyBorder="1" applyAlignment="1">
      <alignment horizontal="right"/>
    </xf>
    <xf numFmtId="0" fontId="0" fillId="0" borderId="9" xfId="0" applyNumberFormat="1" applyFill="1" applyBorder="1" applyAlignment="1">
      <alignment wrapText="1"/>
    </xf>
    <xf numFmtId="49" fontId="0" fillId="0" borderId="15" xfId="0" applyNumberFormat="1" applyFill="1" applyBorder="1" applyAlignment="1">
      <alignment horizontal="left" vertical="top" wrapText="1"/>
    </xf>
    <xf numFmtId="49" fontId="0" fillId="0" borderId="9" xfId="0" applyNumberForma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49" fontId="0" fillId="0" borderId="9" xfId="0" applyNumberFormat="1" applyFill="1" applyBorder="1" applyAlignment="1">
      <alignment horizontal="left" wrapText="1"/>
    </xf>
    <xf numFmtId="164" fontId="0" fillId="0" borderId="9" xfId="0" applyNumberFormat="1" applyFill="1" applyBorder="1" applyAlignment="1">
      <alignment/>
    </xf>
    <xf numFmtId="164" fontId="0" fillId="0" borderId="9" xfId="0" applyNumberFormat="1" applyFill="1" applyBorder="1" applyAlignment="1">
      <alignment wrapText="1"/>
    </xf>
    <xf numFmtId="164" fontId="0" fillId="0" borderId="15" xfId="0" applyNumberFormat="1" applyFill="1" applyBorder="1" applyAlignment="1">
      <alignment/>
    </xf>
    <xf numFmtId="0" fontId="1" fillId="0" borderId="9" xfId="0" applyFont="1" applyFill="1" applyBorder="1" applyAlignment="1">
      <alignment horizontal="left"/>
    </xf>
    <xf numFmtId="164" fontId="0" fillId="0" borderId="15" xfId="0" applyNumberFormat="1" applyFill="1" applyBorder="1" applyAlignment="1">
      <alignment wrapText="1"/>
    </xf>
    <xf numFmtId="164" fontId="0" fillId="0" borderId="17" xfId="0" applyNumberFormat="1" applyFill="1" applyBorder="1" applyAlignment="1">
      <alignment wrapText="1"/>
    </xf>
    <xf numFmtId="164" fontId="0" fillId="0" borderId="17" xfId="0" applyNumberFormat="1" applyFill="1" applyBorder="1" applyAlignment="1">
      <alignment/>
    </xf>
    <xf numFmtId="0" fontId="26" fillId="0" borderId="9" xfId="0" applyNumberFormat="1" applyFont="1" applyFill="1" applyBorder="1" applyAlignment="1">
      <alignment horizontal="left" vertical="top" wrapText="1"/>
    </xf>
    <xf numFmtId="165" fontId="0" fillId="0" borderId="15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wrapText="1"/>
    </xf>
    <xf numFmtId="0" fontId="0" fillId="0" borderId="17" xfId="0" applyNumberFormat="1" applyFill="1" applyBorder="1" applyAlignment="1">
      <alignment wrapText="1"/>
    </xf>
    <xf numFmtId="0" fontId="0" fillId="0" borderId="9" xfId="0" applyNumberFormat="1" applyFill="1" applyBorder="1" applyAlignment="1">
      <alignment horizontal="left" wrapText="1"/>
    </xf>
    <xf numFmtId="0" fontId="0" fillId="36" borderId="0" xfId="0" applyFill="1" applyAlignment="1">
      <alignment/>
    </xf>
    <xf numFmtId="0" fontId="0" fillId="33" borderId="12" xfId="0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lef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 wrapText="1"/>
    </xf>
    <xf numFmtId="2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0" borderId="15" xfId="0" applyNumberFormat="1" applyFill="1" applyBorder="1" applyAlignment="1">
      <alignment horizontal="left" wrapText="1"/>
    </xf>
    <xf numFmtId="0" fontId="0" fillId="0" borderId="20" xfId="0" applyNumberFormat="1" applyFill="1" applyBorder="1" applyAlignment="1">
      <alignment wrapText="1"/>
    </xf>
    <xf numFmtId="0" fontId="0" fillId="0" borderId="9" xfId="0" applyFill="1" applyBorder="1" applyAlignment="1">
      <alignment/>
    </xf>
    <xf numFmtId="0" fontId="0" fillId="0" borderId="17" xfId="0" applyNumberFormat="1" applyFill="1" applyBorder="1" applyAlignment="1">
      <alignment horizontal="left" wrapText="1"/>
    </xf>
    <xf numFmtId="165" fontId="0" fillId="0" borderId="17" xfId="0" applyNumberFormat="1" applyFill="1" applyBorder="1" applyAlignment="1">
      <alignment horizontal="right"/>
    </xf>
    <xf numFmtId="0" fontId="26" fillId="0" borderId="20" xfId="0" applyNumberFormat="1" applyFont="1" applyFill="1" applyBorder="1" applyAlignment="1">
      <alignment horizontal="left" wrapText="1"/>
    </xf>
    <xf numFmtId="0" fontId="26" fillId="0" borderId="9" xfId="0" applyNumberFormat="1" applyFont="1" applyFill="1" applyBorder="1" applyAlignment="1">
      <alignment horizontal="left" wrapText="1"/>
    </xf>
    <xf numFmtId="0" fontId="26" fillId="0" borderId="20" xfId="0" applyFont="1" applyFill="1" applyBorder="1" applyAlignment="1">
      <alignment horizontal="left" wrapText="1"/>
    </xf>
    <xf numFmtId="49" fontId="26" fillId="0" borderId="9" xfId="0" applyNumberFormat="1" applyFont="1" applyFill="1" applyBorder="1" applyAlignment="1">
      <alignment horizontal="left" vertical="top" wrapText="1"/>
    </xf>
    <xf numFmtId="0" fontId="0" fillId="0" borderId="19" xfId="0" applyNumberFormat="1" applyFill="1" applyBorder="1" applyAlignment="1">
      <alignment horizontal="left" vertical="top"/>
    </xf>
    <xf numFmtId="0" fontId="0" fillId="0" borderId="18" xfId="0" applyNumberFormat="1" applyFill="1" applyBorder="1" applyAlignment="1">
      <alignment horizontal="left" vertical="top"/>
    </xf>
    <xf numFmtId="0" fontId="0" fillId="0" borderId="16" xfId="0" applyNumberFormat="1" applyFill="1" applyBorder="1" applyAlignment="1">
      <alignment horizontal="left" vertical="top"/>
    </xf>
    <xf numFmtId="0" fontId="0" fillId="0" borderId="14" xfId="0" applyNumberFormat="1" applyBorder="1" applyAlignment="1">
      <alignment horizontal="left" vertical="top"/>
    </xf>
    <xf numFmtId="49" fontId="0" fillId="0" borderId="9" xfId="0" applyNumberFormat="1" applyFill="1" applyBorder="1" applyAlignment="1">
      <alignment horizontal="left" vertical="top"/>
    </xf>
    <xf numFmtId="49" fontId="0" fillId="36" borderId="0" xfId="0" applyNumberFormat="1" applyFill="1" applyBorder="1" applyAlignment="1">
      <alignment horizontal="left" wrapText="1"/>
    </xf>
    <xf numFmtId="0" fontId="0" fillId="0" borderId="14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164" fontId="0" fillId="0" borderId="9" xfId="0" applyNumberFormat="1" applyFill="1" applyBorder="1" applyAlignment="1">
      <alignment vertical="top" wrapText="1"/>
    </xf>
    <xf numFmtId="0" fontId="0" fillId="0" borderId="9" xfId="0" applyBorder="1" applyAlignment="1">
      <alignment horizontal="right"/>
    </xf>
    <xf numFmtId="1" fontId="1" fillId="0" borderId="9" xfId="0" applyNumberFormat="1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14" xfId="0" applyNumberFormat="1" applyFill="1" applyBorder="1" applyAlignment="1">
      <alignment horizontal="left" vertical="top"/>
    </xf>
    <xf numFmtId="0" fontId="0" fillId="0" borderId="18" xfId="0" applyNumberFormat="1" applyBorder="1" applyAlignment="1">
      <alignment horizontal="left" vertical="top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0" fillId="0" borderId="17" xfId="0" applyNumberForma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/>
    </xf>
    <xf numFmtId="0" fontId="0" fillId="0" borderId="15" xfId="0" applyNumberFormat="1" applyFill="1" applyBorder="1" applyAlignment="1">
      <alignment horizontal="right"/>
    </xf>
    <xf numFmtId="0" fontId="0" fillId="0" borderId="9" xfId="0" applyNumberForma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165" fontId="0" fillId="0" borderId="27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9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22" xfId="0" applyNumberFormat="1" applyFill="1" applyBorder="1" applyAlignment="1">
      <alignment/>
    </xf>
    <xf numFmtId="0" fontId="0" fillId="0" borderId="9" xfId="0" applyFill="1" applyBorder="1" applyAlignment="1">
      <alignment/>
    </xf>
    <xf numFmtId="165" fontId="0" fillId="0" borderId="0" xfId="0" applyNumberFormat="1" applyAlignment="1">
      <alignment/>
    </xf>
    <xf numFmtId="166" fontId="0" fillId="0" borderId="28" xfId="0" applyNumberFormat="1" applyFill="1" applyBorder="1" applyAlignment="1">
      <alignment horizontal="right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7" borderId="29" xfId="0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0" fontId="3" fillId="37" borderId="3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center" vertical="center"/>
    </xf>
    <xf numFmtId="49" fontId="47" fillId="33" borderId="13" xfId="0" applyNumberFormat="1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49" fontId="48" fillId="0" borderId="29" xfId="0" applyNumberFormat="1" applyFont="1" applyBorder="1" applyAlignment="1">
      <alignment horizontal="center" wrapText="1"/>
    </xf>
    <xf numFmtId="49" fontId="48" fillId="0" borderId="30" xfId="0" applyNumberFormat="1" applyFont="1" applyBorder="1" applyAlignment="1">
      <alignment horizontal="center" wrapText="1"/>
    </xf>
    <xf numFmtId="49" fontId="48" fillId="0" borderId="31" xfId="0" applyNumberFormat="1" applyFont="1" applyBorder="1" applyAlignment="1">
      <alignment horizont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48" fillId="0" borderId="11" xfId="0" applyNumberFormat="1" applyFont="1" applyBorder="1" applyAlignment="1">
      <alignment horizontal="center" wrapText="1"/>
    </xf>
    <xf numFmtId="49" fontId="48" fillId="0" borderId="12" xfId="0" applyNumberFormat="1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wrapText="1"/>
    </xf>
    <xf numFmtId="0" fontId="7" fillId="37" borderId="29" xfId="0" applyFont="1" applyFill="1" applyBorder="1" applyAlignment="1">
      <alignment horizontal="center"/>
    </xf>
    <xf numFmtId="0" fontId="7" fillId="37" borderId="30" xfId="0" applyFont="1" applyFill="1" applyBorder="1" applyAlignment="1">
      <alignment horizontal="center"/>
    </xf>
    <xf numFmtId="0" fontId="7" fillId="37" borderId="3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vertical="center" wrapText="1"/>
    </xf>
    <xf numFmtId="49" fontId="31" fillId="33" borderId="11" xfId="0" applyNumberFormat="1" applyFont="1" applyFill="1" applyBorder="1" applyAlignment="1">
      <alignment horizontal="center" vertical="center"/>
    </xf>
    <xf numFmtId="49" fontId="31" fillId="33" borderId="13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left"/>
    </xf>
    <xf numFmtId="0" fontId="29" fillId="0" borderId="30" xfId="0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0" fontId="29" fillId="0" borderId="32" xfId="0" applyFont="1" applyBorder="1" applyAlignment="1">
      <alignment horizontal="left"/>
    </xf>
    <xf numFmtId="0" fontId="29" fillId="0" borderId="33" xfId="0" applyFont="1" applyBorder="1" applyAlignment="1">
      <alignment horizontal="left"/>
    </xf>
    <xf numFmtId="0" fontId="29" fillId="0" borderId="34" xfId="0" applyFont="1" applyBorder="1" applyAlignment="1">
      <alignment horizontal="left"/>
    </xf>
    <xf numFmtId="49" fontId="48" fillId="0" borderId="11" xfId="0" applyNumberFormat="1" applyFont="1" applyFill="1" applyBorder="1" applyAlignment="1">
      <alignment horizontal="center" wrapText="1"/>
    </xf>
    <xf numFmtId="49" fontId="48" fillId="0" borderId="12" xfId="0" applyNumberFormat="1" applyFont="1" applyFill="1" applyBorder="1" applyAlignment="1">
      <alignment horizontal="center" wrapText="1"/>
    </xf>
    <xf numFmtId="49" fontId="48" fillId="0" borderId="13" xfId="0" applyNumberFormat="1" applyFon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left" wrapText="1"/>
    </xf>
    <xf numFmtId="49" fontId="0" fillId="0" borderId="30" xfId="0" applyNumberFormat="1" applyFill="1" applyBorder="1" applyAlignment="1">
      <alignment horizontal="left" wrapText="1"/>
    </xf>
    <xf numFmtId="49" fontId="0" fillId="0" borderId="31" xfId="0" applyNumberFormat="1" applyFill="1" applyBorder="1" applyAlignment="1">
      <alignment horizontal="left" wrapText="1"/>
    </xf>
    <xf numFmtId="49" fontId="0" fillId="0" borderId="32" xfId="0" applyNumberFormat="1" applyFill="1" applyBorder="1" applyAlignment="1">
      <alignment horizontal="left" wrapText="1"/>
    </xf>
    <xf numFmtId="49" fontId="0" fillId="0" borderId="33" xfId="0" applyNumberFormat="1" applyFill="1" applyBorder="1" applyAlignment="1">
      <alignment horizontal="left" wrapText="1"/>
    </xf>
    <xf numFmtId="49" fontId="0" fillId="0" borderId="34" xfId="0" applyNumberFormat="1" applyFill="1" applyBorder="1" applyAlignment="1">
      <alignment horizontal="left" wrapText="1"/>
    </xf>
    <xf numFmtId="49" fontId="0" fillId="0" borderId="19" xfId="0" applyNumberFormat="1" applyFill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kaz výměr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21.421875" style="0" customWidth="1"/>
    <col min="2" max="2" width="62.57421875" style="0" customWidth="1"/>
    <col min="4" max="4" width="10.57421875" style="0" customWidth="1"/>
    <col min="5" max="5" width="13.7109375" style="0" customWidth="1"/>
    <col min="6" max="6" width="13.57421875" style="0" customWidth="1"/>
  </cols>
  <sheetData>
    <row r="1" spans="1:6" ht="18.75" customHeight="1" thickBot="1">
      <c r="A1" s="151" t="s">
        <v>39</v>
      </c>
      <c r="B1" s="152"/>
      <c r="C1" s="152"/>
      <c r="D1" s="152"/>
      <c r="E1" s="152"/>
      <c r="F1" s="153"/>
    </row>
    <row r="2" spans="1:6" ht="27" customHeight="1" thickBot="1">
      <c r="A2" s="30" t="s">
        <v>7</v>
      </c>
      <c r="B2" s="141" t="s">
        <v>91</v>
      </c>
      <c r="C2" s="142"/>
      <c r="D2" s="142"/>
      <c r="E2" s="142"/>
      <c r="F2" s="143"/>
    </row>
    <row r="3" spans="1:6" ht="15" customHeight="1" thickBot="1">
      <c r="A3" s="30" t="s">
        <v>0</v>
      </c>
      <c r="B3" s="94" t="s">
        <v>66</v>
      </c>
      <c r="C3" s="90"/>
      <c r="D3" s="91"/>
      <c r="E3" s="92"/>
      <c r="F3" s="93"/>
    </row>
    <row r="4" spans="1:6" ht="15.75" thickBot="1">
      <c r="A4" s="50" t="s">
        <v>8</v>
      </c>
      <c r="B4" s="95" t="s">
        <v>54</v>
      </c>
      <c r="C4" s="149" t="s">
        <v>9</v>
      </c>
      <c r="D4" s="150"/>
      <c r="E4" s="149" t="s">
        <v>67</v>
      </c>
      <c r="F4" s="150"/>
    </row>
    <row r="5" spans="1:6" ht="27" customHeight="1" thickBot="1">
      <c r="A5" s="51" t="s">
        <v>5</v>
      </c>
      <c r="B5" s="60">
        <f>SUM(F10:F15)</f>
        <v>0</v>
      </c>
      <c r="C5" s="147" t="s">
        <v>30</v>
      </c>
      <c r="D5" s="148"/>
      <c r="E5" s="149" t="s">
        <v>31</v>
      </c>
      <c r="F5" s="150"/>
    </row>
    <row r="6" spans="1:6" ht="15.75" thickBot="1">
      <c r="A6" s="52" t="s">
        <v>69</v>
      </c>
      <c r="B6" s="61">
        <f>B5*0.21</f>
        <v>0</v>
      </c>
      <c r="C6" s="154" t="s">
        <v>32</v>
      </c>
      <c r="D6" s="155"/>
      <c r="E6" s="156" t="s">
        <v>177</v>
      </c>
      <c r="F6" s="157"/>
    </row>
    <row r="7" spans="1:6" ht="18.75" thickBot="1">
      <c r="A7" s="51" t="s">
        <v>4</v>
      </c>
      <c r="B7" s="62">
        <f>B5+B6</f>
        <v>0</v>
      </c>
      <c r="C7" s="158" t="s">
        <v>16</v>
      </c>
      <c r="D7" s="159"/>
      <c r="E7" s="160" t="s">
        <v>68</v>
      </c>
      <c r="F7" s="161"/>
    </row>
    <row r="8" spans="1:6" ht="15.75" thickBot="1">
      <c r="A8" s="2" t="s">
        <v>1</v>
      </c>
      <c r="B8" s="3" t="s">
        <v>10</v>
      </c>
      <c r="C8" s="4" t="s">
        <v>11</v>
      </c>
      <c r="D8" s="5" t="s">
        <v>12</v>
      </c>
      <c r="E8" s="4" t="s">
        <v>13</v>
      </c>
      <c r="F8" s="6" t="s">
        <v>14</v>
      </c>
    </row>
    <row r="9" spans="1:6" ht="15.75" thickBot="1">
      <c r="A9" s="144"/>
      <c r="B9" s="145"/>
      <c r="C9" s="145"/>
      <c r="D9" s="145"/>
      <c r="E9" s="145"/>
      <c r="F9" s="146"/>
    </row>
    <row r="10" spans="1:6" s="12" customFormat="1" ht="15">
      <c r="A10" s="8" t="s">
        <v>17</v>
      </c>
      <c r="B10" s="9" t="s">
        <v>29</v>
      </c>
      <c r="C10" s="11">
        <v>1</v>
      </c>
      <c r="D10" s="9" t="s">
        <v>6</v>
      </c>
      <c r="E10" s="36">
        <f>'01-Instalace solární soustavy'!B5</f>
        <v>0</v>
      </c>
      <c r="F10" s="37">
        <f aca="true" t="shared" si="0" ref="F10:F15">C10*E10</f>
        <v>0</v>
      </c>
    </row>
    <row r="11" spans="1:6" s="12" customFormat="1" ht="15">
      <c r="A11" s="27" t="s">
        <v>18</v>
      </c>
      <c r="B11" s="28" t="s">
        <v>141</v>
      </c>
      <c r="C11" s="29">
        <v>1</v>
      </c>
      <c r="D11" s="28" t="s">
        <v>6</v>
      </c>
      <c r="E11" s="19">
        <f>'02-Tepelné čerpadlo'!B5</f>
        <v>0</v>
      </c>
      <c r="F11" s="33">
        <f t="shared" si="0"/>
        <v>0</v>
      </c>
    </row>
    <row r="12" spans="1:6" s="12" customFormat="1" ht="15">
      <c r="A12" s="23" t="s">
        <v>19</v>
      </c>
      <c r="B12" s="13" t="s">
        <v>28</v>
      </c>
      <c r="C12" s="22">
        <v>1</v>
      </c>
      <c r="D12" s="13" t="s">
        <v>6</v>
      </c>
      <c r="E12" s="19">
        <f>'03-Konstrukce pro uložení '!B5</f>
        <v>0</v>
      </c>
      <c r="F12" s="33">
        <f t="shared" si="0"/>
        <v>0</v>
      </c>
    </row>
    <row r="13" spans="1:6" s="12" customFormat="1" ht="15">
      <c r="A13" s="27" t="s">
        <v>23</v>
      </c>
      <c r="B13" s="13" t="s">
        <v>52</v>
      </c>
      <c r="C13" s="22">
        <v>1</v>
      </c>
      <c r="D13" s="13" t="s">
        <v>6</v>
      </c>
      <c r="E13" s="19">
        <f>'04-Hromosvod'!B5</f>
        <v>0</v>
      </c>
      <c r="F13" s="33">
        <f t="shared" si="0"/>
        <v>0</v>
      </c>
    </row>
    <row r="14" spans="1:6" s="12" customFormat="1" ht="15">
      <c r="A14" s="27" t="s">
        <v>24</v>
      </c>
      <c r="B14" s="13" t="s">
        <v>90</v>
      </c>
      <c r="C14" s="22">
        <v>1</v>
      </c>
      <c r="D14" s="13" t="s">
        <v>6</v>
      </c>
      <c r="E14" s="19">
        <f>'05-Stavební přípomoce'!B5</f>
        <v>0</v>
      </c>
      <c r="F14" s="33">
        <f t="shared" si="0"/>
        <v>0</v>
      </c>
    </row>
    <row r="15" spans="1:6" ht="15.75" thickBot="1">
      <c r="A15" s="15" t="s">
        <v>25</v>
      </c>
      <c r="B15" s="16" t="s">
        <v>70</v>
      </c>
      <c r="C15" s="17">
        <v>1</v>
      </c>
      <c r="D15" s="16" t="s">
        <v>6</v>
      </c>
      <c r="E15" s="34">
        <f>0.05*SUM(F10:F14)</f>
        <v>0</v>
      </c>
      <c r="F15" s="35">
        <f t="shared" si="0"/>
        <v>0</v>
      </c>
    </row>
    <row r="16" spans="1:6" s="18" customFormat="1" ht="15">
      <c r="A16" s="21"/>
      <c r="B16" s="21"/>
      <c r="C16" s="20"/>
      <c r="D16" s="21"/>
      <c r="E16" s="24"/>
      <c r="F16" s="25"/>
    </row>
  </sheetData>
  <sheetProtection/>
  <mergeCells count="11">
    <mergeCell ref="E7:F7"/>
    <mergeCell ref="B2:F2"/>
    <mergeCell ref="A9:F9"/>
    <mergeCell ref="C5:D5"/>
    <mergeCell ref="E5:F5"/>
    <mergeCell ref="A1:F1"/>
    <mergeCell ref="C4:D4"/>
    <mergeCell ref="E4:F4"/>
    <mergeCell ref="C6:D6"/>
    <mergeCell ref="E6:F6"/>
    <mergeCell ref="C7:D7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scale="99" r:id="rId1"/>
  <headerFooter>
    <oddFooter>&amp;CStránka &amp;P z &amp;N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view="pageBreakPreview" zoomScale="90" zoomScaleNormal="85" zoomScaleSheetLayoutView="90" zoomScalePageLayoutView="0" workbookViewId="0" topLeftCell="A1">
      <selection activeCell="A1" sqref="A1:F1"/>
    </sheetView>
  </sheetViews>
  <sheetFormatPr defaultColWidth="9.140625" defaultRowHeight="15"/>
  <cols>
    <col min="1" max="1" width="21.421875" style="18" customWidth="1"/>
    <col min="2" max="2" width="62.57421875" style="18" customWidth="1"/>
    <col min="3" max="3" width="9.140625" style="10" customWidth="1"/>
    <col min="4" max="4" width="10.57421875" style="18" customWidth="1"/>
    <col min="5" max="5" width="12.7109375" style="18" customWidth="1"/>
    <col min="6" max="6" width="13.57421875" style="18" customWidth="1"/>
    <col min="7" max="7" width="12.8515625" style="18" customWidth="1"/>
    <col min="8" max="16384" width="9.140625" style="18" customWidth="1"/>
  </cols>
  <sheetData>
    <row r="1" spans="1:6" ht="18.75" customHeight="1" thickBot="1">
      <c r="A1" s="183" t="s">
        <v>39</v>
      </c>
      <c r="B1" s="152"/>
      <c r="C1" s="152"/>
      <c r="D1" s="152"/>
      <c r="E1" s="152"/>
      <c r="F1" s="153"/>
    </row>
    <row r="2" spans="1:6" ht="27" customHeight="1" thickBot="1">
      <c r="A2" s="30" t="s">
        <v>7</v>
      </c>
      <c r="B2" s="141" t="s">
        <v>91</v>
      </c>
      <c r="C2" s="142"/>
      <c r="D2" s="142"/>
      <c r="E2" s="142"/>
      <c r="F2" s="143"/>
    </row>
    <row r="3" spans="1:6" ht="15.75" thickBot="1">
      <c r="A3" s="30" t="s">
        <v>0</v>
      </c>
      <c r="B3" s="94" t="s">
        <v>66</v>
      </c>
      <c r="C3" s="90"/>
      <c r="D3" s="91"/>
      <c r="E3" s="92"/>
      <c r="F3" s="93"/>
    </row>
    <row r="4" spans="1:6" ht="16.5" customHeight="1" thickBot="1">
      <c r="A4" s="50" t="s">
        <v>8</v>
      </c>
      <c r="B4" s="95" t="s">
        <v>54</v>
      </c>
      <c r="C4" s="149" t="s">
        <v>9</v>
      </c>
      <c r="D4" s="150"/>
      <c r="E4" s="149" t="s">
        <v>67</v>
      </c>
      <c r="F4" s="150"/>
    </row>
    <row r="5" spans="1:6" ht="26.25" customHeight="1" thickBot="1">
      <c r="A5" s="51" t="s">
        <v>5</v>
      </c>
      <c r="B5" s="60">
        <f>SUM(F11:F89)</f>
        <v>0</v>
      </c>
      <c r="C5" s="147" t="s">
        <v>30</v>
      </c>
      <c r="D5" s="148"/>
      <c r="E5" s="149" t="s">
        <v>31</v>
      </c>
      <c r="F5" s="150"/>
    </row>
    <row r="6" spans="1:6" ht="20.25" customHeight="1" thickBot="1">
      <c r="A6" s="52" t="s">
        <v>69</v>
      </c>
      <c r="B6" s="61">
        <f>B5*0.21</f>
        <v>0</v>
      </c>
      <c r="C6" s="154" t="s">
        <v>32</v>
      </c>
      <c r="D6" s="155"/>
      <c r="E6" s="156" t="s">
        <v>177</v>
      </c>
      <c r="F6" s="157"/>
    </row>
    <row r="7" spans="1:6" ht="18" customHeight="1" thickBot="1">
      <c r="A7" s="51" t="s">
        <v>4</v>
      </c>
      <c r="B7" s="62">
        <f>B5+B6</f>
        <v>0</v>
      </c>
      <c r="C7" s="158" t="s">
        <v>16</v>
      </c>
      <c r="D7" s="159"/>
      <c r="E7" s="184" t="s">
        <v>68</v>
      </c>
      <c r="F7" s="185"/>
    </row>
    <row r="8" spans="1:6" ht="15.75" thickBot="1">
      <c r="A8" s="2" t="s">
        <v>1</v>
      </c>
      <c r="B8" s="3" t="s">
        <v>10</v>
      </c>
      <c r="C8" s="54" t="s">
        <v>11</v>
      </c>
      <c r="D8" s="5" t="s">
        <v>12</v>
      </c>
      <c r="E8" s="4" t="s">
        <v>13</v>
      </c>
      <c r="F8" s="6" t="s">
        <v>14</v>
      </c>
    </row>
    <row r="9" spans="1:6" s="26" customFormat="1" ht="27" thickBot="1">
      <c r="A9" s="180" t="s">
        <v>188</v>
      </c>
      <c r="B9" s="181"/>
      <c r="C9" s="181"/>
      <c r="D9" s="181"/>
      <c r="E9" s="181"/>
      <c r="F9" s="182"/>
    </row>
    <row r="10" spans="1:6" ht="16.5" thickBot="1">
      <c r="A10" s="177" t="s">
        <v>40</v>
      </c>
      <c r="B10" s="178"/>
      <c r="C10" s="178"/>
      <c r="D10" s="178"/>
      <c r="E10" s="178"/>
      <c r="F10" s="179"/>
    </row>
    <row r="11" spans="1:8" ht="30">
      <c r="A11" s="107">
        <v>1</v>
      </c>
      <c r="B11" s="66" t="s">
        <v>92</v>
      </c>
      <c r="C11" s="46">
        <v>15</v>
      </c>
      <c r="D11" s="45" t="s">
        <v>2</v>
      </c>
      <c r="E11" s="67"/>
      <c r="F11" s="68">
        <f>C11*E11</f>
        <v>0</v>
      </c>
      <c r="G11" s="139"/>
      <c r="H11" s="139"/>
    </row>
    <row r="12" spans="1:7" s="49" customFormat="1" ht="15">
      <c r="A12" s="107">
        <v>2</v>
      </c>
      <c r="B12" s="44" t="s">
        <v>93</v>
      </c>
      <c r="C12" s="58">
        <v>3</v>
      </c>
      <c r="D12" s="57" t="s">
        <v>2</v>
      </c>
      <c r="E12" s="67"/>
      <c r="F12" s="68">
        <f aca="true" t="shared" si="0" ref="F12:F66">C12*E12</f>
        <v>0</v>
      </c>
      <c r="G12" s="139"/>
    </row>
    <row r="13" spans="1:7" s="49" customFormat="1" ht="15">
      <c r="A13" s="107">
        <v>3</v>
      </c>
      <c r="B13" s="44" t="s">
        <v>94</v>
      </c>
      <c r="C13" s="58">
        <v>3</v>
      </c>
      <c r="D13" s="57" t="s">
        <v>2</v>
      </c>
      <c r="E13" s="67"/>
      <c r="F13" s="68">
        <f t="shared" si="0"/>
        <v>0</v>
      </c>
      <c r="G13" s="139"/>
    </row>
    <row r="14" spans="1:7" ht="15">
      <c r="A14" s="107">
        <v>4</v>
      </c>
      <c r="B14" s="44" t="s">
        <v>71</v>
      </c>
      <c r="C14" s="58">
        <v>27</v>
      </c>
      <c r="D14" s="57" t="s">
        <v>2</v>
      </c>
      <c r="E14" s="140"/>
      <c r="F14" s="68">
        <f t="shared" si="0"/>
        <v>0</v>
      </c>
      <c r="G14" s="139"/>
    </row>
    <row r="15" spans="1:7" ht="15">
      <c r="A15" s="107">
        <v>5</v>
      </c>
      <c r="B15" s="44" t="s">
        <v>41</v>
      </c>
      <c r="C15" s="58">
        <v>3</v>
      </c>
      <c r="D15" s="57" t="s">
        <v>2</v>
      </c>
      <c r="E15" s="140"/>
      <c r="F15" s="68">
        <f t="shared" si="0"/>
        <v>0</v>
      </c>
      <c r="G15" s="139"/>
    </row>
    <row r="16" spans="1:7" ht="15">
      <c r="A16" s="107">
        <v>6</v>
      </c>
      <c r="B16" s="44" t="s">
        <v>42</v>
      </c>
      <c r="C16" s="58">
        <v>6</v>
      </c>
      <c r="D16" s="57" t="s">
        <v>2</v>
      </c>
      <c r="E16" s="140"/>
      <c r="F16" s="68">
        <f t="shared" si="0"/>
        <v>0</v>
      </c>
      <c r="G16" s="139"/>
    </row>
    <row r="17" spans="1:7" ht="15">
      <c r="A17" s="107">
        <v>7</v>
      </c>
      <c r="B17" s="44" t="s">
        <v>43</v>
      </c>
      <c r="C17" s="58">
        <v>6</v>
      </c>
      <c r="D17" s="57" t="s">
        <v>2</v>
      </c>
      <c r="E17" s="140"/>
      <c r="F17" s="68">
        <f t="shared" si="0"/>
        <v>0</v>
      </c>
      <c r="G17" s="139"/>
    </row>
    <row r="18" spans="1:7" s="56" customFormat="1" ht="15">
      <c r="A18" s="107">
        <v>8</v>
      </c>
      <c r="B18" s="44" t="s">
        <v>95</v>
      </c>
      <c r="C18" s="58">
        <v>7</v>
      </c>
      <c r="D18" s="57" t="s">
        <v>2</v>
      </c>
      <c r="E18" s="67"/>
      <c r="F18" s="68">
        <f t="shared" si="0"/>
        <v>0</v>
      </c>
      <c r="G18" s="139"/>
    </row>
    <row r="19" spans="1:7" s="49" customFormat="1" ht="30">
      <c r="A19" s="107">
        <v>9</v>
      </c>
      <c r="B19" s="88" t="s">
        <v>191</v>
      </c>
      <c r="C19" s="58">
        <v>1</v>
      </c>
      <c r="D19" s="72" t="s">
        <v>2</v>
      </c>
      <c r="E19" s="31"/>
      <c r="F19" s="32">
        <f t="shared" si="0"/>
        <v>0</v>
      </c>
      <c r="G19" s="139"/>
    </row>
    <row r="20" spans="1:7" s="89" customFormat="1" ht="15">
      <c r="A20" s="107">
        <v>10</v>
      </c>
      <c r="B20" s="44" t="s">
        <v>73</v>
      </c>
      <c r="C20" s="58">
        <v>3</v>
      </c>
      <c r="D20" s="57" t="s">
        <v>2</v>
      </c>
      <c r="E20" s="67"/>
      <c r="F20" s="68">
        <f>C20*E20</f>
        <v>0</v>
      </c>
      <c r="G20" s="139"/>
    </row>
    <row r="21" spans="1:7" s="42" customFormat="1" ht="30">
      <c r="A21" s="107">
        <v>11</v>
      </c>
      <c r="B21" s="44" t="s">
        <v>72</v>
      </c>
      <c r="C21" s="58">
        <v>3</v>
      </c>
      <c r="D21" s="57" t="s">
        <v>2</v>
      </c>
      <c r="E21" s="67"/>
      <c r="F21" s="68">
        <f t="shared" si="0"/>
        <v>0</v>
      </c>
      <c r="G21" s="139"/>
    </row>
    <row r="22" spans="1:7" s="56" customFormat="1" ht="15" customHeight="1">
      <c r="A22" s="107">
        <v>12</v>
      </c>
      <c r="B22" s="44" t="s">
        <v>56</v>
      </c>
      <c r="C22" s="58">
        <v>85</v>
      </c>
      <c r="D22" s="57" t="s">
        <v>3</v>
      </c>
      <c r="E22" s="67"/>
      <c r="F22" s="68">
        <f t="shared" si="0"/>
        <v>0</v>
      </c>
      <c r="G22" s="139"/>
    </row>
    <row r="23" spans="1:7" s="56" customFormat="1" ht="15" customHeight="1">
      <c r="A23" s="107">
        <v>13</v>
      </c>
      <c r="B23" s="44" t="s">
        <v>55</v>
      </c>
      <c r="C23" s="58">
        <v>75</v>
      </c>
      <c r="D23" s="57" t="s">
        <v>3</v>
      </c>
      <c r="E23" s="67"/>
      <c r="F23" s="68">
        <f t="shared" si="0"/>
        <v>0</v>
      </c>
      <c r="G23" s="139"/>
    </row>
    <row r="24" spans="1:7" s="56" customFormat="1" ht="30">
      <c r="A24" s="107">
        <v>14</v>
      </c>
      <c r="B24" s="44" t="s">
        <v>75</v>
      </c>
      <c r="C24" s="58">
        <v>25</v>
      </c>
      <c r="D24" s="57" t="s">
        <v>3</v>
      </c>
      <c r="E24" s="67"/>
      <c r="F24" s="68">
        <f t="shared" si="0"/>
        <v>0</v>
      </c>
      <c r="G24" s="139"/>
    </row>
    <row r="25" spans="1:7" s="56" customFormat="1" ht="30">
      <c r="A25" s="107">
        <v>15</v>
      </c>
      <c r="B25" s="44" t="s">
        <v>74</v>
      </c>
      <c r="C25" s="58">
        <v>75</v>
      </c>
      <c r="D25" s="57" t="s">
        <v>3</v>
      </c>
      <c r="E25" s="67"/>
      <c r="F25" s="68">
        <f t="shared" si="0"/>
        <v>0</v>
      </c>
      <c r="G25" s="139"/>
    </row>
    <row r="26" spans="1:7" s="56" customFormat="1" ht="15">
      <c r="A26" s="107">
        <v>16</v>
      </c>
      <c r="B26" s="44" t="s">
        <v>140</v>
      </c>
      <c r="C26" s="58">
        <v>60</v>
      </c>
      <c r="D26" s="57" t="s">
        <v>3</v>
      </c>
      <c r="E26" s="67"/>
      <c r="F26" s="68">
        <f t="shared" si="0"/>
        <v>0</v>
      </c>
      <c r="G26" s="139"/>
    </row>
    <row r="27" spans="1:7" s="56" customFormat="1" ht="15">
      <c r="A27" s="108">
        <v>17</v>
      </c>
      <c r="B27" s="44" t="s">
        <v>142</v>
      </c>
      <c r="C27" s="58">
        <v>8</v>
      </c>
      <c r="D27" s="57" t="s">
        <v>2</v>
      </c>
      <c r="E27" s="31"/>
      <c r="F27" s="32">
        <f>C27*E27</f>
        <v>0</v>
      </c>
      <c r="G27" s="139"/>
    </row>
    <row r="28" spans="1:7" s="56" customFormat="1" ht="15">
      <c r="A28" s="108">
        <v>18</v>
      </c>
      <c r="B28" s="44" t="s">
        <v>143</v>
      </c>
      <c r="C28" s="58">
        <v>8</v>
      </c>
      <c r="D28" s="57" t="s">
        <v>2</v>
      </c>
      <c r="E28" s="31"/>
      <c r="F28" s="32">
        <f>C28*E28</f>
        <v>0</v>
      </c>
      <c r="G28" s="139"/>
    </row>
    <row r="29" spans="1:7" s="56" customFormat="1" ht="15">
      <c r="A29" s="107">
        <v>19</v>
      </c>
      <c r="B29" s="44" t="s">
        <v>144</v>
      </c>
      <c r="C29" s="58">
        <v>16</v>
      </c>
      <c r="D29" s="57" t="s">
        <v>2</v>
      </c>
      <c r="E29" s="67"/>
      <c r="F29" s="68">
        <f>C29*E29</f>
        <v>0</v>
      </c>
      <c r="G29" s="139"/>
    </row>
    <row r="30" spans="1:7" s="56" customFormat="1" ht="30">
      <c r="A30" s="107">
        <v>20</v>
      </c>
      <c r="B30" s="44" t="s">
        <v>44</v>
      </c>
      <c r="C30" s="58">
        <v>200</v>
      </c>
      <c r="D30" s="57" t="s">
        <v>45</v>
      </c>
      <c r="E30" s="67"/>
      <c r="F30" s="68">
        <f>C30*E30</f>
        <v>0</v>
      </c>
      <c r="G30" s="139"/>
    </row>
    <row r="31" spans="1:7" ht="15">
      <c r="A31" s="107">
        <v>21</v>
      </c>
      <c r="B31" s="44" t="s">
        <v>57</v>
      </c>
      <c r="C31" s="117">
        <v>1</v>
      </c>
      <c r="D31" s="53" t="s">
        <v>2</v>
      </c>
      <c r="E31" s="67"/>
      <c r="F31" s="68">
        <f t="shared" si="0"/>
        <v>0</v>
      </c>
      <c r="G31" s="139"/>
    </row>
    <row r="32" spans="1:7" s="49" customFormat="1" ht="15">
      <c r="A32" s="107">
        <v>22</v>
      </c>
      <c r="B32" s="44" t="s">
        <v>76</v>
      </c>
      <c r="C32" s="58">
        <v>1</v>
      </c>
      <c r="D32" s="57" t="s">
        <v>2</v>
      </c>
      <c r="E32" s="67"/>
      <c r="F32" s="68">
        <f>C32*E32</f>
        <v>0</v>
      </c>
      <c r="G32" s="139"/>
    </row>
    <row r="33" spans="1:7" ht="15">
      <c r="A33" s="107">
        <v>23</v>
      </c>
      <c r="B33" s="44" t="s">
        <v>178</v>
      </c>
      <c r="C33" s="58">
        <v>1</v>
      </c>
      <c r="D33" s="57" t="s">
        <v>2</v>
      </c>
      <c r="E33" s="67"/>
      <c r="F33" s="68">
        <f t="shared" si="0"/>
        <v>0</v>
      </c>
      <c r="G33" s="139"/>
    </row>
    <row r="34" spans="1:7" ht="75.75" thickBot="1">
      <c r="A34" s="107">
        <v>24</v>
      </c>
      <c r="B34" s="44" t="s">
        <v>96</v>
      </c>
      <c r="C34" s="117">
        <v>1</v>
      </c>
      <c r="D34" s="53" t="s">
        <v>2</v>
      </c>
      <c r="E34" s="67"/>
      <c r="F34" s="68">
        <f t="shared" si="0"/>
        <v>0</v>
      </c>
      <c r="G34" s="139"/>
    </row>
    <row r="35" spans="1:7" s="49" customFormat="1" ht="16.5" thickBot="1">
      <c r="A35" s="168" t="s">
        <v>65</v>
      </c>
      <c r="B35" s="169"/>
      <c r="C35" s="169"/>
      <c r="D35" s="169"/>
      <c r="E35" s="169"/>
      <c r="F35" s="170"/>
      <c r="G35" s="139"/>
    </row>
    <row r="36" spans="1:7" s="49" customFormat="1" ht="45">
      <c r="A36" s="122">
        <v>25</v>
      </c>
      <c r="B36" s="98" t="s">
        <v>104</v>
      </c>
      <c r="C36" s="11">
        <v>2</v>
      </c>
      <c r="D36" s="86" t="s">
        <v>2</v>
      </c>
      <c r="E36" s="85"/>
      <c r="F36" s="70">
        <f t="shared" si="0"/>
        <v>0</v>
      </c>
      <c r="G36" s="139"/>
    </row>
    <row r="37" spans="1:7" s="49" customFormat="1" ht="45">
      <c r="A37" s="108">
        <v>26</v>
      </c>
      <c r="B37" s="44" t="s">
        <v>105</v>
      </c>
      <c r="C37" s="58">
        <v>1</v>
      </c>
      <c r="D37" s="72" t="s">
        <v>2</v>
      </c>
      <c r="E37" s="31"/>
      <c r="F37" s="32">
        <f>C37*E37</f>
        <v>0</v>
      </c>
      <c r="G37" s="139"/>
    </row>
    <row r="38" spans="1:7" s="49" customFormat="1" ht="30">
      <c r="A38" s="108">
        <v>27</v>
      </c>
      <c r="B38" s="44" t="s">
        <v>176</v>
      </c>
      <c r="C38" s="58">
        <v>1</v>
      </c>
      <c r="D38" s="72" t="s">
        <v>2</v>
      </c>
      <c r="E38" s="31"/>
      <c r="F38" s="32">
        <f>C38*E38</f>
        <v>0</v>
      </c>
      <c r="G38" s="139"/>
    </row>
    <row r="39" spans="1:7" s="49" customFormat="1" ht="30">
      <c r="A39" s="108">
        <v>28</v>
      </c>
      <c r="B39" s="88" t="s">
        <v>145</v>
      </c>
      <c r="C39" s="58">
        <v>1</v>
      </c>
      <c r="D39" s="72" t="s">
        <v>2</v>
      </c>
      <c r="E39" s="31"/>
      <c r="F39" s="32">
        <f t="shared" si="0"/>
        <v>0</v>
      </c>
      <c r="G39" s="139"/>
    </row>
    <row r="40" spans="1:7" s="49" customFormat="1" ht="30">
      <c r="A40" s="108">
        <v>29</v>
      </c>
      <c r="B40" s="88" t="s">
        <v>146</v>
      </c>
      <c r="C40" s="58">
        <v>1</v>
      </c>
      <c r="D40" s="72" t="s">
        <v>2</v>
      </c>
      <c r="E40" s="31"/>
      <c r="F40" s="32">
        <f>C40*E40</f>
        <v>0</v>
      </c>
      <c r="G40" s="139"/>
    </row>
    <row r="41" spans="1:7" s="49" customFormat="1" ht="30">
      <c r="A41" s="108">
        <v>30</v>
      </c>
      <c r="B41" s="88" t="s">
        <v>97</v>
      </c>
      <c r="C41" s="58">
        <v>1</v>
      </c>
      <c r="D41" s="72" t="s">
        <v>2</v>
      </c>
      <c r="E41" s="31"/>
      <c r="F41" s="32">
        <f>C41*E41</f>
        <v>0</v>
      </c>
      <c r="G41" s="139"/>
    </row>
    <row r="42" spans="1:7" s="49" customFormat="1" ht="30">
      <c r="A42" s="108">
        <v>31</v>
      </c>
      <c r="B42" s="88" t="s">
        <v>98</v>
      </c>
      <c r="C42" s="58">
        <v>1</v>
      </c>
      <c r="D42" s="72" t="s">
        <v>2</v>
      </c>
      <c r="E42" s="31"/>
      <c r="F42" s="32">
        <f t="shared" si="0"/>
        <v>0</v>
      </c>
      <c r="G42" s="139"/>
    </row>
    <row r="43" spans="1:7" s="49" customFormat="1" ht="30">
      <c r="A43" s="108">
        <v>32</v>
      </c>
      <c r="B43" s="104" t="s">
        <v>133</v>
      </c>
      <c r="C43" s="58">
        <v>1</v>
      </c>
      <c r="D43" s="72" t="s">
        <v>2</v>
      </c>
      <c r="E43" s="31"/>
      <c r="F43" s="32">
        <f t="shared" si="0"/>
        <v>0</v>
      </c>
      <c r="G43" s="139"/>
    </row>
    <row r="44" spans="1:7" s="49" customFormat="1" ht="30">
      <c r="A44" s="108">
        <v>33</v>
      </c>
      <c r="B44" s="88" t="s">
        <v>147</v>
      </c>
      <c r="C44" s="58">
        <v>1</v>
      </c>
      <c r="D44" s="88" t="s">
        <v>2</v>
      </c>
      <c r="E44" s="31"/>
      <c r="F44" s="32">
        <f t="shared" si="0"/>
        <v>0</v>
      </c>
      <c r="G44" s="139"/>
    </row>
    <row r="45" spans="1:7" s="49" customFormat="1" ht="15">
      <c r="A45" s="108">
        <v>34</v>
      </c>
      <c r="B45" s="88" t="s">
        <v>58</v>
      </c>
      <c r="C45" s="58">
        <v>3</v>
      </c>
      <c r="D45" s="44" t="s">
        <v>2</v>
      </c>
      <c r="E45" s="31"/>
      <c r="F45" s="32">
        <f t="shared" si="0"/>
        <v>0</v>
      </c>
      <c r="G45" s="139"/>
    </row>
    <row r="46" spans="1:7" s="49" customFormat="1" ht="15">
      <c r="A46" s="108">
        <v>35</v>
      </c>
      <c r="B46" s="88" t="s">
        <v>77</v>
      </c>
      <c r="C46" s="58">
        <v>2</v>
      </c>
      <c r="D46" s="44" t="s">
        <v>2</v>
      </c>
      <c r="E46" s="31"/>
      <c r="F46" s="32">
        <f>C46*E46</f>
        <v>0</v>
      </c>
      <c r="G46" s="139"/>
    </row>
    <row r="47" spans="1:7" s="49" customFormat="1" ht="15">
      <c r="A47" s="108">
        <v>36</v>
      </c>
      <c r="B47" s="88" t="s">
        <v>78</v>
      </c>
      <c r="C47" s="58">
        <v>1</v>
      </c>
      <c r="D47" s="44" t="s">
        <v>2</v>
      </c>
      <c r="E47" s="31"/>
      <c r="F47" s="32">
        <f>C47*E47</f>
        <v>0</v>
      </c>
      <c r="G47" s="139"/>
    </row>
    <row r="48" spans="1:7" s="49" customFormat="1" ht="15">
      <c r="A48" s="108">
        <v>37</v>
      </c>
      <c r="B48" s="88" t="s">
        <v>59</v>
      </c>
      <c r="C48" s="58">
        <v>13</v>
      </c>
      <c r="D48" s="44" t="s">
        <v>2</v>
      </c>
      <c r="E48" s="31"/>
      <c r="F48" s="32">
        <f t="shared" si="0"/>
        <v>0</v>
      </c>
      <c r="G48" s="139"/>
    </row>
    <row r="49" spans="1:7" s="49" customFormat="1" ht="15">
      <c r="A49" s="108">
        <v>38</v>
      </c>
      <c r="B49" s="88" t="s">
        <v>79</v>
      </c>
      <c r="C49" s="58">
        <v>12</v>
      </c>
      <c r="D49" s="44" t="s">
        <v>2</v>
      </c>
      <c r="E49" s="31"/>
      <c r="F49" s="32">
        <f>C49*E49</f>
        <v>0</v>
      </c>
      <c r="G49" s="139"/>
    </row>
    <row r="50" spans="1:7" s="49" customFormat="1" ht="15">
      <c r="A50" s="108">
        <v>39</v>
      </c>
      <c r="B50" s="88" t="s">
        <v>80</v>
      </c>
      <c r="C50" s="58">
        <v>1</v>
      </c>
      <c r="D50" s="44" t="s">
        <v>2</v>
      </c>
      <c r="E50" s="31"/>
      <c r="F50" s="32">
        <f>C50*E50</f>
        <v>0</v>
      </c>
      <c r="G50" s="139"/>
    </row>
    <row r="51" spans="1:7" s="56" customFormat="1" ht="15">
      <c r="A51" s="108">
        <v>40</v>
      </c>
      <c r="B51" s="106" t="s">
        <v>185</v>
      </c>
      <c r="C51" s="58">
        <v>1</v>
      </c>
      <c r="D51" s="57" t="s">
        <v>2</v>
      </c>
      <c r="E51" s="31"/>
      <c r="F51" s="32">
        <f>C51*E51</f>
        <v>0</v>
      </c>
      <c r="G51" s="139"/>
    </row>
    <row r="52" spans="1:7" s="49" customFormat="1" ht="15">
      <c r="A52" s="108">
        <v>41</v>
      </c>
      <c r="B52" s="88" t="s">
        <v>102</v>
      </c>
      <c r="C52" s="58">
        <v>4</v>
      </c>
      <c r="D52" s="44" t="s">
        <v>2</v>
      </c>
      <c r="E52" s="31"/>
      <c r="F52" s="32">
        <f t="shared" si="0"/>
        <v>0</v>
      </c>
      <c r="G52" s="139"/>
    </row>
    <row r="53" spans="1:7" s="49" customFormat="1" ht="30">
      <c r="A53" s="108">
        <v>42</v>
      </c>
      <c r="B53" s="88" t="s">
        <v>82</v>
      </c>
      <c r="C53" s="58">
        <v>15</v>
      </c>
      <c r="D53" s="72" t="s">
        <v>3</v>
      </c>
      <c r="E53" s="31"/>
      <c r="F53" s="32">
        <f t="shared" si="0"/>
        <v>0</v>
      </c>
      <c r="G53" s="139"/>
    </row>
    <row r="54" spans="1:7" s="49" customFormat="1" ht="30">
      <c r="A54" s="108">
        <v>43</v>
      </c>
      <c r="B54" s="88" t="s">
        <v>83</v>
      </c>
      <c r="C54" s="58">
        <v>60</v>
      </c>
      <c r="D54" s="72" t="s">
        <v>3</v>
      </c>
      <c r="E54" s="31"/>
      <c r="F54" s="32">
        <f t="shared" si="0"/>
        <v>0</v>
      </c>
      <c r="G54" s="139"/>
    </row>
    <row r="55" spans="1:7" s="49" customFormat="1" ht="30">
      <c r="A55" s="108">
        <v>44</v>
      </c>
      <c r="B55" s="88" t="s">
        <v>106</v>
      </c>
      <c r="C55" s="58">
        <v>40</v>
      </c>
      <c r="D55" s="72" t="s">
        <v>3</v>
      </c>
      <c r="E55" s="31"/>
      <c r="F55" s="32">
        <f>C55*E55</f>
        <v>0</v>
      </c>
      <c r="G55" s="139"/>
    </row>
    <row r="56" spans="1:7" s="49" customFormat="1" ht="30">
      <c r="A56" s="108">
        <v>45</v>
      </c>
      <c r="B56" s="88" t="s">
        <v>84</v>
      </c>
      <c r="C56" s="58">
        <v>5</v>
      </c>
      <c r="D56" s="72" t="s">
        <v>3</v>
      </c>
      <c r="E56" s="31"/>
      <c r="F56" s="32">
        <f>C56*E56</f>
        <v>0</v>
      </c>
      <c r="G56" s="139"/>
    </row>
    <row r="57" spans="1:7" s="56" customFormat="1" ht="15">
      <c r="A57" s="108">
        <v>46</v>
      </c>
      <c r="B57" s="100" t="s">
        <v>132</v>
      </c>
      <c r="C57" s="58">
        <v>2</v>
      </c>
      <c r="D57" s="57" t="s">
        <v>3</v>
      </c>
      <c r="E57" s="31"/>
      <c r="F57" s="32">
        <f>C57*E57</f>
        <v>0</v>
      </c>
      <c r="G57" s="139"/>
    </row>
    <row r="58" spans="1:7" s="49" customFormat="1" ht="15">
      <c r="A58" s="108">
        <v>47</v>
      </c>
      <c r="B58" s="88" t="s">
        <v>148</v>
      </c>
      <c r="C58" s="58">
        <v>15</v>
      </c>
      <c r="D58" s="44" t="s">
        <v>3</v>
      </c>
      <c r="E58" s="31"/>
      <c r="F58" s="32">
        <f t="shared" si="0"/>
        <v>0</v>
      </c>
      <c r="G58" s="139"/>
    </row>
    <row r="59" spans="1:7" s="49" customFormat="1" ht="30">
      <c r="A59" s="108">
        <v>48</v>
      </c>
      <c r="B59" s="88" t="s">
        <v>179</v>
      </c>
      <c r="C59" s="117">
        <v>60</v>
      </c>
      <c r="D59" s="88" t="s">
        <v>3</v>
      </c>
      <c r="E59" s="31"/>
      <c r="F59" s="32">
        <f t="shared" si="0"/>
        <v>0</v>
      </c>
      <c r="G59" s="139"/>
    </row>
    <row r="60" spans="1:7" s="49" customFormat="1" ht="30">
      <c r="A60" s="108">
        <v>49</v>
      </c>
      <c r="B60" s="88" t="s">
        <v>180</v>
      </c>
      <c r="C60" s="117">
        <v>40</v>
      </c>
      <c r="D60" s="88" t="s">
        <v>3</v>
      </c>
      <c r="E60" s="31"/>
      <c r="F60" s="32">
        <f>C60*E60</f>
        <v>0</v>
      </c>
      <c r="G60" s="139"/>
    </row>
    <row r="61" spans="1:7" s="49" customFormat="1" ht="30">
      <c r="A61" s="108">
        <v>50</v>
      </c>
      <c r="B61" s="88" t="s">
        <v>181</v>
      </c>
      <c r="C61" s="117">
        <v>5</v>
      </c>
      <c r="D61" s="88" t="s">
        <v>3</v>
      </c>
      <c r="E61" s="31"/>
      <c r="F61" s="32">
        <f t="shared" si="0"/>
        <v>0</v>
      </c>
      <c r="G61" s="139"/>
    </row>
    <row r="62" spans="1:10" s="56" customFormat="1" ht="45">
      <c r="A62" s="108">
        <v>51</v>
      </c>
      <c r="B62" s="43" t="s">
        <v>110</v>
      </c>
      <c r="C62" s="118">
        <v>20</v>
      </c>
      <c r="D62" s="80" t="s">
        <v>3</v>
      </c>
      <c r="E62" s="31"/>
      <c r="F62" s="32">
        <f>C62*E62</f>
        <v>0</v>
      </c>
      <c r="G62" s="139"/>
      <c r="H62" s="49"/>
      <c r="I62" s="49"/>
      <c r="J62" s="49"/>
    </row>
    <row r="63" spans="1:10" s="56" customFormat="1" ht="45">
      <c r="A63" s="108">
        <v>52</v>
      </c>
      <c r="B63" s="43" t="s">
        <v>111</v>
      </c>
      <c r="C63" s="118">
        <v>10</v>
      </c>
      <c r="D63" s="80" t="s">
        <v>3</v>
      </c>
      <c r="E63" s="31"/>
      <c r="F63" s="32">
        <f>C63*E63</f>
        <v>0</v>
      </c>
      <c r="G63" s="139"/>
      <c r="H63" s="49"/>
      <c r="I63" s="49"/>
      <c r="J63" s="49"/>
    </row>
    <row r="64" spans="1:7" s="49" customFormat="1" ht="15">
      <c r="A64" s="108">
        <v>53</v>
      </c>
      <c r="B64" s="88" t="s">
        <v>182</v>
      </c>
      <c r="C64" s="117">
        <v>1</v>
      </c>
      <c r="D64" s="44" t="s">
        <v>2</v>
      </c>
      <c r="E64" s="31"/>
      <c r="F64" s="32">
        <f t="shared" si="0"/>
        <v>0</v>
      </c>
      <c r="G64" s="139"/>
    </row>
    <row r="65" spans="1:7" s="49" customFormat="1" ht="15">
      <c r="A65" s="108">
        <v>54</v>
      </c>
      <c r="B65" s="88" t="s">
        <v>183</v>
      </c>
      <c r="C65" s="117">
        <v>1</v>
      </c>
      <c r="D65" s="44" t="s">
        <v>2</v>
      </c>
      <c r="E65" s="31"/>
      <c r="F65" s="32">
        <f t="shared" si="0"/>
        <v>0</v>
      </c>
      <c r="G65" s="139"/>
    </row>
    <row r="66" spans="1:7" s="49" customFormat="1" ht="15">
      <c r="A66" s="108">
        <v>55</v>
      </c>
      <c r="B66" s="88" t="s">
        <v>184</v>
      </c>
      <c r="C66" s="117">
        <v>1</v>
      </c>
      <c r="D66" s="44" t="s">
        <v>2</v>
      </c>
      <c r="E66" s="31"/>
      <c r="F66" s="32">
        <f t="shared" si="0"/>
        <v>0</v>
      </c>
      <c r="G66" s="139"/>
    </row>
    <row r="67" spans="1:7" s="89" customFormat="1" ht="15">
      <c r="A67" s="108">
        <v>56</v>
      </c>
      <c r="B67" s="88" t="s">
        <v>149</v>
      </c>
      <c r="C67" s="58">
        <v>1</v>
      </c>
      <c r="D67" s="44" t="s">
        <v>2</v>
      </c>
      <c r="E67" s="31"/>
      <c r="F67" s="32">
        <f>C67*E67</f>
        <v>0</v>
      </c>
      <c r="G67" s="139"/>
    </row>
    <row r="68" spans="1:7" s="49" customFormat="1" ht="30.75" thickBot="1">
      <c r="A68" s="109">
        <v>57</v>
      </c>
      <c r="B68" s="101" t="s">
        <v>61</v>
      </c>
      <c r="C68" s="119">
        <v>1</v>
      </c>
      <c r="D68" s="87" t="s">
        <v>2</v>
      </c>
      <c r="E68" s="102"/>
      <c r="F68" s="71">
        <f>C68*E68</f>
        <v>0</v>
      </c>
      <c r="G68" s="139"/>
    </row>
    <row r="69" spans="1:7" ht="16.5" thickBot="1">
      <c r="A69" s="174" t="s">
        <v>50</v>
      </c>
      <c r="B69" s="175"/>
      <c r="C69" s="175"/>
      <c r="D69" s="175"/>
      <c r="E69" s="175"/>
      <c r="F69" s="176"/>
      <c r="G69" s="139"/>
    </row>
    <row r="70" spans="1:7" s="89" customFormat="1" ht="60">
      <c r="A70" s="122">
        <v>58</v>
      </c>
      <c r="B70" s="124" t="s">
        <v>150</v>
      </c>
      <c r="C70" s="125">
        <v>1</v>
      </c>
      <c r="D70" s="9" t="s">
        <v>2</v>
      </c>
      <c r="E70" s="85"/>
      <c r="F70" s="70">
        <f>C70*E70</f>
        <v>0</v>
      </c>
      <c r="G70" s="139"/>
    </row>
    <row r="71" spans="1:7" s="89" customFormat="1" ht="30">
      <c r="A71" s="107">
        <v>59</v>
      </c>
      <c r="B71" s="75" t="s">
        <v>187</v>
      </c>
      <c r="C71" s="126">
        <v>1</v>
      </c>
      <c r="D71" s="45" t="s">
        <v>2</v>
      </c>
      <c r="E71" s="67"/>
      <c r="F71" s="68">
        <f>C71*E71</f>
        <v>0</v>
      </c>
      <c r="G71" s="139"/>
    </row>
    <row r="72" spans="1:7" s="89" customFormat="1" ht="30">
      <c r="A72" s="107">
        <v>60</v>
      </c>
      <c r="B72" s="75" t="s">
        <v>186</v>
      </c>
      <c r="C72" s="126">
        <v>1</v>
      </c>
      <c r="D72" s="45" t="s">
        <v>2</v>
      </c>
      <c r="E72" s="67"/>
      <c r="F72" s="68">
        <f>C72*E72</f>
        <v>0</v>
      </c>
      <c r="G72" s="139"/>
    </row>
    <row r="73" spans="1:7" s="89" customFormat="1" ht="15">
      <c r="A73" s="107">
        <v>61</v>
      </c>
      <c r="B73" s="88" t="s">
        <v>60</v>
      </c>
      <c r="C73" s="58">
        <v>8</v>
      </c>
      <c r="D73" s="44" t="s">
        <v>2</v>
      </c>
      <c r="E73" s="31"/>
      <c r="F73" s="32">
        <f>C73*E73</f>
        <v>0</v>
      </c>
      <c r="G73" s="139"/>
    </row>
    <row r="74" spans="1:7" s="89" customFormat="1" ht="15">
      <c r="A74" s="107">
        <v>62</v>
      </c>
      <c r="B74" s="88" t="s">
        <v>62</v>
      </c>
      <c r="C74" s="58">
        <v>8</v>
      </c>
      <c r="D74" s="44" t="s">
        <v>2</v>
      </c>
      <c r="E74" s="31"/>
      <c r="F74" s="32">
        <f>C74*E74</f>
        <v>0</v>
      </c>
      <c r="G74" s="139"/>
    </row>
    <row r="75" spans="1:7" s="89" customFormat="1" ht="15">
      <c r="A75" s="107">
        <v>63</v>
      </c>
      <c r="B75" s="44" t="s">
        <v>151</v>
      </c>
      <c r="C75" s="58">
        <v>1</v>
      </c>
      <c r="D75" s="57" t="s">
        <v>2</v>
      </c>
      <c r="E75" s="31"/>
      <c r="F75" s="68">
        <f aca="true" t="shared" si="1" ref="F75:F80">C75*E75</f>
        <v>0</v>
      </c>
      <c r="G75" s="139"/>
    </row>
    <row r="76" spans="1:7" s="89" customFormat="1" ht="15">
      <c r="A76" s="107">
        <v>64</v>
      </c>
      <c r="B76" s="57" t="s">
        <v>153</v>
      </c>
      <c r="C76" s="58">
        <v>1</v>
      </c>
      <c r="D76" s="57" t="s">
        <v>6</v>
      </c>
      <c r="E76" s="31"/>
      <c r="F76" s="68">
        <f t="shared" si="1"/>
        <v>0</v>
      </c>
      <c r="G76" s="139"/>
    </row>
    <row r="77" spans="1:7" s="89" customFormat="1" ht="15">
      <c r="A77" s="107">
        <v>65</v>
      </c>
      <c r="B77" s="57" t="s">
        <v>154</v>
      </c>
      <c r="C77" s="58">
        <v>1</v>
      </c>
      <c r="D77" s="57" t="s">
        <v>6</v>
      </c>
      <c r="E77" s="31"/>
      <c r="F77" s="68">
        <f>C77*E77</f>
        <v>0</v>
      </c>
      <c r="G77" s="139"/>
    </row>
    <row r="78" spans="1:7" s="89" customFormat="1" ht="15">
      <c r="A78" s="107">
        <v>66</v>
      </c>
      <c r="B78" s="57" t="s">
        <v>51</v>
      </c>
      <c r="C78" s="58">
        <v>1</v>
      </c>
      <c r="D78" s="57" t="s">
        <v>2</v>
      </c>
      <c r="E78" s="31"/>
      <c r="F78" s="32">
        <f>C78*E78</f>
        <v>0</v>
      </c>
      <c r="G78" s="139"/>
    </row>
    <row r="79" spans="1:7" s="89" customFormat="1" ht="15">
      <c r="A79" s="107">
        <v>67</v>
      </c>
      <c r="B79" s="57" t="s">
        <v>139</v>
      </c>
      <c r="C79" s="58">
        <v>10</v>
      </c>
      <c r="D79" s="57" t="s">
        <v>3</v>
      </c>
      <c r="E79" s="31"/>
      <c r="F79" s="32">
        <f>C79*E79</f>
        <v>0</v>
      </c>
      <c r="G79" s="139"/>
    </row>
    <row r="80" spans="1:7" s="89" customFormat="1" ht="15.75" thickBot="1">
      <c r="A80" s="109">
        <v>68</v>
      </c>
      <c r="B80" s="16" t="s">
        <v>152</v>
      </c>
      <c r="C80" s="17">
        <v>2</v>
      </c>
      <c r="D80" s="16" t="s">
        <v>2</v>
      </c>
      <c r="E80" s="102"/>
      <c r="F80" s="71">
        <f t="shared" si="1"/>
        <v>0</v>
      </c>
      <c r="G80" s="139"/>
    </row>
    <row r="81" spans="1:7" ht="16.5" thickBot="1">
      <c r="A81" s="171" t="s">
        <v>35</v>
      </c>
      <c r="B81" s="172"/>
      <c r="C81" s="172"/>
      <c r="D81" s="172"/>
      <c r="E81" s="172"/>
      <c r="F81" s="173"/>
      <c r="G81" s="139"/>
    </row>
    <row r="82" spans="1:7" ht="15">
      <c r="A82" s="110">
        <v>69</v>
      </c>
      <c r="B82" s="69" t="s">
        <v>46</v>
      </c>
      <c r="C82" s="120">
        <v>2</v>
      </c>
      <c r="D82" s="40" t="s">
        <v>2</v>
      </c>
      <c r="E82" s="85"/>
      <c r="F82" s="70">
        <f>C82*E82</f>
        <v>0</v>
      </c>
      <c r="G82" s="139"/>
    </row>
    <row r="83" spans="1:7" ht="15">
      <c r="A83" s="108">
        <v>70</v>
      </c>
      <c r="B83" s="44" t="s">
        <v>47</v>
      </c>
      <c r="C83" s="117">
        <v>1</v>
      </c>
      <c r="D83" s="53" t="s">
        <v>2</v>
      </c>
      <c r="E83" s="31"/>
      <c r="F83" s="32">
        <f aca="true" t="shared" si="2" ref="F83:F89">C83*E83</f>
        <v>0</v>
      </c>
      <c r="G83" s="139"/>
    </row>
    <row r="84" spans="1:7" ht="15">
      <c r="A84" s="123">
        <v>71</v>
      </c>
      <c r="B84" s="44" t="s">
        <v>48</v>
      </c>
      <c r="C84" s="121">
        <v>1</v>
      </c>
      <c r="D84" s="53" t="s">
        <v>2</v>
      </c>
      <c r="E84" s="31"/>
      <c r="F84" s="32">
        <f t="shared" si="2"/>
        <v>0</v>
      </c>
      <c r="G84" s="139"/>
    </row>
    <row r="85" spans="1:7" s="49" customFormat="1" ht="15">
      <c r="A85" s="123">
        <v>72</v>
      </c>
      <c r="B85" s="44" t="s">
        <v>189</v>
      </c>
      <c r="C85" s="121">
        <v>1</v>
      </c>
      <c r="D85" s="53" t="s">
        <v>2</v>
      </c>
      <c r="E85" s="31"/>
      <c r="F85" s="32">
        <f t="shared" si="2"/>
        <v>0</v>
      </c>
      <c r="G85" s="139"/>
    </row>
    <row r="86" spans="1:7" s="49" customFormat="1" ht="15">
      <c r="A86" s="108">
        <v>73</v>
      </c>
      <c r="B86" s="44" t="s">
        <v>53</v>
      </c>
      <c r="C86" s="121">
        <v>1</v>
      </c>
      <c r="D86" s="53" t="s">
        <v>6</v>
      </c>
      <c r="E86" s="31"/>
      <c r="F86" s="32">
        <f t="shared" si="2"/>
        <v>0</v>
      </c>
      <c r="G86" s="139"/>
    </row>
    <row r="87" spans="1:7" ht="15">
      <c r="A87" s="123">
        <v>74</v>
      </c>
      <c r="B87" s="44" t="s">
        <v>49</v>
      </c>
      <c r="C87" s="121">
        <v>1</v>
      </c>
      <c r="D87" s="53" t="s">
        <v>2</v>
      </c>
      <c r="E87" s="31"/>
      <c r="F87" s="32">
        <f t="shared" si="2"/>
        <v>0</v>
      </c>
      <c r="G87" s="139"/>
    </row>
    <row r="88" spans="1:7" s="49" customFormat="1" ht="15">
      <c r="A88" s="108">
        <v>75</v>
      </c>
      <c r="B88" s="44" t="s">
        <v>155</v>
      </c>
      <c r="C88" s="121">
        <v>0.75</v>
      </c>
      <c r="D88" s="53" t="s">
        <v>21</v>
      </c>
      <c r="E88" s="31"/>
      <c r="F88" s="32">
        <f>C88*E88</f>
        <v>0</v>
      </c>
      <c r="G88" s="139"/>
    </row>
    <row r="89" spans="1:7" s="89" customFormat="1" ht="15.75" thickBot="1">
      <c r="A89" s="109">
        <v>76</v>
      </c>
      <c r="B89" s="127" t="s">
        <v>156</v>
      </c>
      <c r="C89" s="17">
        <v>1.5</v>
      </c>
      <c r="D89" s="16" t="s">
        <v>21</v>
      </c>
      <c r="E89" s="102"/>
      <c r="F89" s="71">
        <f t="shared" si="2"/>
        <v>0</v>
      </c>
      <c r="G89" s="139"/>
    </row>
    <row r="90" spans="1:6" ht="30.75" customHeight="1">
      <c r="A90" s="162" t="s">
        <v>15</v>
      </c>
      <c r="B90" s="163"/>
      <c r="C90" s="163"/>
      <c r="D90" s="163"/>
      <c r="E90" s="163"/>
      <c r="F90" s="164"/>
    </row>
    <row r="91" spans="1:6" ht="0.75" customHeight="1" thickBot="1">
      <c r="A91" s="165"/>
      <c r="B91" s="166"/>
      <c r="C91" s="166"/>
      <c r="D91" s="166"/>
      <c r="E91" s="166"/>
      <c r="F91" s="167"/>
    </row>
  </sheetData>
  <sheetProtection/>
  <mergeCells count="16">
    <mergeCell ref="A1:F1"/>
    <mergeCell ref="C4:D4"/>
    <mergeCell ref="E4:F4"/>
    <mergeCell ref="C5:D5"/>
    <mergeCell ref="E5:F5"/>
    <mergeCell ref="C6:D6"/>
    <mergeCell ref="E6:F6"/>
    <mergeCell ref="B2:F2"/>
    <mergeCell ref="A90:F91"/>
    <mergeCell ref="A35:F35"/>
    <mergeCell ref="A81:F81"/>
    <mergeCell ref="A69:F69"/>
    <mergeCell ref="A10:F10"/>
    <mergeCell ref="A9:F9"/>
    <mergeCell ref="C7:D7"/>
    <mergeCell ref="E7:F7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r:id="rId1"/>
  <headerFooter>
    <oddFooter>&amp;CStránka &amp;P z &amp;N</oddFooter>
  </headerFooter>
  <rowBreaks count="1" manualBreakCount="1">
    <brk id="6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90" zoomScaleNormal="85" zoomScaleSheetLayoutView="90" zoomScalePageLayoutView="0" workbookViewId="0" topLeftCell="A1">
      <selection activeCell="A1" sqref="A1:F1"/>
    </sheetView>
  </sheetViews>
  <sheetFormatPr defaultColWidth="9.140625" defaultRowHeight="15"/>
  <cols>
    <col min="1" max="1" width="21.421875" style="49" customWidth="1"/>
    <col min="2" max="2" width="62.57421875" style="49" customWidth="1"/>
    <col min="3" max="3" width="9.140625" style="55" customWidth="1"/>
    <col min="4" max="4" width="10.57421875" style="49" customWidth="1"/>
    <col min="5" max="5" width="12.7109375" style="49" customWidth="1"/>
    <col min="6" max="6" width="13.57421875" style="49" customWidth="1"/>
    <col min="7" max="16384" width="9.140625" style="49" customWidth="1"/>
  </cols>
  <sheetData>
    <row r="1" spans="1:6" ht="18.75" customHeight="1" thickBot="1">
      <c r="A1" s="183" t="s">
        <v>39</v>
      </c>
      <c r="B1" s="152"/>
      <c r="C1" s="152"/>
      <c r="D1" s="152"/>
      <c r="E1" s="152"/>
      <c r="F1" s="153"/>
    </row>
    <row r="2" spans="1:6" ht="27" customHeight="1" thickBot="1">
      <c r="A2" s="30" t="s">
        <v>7</v>
      </c>
      <c r="B2" s="141" t="s">
        <v>91</v>
      </c>
      <c r="C2" s="142"/>
      <c r="D2" s="142"/>
      <c r="E2" s="142"/>
      <c r="F2" s="143"/>
    </row>
    <row r="3" spans="1:6" ht="15.75" thickBot="1">
      <c r="A3" s="30" t="s">
        <v>0</v>
      </c>
      <c r="B3" s="94" t="s">
        <v>66</v>
      </c>
      <c r="C3" s="90"/>
      <c r="D3" s="91"/>
      <c r="E3" s="92"/>
      <c r="F3" s="93"/>
    </row>
    <row r="4" spans="1:6" ht="16.5" customHeight="1" thickBot="1">
      <c r="A4" s="50" t="s">
        <v>8</v>
      </c>
      <c r="B4" s="95" t="s">
        <v>54</v>
      </c>
      <c r="C4" s="149" t="s">
        <v>9</v>
      </c>
      <c r="D4" s="150"/>
      <c r="E4" s="149" t="s">
        <v>67</v>
      </c>
      <c r="F4" s="150"/>
    </row>
    <row r="5" spans="1:6" ht="26.25" customHeight="1" thickBot="1">
      <c r="A5" s="51" t="s">
        <v>5</v>
      </c>
      <c r="B5" s="60">
        <f>SUM(F11:F34)</f>
        <v>0</v>
      </c>
      <c r="C5" s="147" t="s">
        <v>30</v>
      </c>
      <c r="D5" s="148"/>
      <c r="E5" s="149" t="s">
        <v>31</v>
      </c>
      <c r="F5" s="150"/>
    </row>
    <row r="6" spans="1:6" ht="20.25" customHeight="1" thickBot="1">
      <c r="A6" s="52" t="s">
        <v>69</v>
      </c>
      <c r="B6" s="61">
        <f>B5*0.21</f>
        <v>0</v>
      </c>
      <c r="C6" s="154" t="s">
        <v>32</v>
      </c>
      <c r="D6" s="155"/>
      <c r="E6" s="156" t="s">
        <v>177</v>
      </c>
      <c r="F6" s="157"/>
    </row>
    <row r="7" spans="1:6" ht="18" customHeight="1" thickBot="1">
      <c r="A7" s="51" t="s">
        <v>4</v>
      </c>
      <c r="B7" s="62">
        <f>B5+B6</f>
        <v>0</v>
      </c>
      <c r="C7" s="158" t="s">
        <v>16</v>
      </c>
      <c r="D7" s="159"/>
      <c r="E7" s="184" t="s">
        <v>68</v>
      </c>
      <c r="F7" s="185"/>
    </row>
    <row r="8" spans="1:6" ht="15.75" thickBot="1">
      <c r="A8" s="2" t="s">
        <v>1</v>
      </c>
      <c r="B8" s="3" t="s">
        <v>10</v>
      </c>
      <c r="C8" s="54" t="s">
        <v>11</v>
      </c>
      <c r="D8" s="5" t="s">
        <v>12</v>
      </c>
      <c r="E8" s="4" t="s">
        <v>13</v>
      </c>
      <c r="F8" s="6" t="s">
        <v>14</v>
      </c>
    </row>
    <row r="9" spans="1:6" s="59" customFormat="1" ht="27" thickBot="1">
      <c r="A9" s="180" t="s">
        <v>112</v>
      </c>
      <c r="B9" s="181"/>
      <c r="C9" s="181"/>
      <c r="D9" s="181"/>
      <c r="E9" s="181"/>
      <c r="F9" s="182"/>
    </row>
    <row r="10" spans="1:6" ht="16.5" thickBot="1">
      <c r="A10" s="177" t="s">
        <v>33</v>
      </c>
      <c r="B10" s="178"/>
      <c r="C10" s="178"/>
      <c r="D10" s="178"/>
      <c r="E10" s="178"/>
      <c r="F10" s="179"/>
    </row>
    <row r="11" spans="1:6" ht="75">
      <c r="A11" s="107">
        <v>1</v>
      </c>
      <c r="B11" s="66" t="s">
        <v>192</v>
      </c>
      <c r="C11" s="46">
        <v>1</v>
      </c>
      <c r="D11" s="45" t="s">
        <v>2</v>
      </c>
      <c r="E11" s="67"/>
      <c r="F11" s="68">
        <f>C11*E11</f>
        <v>0</v>
      </c>
    </row>
    <row r="12" spans="1:6" ht="30">
      <c r="A12" s="107">
        <v>2</v>
      </c>
      <c r="B12" s="103" t="s">
        <v>99</v>
      </c>
      <c r="C12" s="46">
        <v>1</v>
      </c>
      <c r="D12" s="99" t="s">
        <v>2</v>
      </c>
      <c r="E12" s="67"/>
      <c r="F12" s="68">
        <f>C12*E12</f>
        <v>0</v>
      </c>
    </row>
    <row r="13" spans="1:6" ht="15">
      <c r="A13" s="108">
        <v>3</v>
      </c>
      <c r="B13" s="104" t="s">
        <v>108</v>
      </c>
      <c r="C13" s="58">
        <v>1</v>
      </c>
      <c r="D13" s="44" t="s">
        <v>2</v>
      </c>
      <c r="E13" s="31"/>
      <c r="F13" s="32">
        <f>C13*E13</f>
        <v>0</v>
      </c>
    </row>
    <row r="14" spans="1:7" s="56" customFormat="1" ht="30.75" thickBot="1">
      <c r="A14" s="107">
        <v>4</v>
      </c>
      <c r="B14" s="105" t="s">
        <v>107</v>
      </c>
      <c r="C14" s="126">
        <v>1</v>
      </c>
      <c r="D14" s="45" t="s">
        <v>2</v>
      </c>
      <c r="E14" s="67"/>
      <c r="F14" s="68">
        <f>C14*E14</f>
        <v>0</v>
      </c>
      <c r="G14" s="49"/>
    </row>
    <row r="15" spans="1:6" ht="16.5" thickBot="1">
      <c r="A15" s="177" t="s">
        <v>34</v>
      </c>
      <c r="B15" s="178"/>
      <c r="C15" s="178"/>
      <c r="D15" s="178"/>
      <c r="E15" s="178"/>
      <c r="F15" s="179"/>
    </row>
    <row r="16" spans="1:6" ht="15">
      <c r="A16" s="107">
        <v>5</v>
      </c>
      <c r="B16" s="84" t="s">
        <v>109</v>
      </c>
      <c r="C16" s="58">
        <v>1</v>
      </c>
      <c r="D16" s="57" t="s">
        <v>2</v>
      </c>
      <c r="E16" s="67"/>
      <c r="F16" s="68">
        <f aca="true" t="shared" si="0" ref="F16:F27">C16*E16</f>
        <v>0</v>
      </c>
    </row>
    <row r="17" spans="1:6" ht="15">
      <c r="A17" s="108">
        <v>6</v>
      </c>
      <c r="B17" s="104" t="s">
        <v>100</v>
      </c>
      <c r="C17" s="58">
        <v>1</v>
      </c>
      <c r="D17" s="44" t="s">
        <v>2</v>
      </c>
      <c r="E17" s="47"/>
      <c r="F17" s="32">
        <f t="shared" si="0"/>
        <v>0</v>
      </c>
    </row>
    <row r="18" spans="1:6" ht="15">
      <c r="A18" s="108">
        <v>7</v>
      </c>
      <c r="B18" s="104" t="s">
        <v>101</v>
      </c>
      <c r="C18" s="58">
        <v>8</v>
      </c>
      <c r="D18" s="44" t="s">
        <v>2</v>
      </c>
      <c r="E18" s="31"/>
      <c r="F18" s="32">
        <f t="shared" si="0"/>
        <v>0</v>
      </c>
    </row>
    <row r="19" spans="1:7" s="56" customFormat="1" ht="15">
      <c r="A19" s="108">
        <v>8</v>
      </c>
      <c r="B19" s="104" t="s">
        <v>116</v>
      </c>
      <c r="C19" s="58">
        <v>2</v>
      </c>
      <c r="D19" s="44" t="s">
        <v>2</v>
      </c>
      <c r="E19" s="31"/>
      <c r="F19" s="32">
        <f t="shared" si="0"/>
        <v>0</v>
      </c>
      <c r="G19" s="49"/>
    </row>
    <row r="20" spans="1:7" s="56" customFormat="1" ht="15">
      <c r="A20" s="108">
        <v>9</v>
      </c>
      <c r="B20" s="106" t="s">
        <v>114</v>
      </c>
      <c r="C20" s="58">
        <v>1</v>
      </c>
      <c r="D20" s="57" t="s">
        <v>2</v>
      </c>
      <c r="E20" s="31"/>
      <c r="F20" s="32">
        <f t="shared" si="0"/>
        <v>0</v>
      </c>
      <c r="G20" s="49"/>
    </row>
    <row r="21" spans="1:6" ht="15">
      <c r="A21" s="108">
        <v>10</v>
      </c>
      <c r="B21" s="104" t="s">
        <v>103</v>
      </c>
      <c r="C21" s="58">
        <v>1</v>
      </c>
      <c r="D21" s="44" t="s">
        <v>2</v>
      </c>
      <c r="E21" s="31"/>
      <c r="F21" s="32">
        <f t="shared" si="0"/>
        <v>0</v>
      </c>
    </row>
    <row r="22" spans="1:7" s="56" customFormat="1" ht="15">
      <c r="A22" s="108">
        <v>11</v>
      </c>
      <c r="B22" s="104" t="s">
        <v>81</v>
      </c>
      <c r="C22" s="58">
        <v>2</v>
      </c>
      <c r="D22" s="74" t="s">
        <v>2</v>
      </c>
      <c r="E22" s="31"/>
      <c r="F22" s="32">
        <f t="shared" si="0"/>
        <v>0</v>
      </c>
      <c r="G22" s="49"/>
    </row>
    <row r="23" spans="1:7" s="56" customFormat="1" ht="15.75" thickBot="1">
      <c r="A23" s="108">
        <v>12</v>
      </c>
      <c r="B23" s="106" t="s">
        <v>37</v>
      </c>
      <c r="C23" s="58">
        <v>1</v>
      </c>
      <c r="D23" s="57" t="s">
        <v>2</v>
      </c>
      <c r="E23" s="31"/>
      <c r="F23" s="32">
        <f t="shared" si="0"/>
        <v>0</v>
      </c>
      <c r="G23" s="49"/>
    </row>
    <row r="24" spans="1:6" ht="16.5" thickBot="1">
      <c r="A24" s="177" t="s">
        <v>118</v>
      </c>
      <c r="B24" s="178"/>
      <c r="C24" s="178"/>
      <c r="D24" s="178"/>
      <c r="E24" s="178"/>
      <c r="F24" s="179"/>
    </row>
    <row r="25" spans="1:7" s="56" customFormat="1" ht="15" customHeight="1">
      <c r="A25" s="107">
        <v>13</v>
      </c>
      <c r="B25" s="84" t="s">
        <v>56</v>
      </c>
      <c r="C25" s="58">
        <v>50</v>
      </c>
      <c r="D25" s="57" t="s">
        <v>3</v>
      </c>
      <c r="E25" s="67"/>
      <c r="F25" s="68">
        <f>C25*E25</f>
        <v>0</v>
      </c>
      <c r="G25" s="49"/>
    </row>
    <row r="26" spans="1:6" ht="30">
      <c r="A26" s="108">
        <v>14</v>
      </c>
      <c r="B26" s="88" t="s">
        <v>115</v>
      </c>
      <c r="C26" s="58">
        <v>7</v>
      </c>
      <c r="D26" s="72" t="s">
        <v>3</v>
      </c>
      <c r="E26" s="31"/>
      <c r="F26" s="32">
        <f>C26*E26</f>
        <v>0</v>
      </c>
    </row>
    <row r="27" spans="1:6" ht="15">
      <c r="A27" s="108">
        <v>15</v>
      </c>
      <c r="B27" s="88" t="s">
        <v>157</v>
      </c>
      <c r="C27" s="117">
        <v>50</v>
      </c>
      <c r="D27" s="44" t="s">
        <v>3</v>
      </c>
      <c r="E27" s="31"/>
      <c r="F27" s="32">
        <f t="shared" si="0"/>
        <v>0</v>
      </c>
    </row>
    <row r="28" spans="1:10" s="56" customFormat="1" ht="45">
      <c r="A28" s="108">
        <v>16</v>
      </c>
      <c r="B28" s="43" t="s">
        <v>113</v>
      </c>
      <c r="C28" s="118">
        <v>7</v>
      </c>
      <c r="D28" s="80" t="s">
        <v>3</v>
      </c>
      <c r="E28" s="31"/>
      <c r="F28" s="32">
        <f>C28*E28</f>
        <v>0</v>
      </c>
      <c r="G28" s="49"/>
      <c r="H28" s="49"/>
      <c r="I28" s="49"/>
      <c r="J28" s="49"/>
    </row>
    <row r="29" spans="1:7" s="56" customFormat="1" ht="15">
      <c r="A29" s="108">
        <f>A28+1</f>
        <v>17</v>
      </c>
      <c r="B29" s="100" t="s">
        <v>117</v>
      </c>
      <c r="C29" s="58">
        <v>5</v>
      </c>
      <c r="D29" s="57" t="s">
        <v>3</v>
      </c>
      <c r="E29" s="31"/>
      <c r="F29" s="32">
        <f>C29*E29</f>
        <v>0</v>
      </c>
      <c r="G29" s="49"/>
    </row>
    <row r="30" spans="1:10" s="56" customFormat="1" ht="15.75" thickBot="1">
      <c r="A30" s="108">
        <v>18</v>
      </c>
      <c r="B30" s="43" t="s">
        <v>124</v>
      </c>
      <c r="C30" s="118">
        <v>1</v>
      </c>
      <c r="D30" s="80" t="s">
        <v>2</v>
      </c>
      <c r="E30" s="31"/>
      <c r="F30" s="32">
        <f>C30*E30</f>
        <v>0</v>
      </c>
      <c r="G30" s="49"/>
      <c r="H30" s="49"/>
      <c r="I30" s="49"/>
      <c r="J30" s="49"/>
    </row>
    <row r="31" spans="1:6" ht="16.5" thickBot="1">
      <c r="A31" s="171" t="s">
        <v>35</v>
      </c>
      <c r="B31" s="172"/>
      <c r="C31" s="172"/>
      <c r="D31" s="172"/>
      <c r="E31" s="172"/>
      <c r="F31" s="173"/>
    </row>
    <row r="32" spans="1:6" ht="15">
      <c r="A32" s="110">
        <v>19</v>
      </c>
      <c r="B32" s="69" t="s">
        <v>46</v>
      </c>
      <c r="C32" s="120">
        <v>2</v>
      </c>
      <c r="D32" s="40" t="s">
        <v>2</v>
      </c>
      <c r="E32" s="85"/>
      <c r="F32" s="70">
        <f>C32*E32</f>
        <v>0</v>
      </c>
    </row>
    <row r="33" spans="1:6" ht="15">
      <c r="A33" s="108">
        <v>20</v>
      </c>
      <c r="B33" s="44" t="s">
        <v>47</v>
      </c>
      <c r="C33" s="117">
        <v>1</v>
      </c>
      <c r="D33" s="53" t="s">
        <v>2</v>
      </c>
      <c r="E33" s="31"/>
      <c r="F33" s="32">
        <f>C33*E33</f>
        <v>0</v>
      </c>
    </row>
    <row r="34" spans="1:7" s="89" customFormat="1" ht="15.75" thickBot="1">
      <c r="A34" s="109">
        <v>21</v>
      </c>
      <c r="B34" s="127" t="s">
        <v>168</v>
      </c>
      <c r="C34" s="17">
        <v>0.3</v>
      </c>
      <c r="D34" s="16" t="s">
        <v>21</v>
      </c>
      <c r="E34" s="102"/>
      <c r="F34" s="71">
        <f>C34*E34</f>
        <v>0</v>
      </c>
      <c r="G34" s="49"/>
    </row>
    <row r="35" spans="1:6" ht="30.75" customHeight="1">
      <c r="A35" s="186" t="s">
        <v>15</v>
      </c>
      <c r="B35" s="187"/>
      <c r="C35" s="187"/>
      <c r="D35" s="187"/>
      <c r="E35" s="187"/>
      <c r="F35" s="188"/>
    </row>
    <row r="36" spans="1:6" ht="0.75" customHeight="1" thickBot="1">
      <c r="A36" s="189"/>
      <c r="B36" s="190"/>
      <c r="C36" s="190"/>
      <c r="D36" s="190"/>
      <c r="E36" s="190"/>
      <c r="F36" s="191"/>
    </row>
  </sheetData>
  <sheetProtection/>
  <mergeCells count="16">
    <mergeCell ref="A1:F1"/>
    <mergeCell ref="B2:F2"/>
    <mergeCell ref="C4:D4"/>
    <mergeCell ref="E4:F4"/>
    <mergeCell ref="C5:D5"/>
    <mergeCell ref="E5:F5"/>
    <mergeCell ref="A15:F15"/>
    <mergeCell ref="A31:F31"/>
    <mergeCell ref="A35:F36"/>
    <mergeCell ref="A24:F24"/>
    <mergeCell ref="C6:D6"/>
    <mergeCell ref="E6:F6"/>
    <mergeCell ref="C7:D7"/>
    <mergeCell ref="E7:F7"/>
    <mergeCell ref="A9:F9"/>
    <mergeCell ref="A10:F10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r:id="rId1"/>
  <headerFooter>
    <oddFooter>&amp;CStránka &amp;P z &amp;N</oddFooter>
  </headerFooter>
  <rowBreaks count="1" manualBreakCount="1">
    <brk id="2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Normal="85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21.421875" style="49" customWidth="1"/>
    <col min="2" max="2" width="62.57421875" style="49" customWidth="1"/>
    <col min="3" max="3" width="9.140625" style="55" customWidth="1"/>
    <col min="4" max="4" width="10.57421875" style="49" customWidth="1"/>
    <col min="5" max="5" width="12.7109375" style="49" customWidth="1"/>
    <col min="6" max="6" width="13.57421875" style="49" customWidth="1"/>
    <col min="7" max="16384" width="9.140625" style="49" customWidth="1"/>
  </cols>
  <sheetData>
    <row r="1" spans="1:6" ht="18.75" customHeight="1" thickBot="1">
      <c r="A1" s="183" t="s">
        <v>39</v>
      </c>
      <c r="B1" s="152"/>
      <c r="C1" s="152"/>
      <c r="D1" s="152"/>
      <c r="E1" s="152"/>
      <c r="F1" s="153"/>
    </row>
    <row r="2" spans="1:6" ht="27" customHeight="1" thickBot="1">
      <c r="A2" s="30" t="s">
        <v>7</v>
      </c>
      <c r="B2" s="141" t="s">
        <v>91</v>
      </c>
      <c r="C2" s="142"/>
      <c r="D2" s="142"/>
      <c r="E2" s="142"/>
      <c r="F2" s="143"/>
    </row>
    <row r="3" spans="1:6" ht="15.75" thickBot="1">
      <c r="A3" s="30" t="s">
        <v>0</v>
      </c>
      <c r="B3" s="94" t="s">
        <v>66</v>
      </c>
      <c r="C3" s="90"/>
      <c r="D3" s="91"/>
      <c r="E3" s="92"/>
      <c r="F3" s="93"/>
    </row>
    <row r="4" spans="1:6" ht="16.5" customHeight="1" thickBot="1">
      <c r="A4" s="50" t="s">
        <v>8</v>
      </c>
      <c r="B4" s="95" t="s">
        <v>54</v>
      </c>
      <c r="C4" s="149" t="s">
        <v>9</v>
      </c>
      <c r="D4" s="150"/>
      <c r="E4" s="149" t="s">
        <v>67</v>
      </c>
      <c r="F4" s="150"/>
    </row>
    <row r="5" spans="1:6" ht="26.25" customHeight="1" thickBot="1">
      <c r="A5" s="51" t="s">
        <v>5</v>
      </c>
      <c r="B5" s="60">
        <f>SUM(F11:F17)</f>
        <v>0</v>
      </c>
      <c r="C5" s="147" t="s">
        <v>30</v>
      </c>
      <c r="D5" s="148"/>
      <c r="E5" s="156" t="s">
        <v>89</v>
      </c>
      <c r="F5" s="157"/>
    </row>
    <row r="6" spans="1:6" ht="20.25" customHeight="1" thickBot="1">
      <c r="A6" s="52" t="s">
        <v>69</v>
      </c>
      <c r="B6" s="61">
        <f>B5*0.21</f>
        <v>0</v>
      </c>
      <c r="C6" s="154" t="s">
        <v>32</v>
      </c>
      <c r="D6" s="155"/>
      <c r="E6" s="156" t="s">
        <v>177</v>
      </c>
      <c r="F6" s="157"/>
    </row>
    <row r="7" spans="1:6" ht="18" customHeight="1" thickBot="1">
      <c r="A7" s="51" t="s">
        <v>4</v>
      </c>
      <c r="B7" s="62">
        <f>B5+B6</f>
        <v>0</v>
      </c>
      <c r="C7" s="158" t="s">
        <v>16</v>
      </c>
      <c r="D7" s="159"/>
      <c r="E7" s="184" t="s">
        <v>68</v>
      </c>
      <c r="F7" s="185"/>
    </row>
    <row r="8" spans="1:6" ht="15.75" thickBot="1">
      <c r="A8" s="2" t="s">
        <v>1</v>
      </c>
      <c r="B8" s="3" t="s">
        <v>10</v>
      </c>
      <c r="C8" s="54" t="s">
        <v>11</v>
      </c>
      <c r="D8" s="5" t="s">
        <v>12</v>
      </c>
      <c r="E8" s="4" t="s">
        <v>13</v>
      </c>
      <c r="F8" s="6" t="s">
        <v>14</v>
      </c>
    </row>
    <row r="9" spans="1:6" s="59" customFormat="1" ht="27" thickBot="1">
      <c r="A9" s="180" t="s">
        <v>63</v>
      </c>
      <c r="B9" s="181"/>
      <c r="C9" s="181"/>
      <c r="D9" s="181"/>
      <c r="E9" s="181"/>
      <c r="F9" s="182"/>
    </row>
    <row r="10" spans="1:6" ht="16.5" thickBot="1">
      <c r="A10" s="192" t="s">
        <v>85</v>
      </c>
      <c r="B10" s="193"/>
      <c r="C10" s="193"/>
      <c r="D10" s="193"/>
      <c r="E10" s="193"/>
      <c r="F10" s="194"/>
    </row>
    <row r="11" spans="1:12" ht="45">
      <c r="A11" s="114">
        <v>1</v>
      </c>
      <c r="B11" s="116" t="s">
        <v>86</v>
      </c>
      <c r="C11" s="72">
        <v>30</v>
      </c>
      <c r="D11" s="78" t="s">
        <v>2</v>
      </c>
      <c r="E11" s="135"/>
      <c r="F11" s="133">
        <f aca="true" t="shared" si="0" ref="F11:F17">C11*E11</f>
        <v>0</v>
      </c>
      <c r="G11" s="38"/>
      <c r="H11" s="38"/>
      <c r="I11" s="38"/>
      <c r="J11" s="38"/>
      <c r="K11" s="38"/>
      <c r="L11" s="38"/>
    </row>
    <row r="12" spans="1:12" ht="30">
      <c r="A12" s="114">
        <v>2</v>
      </c>
      <c r="B12" s="116" t="s">
        <v>87</v>
      </c>
      <c r="C12" s="72">
        <v>120</v>
      </c>
      <c r="D12" s="78" t="s">
        <v>2</v>
      </c>
      <c r="E12" s="135"/>
      <c r="F12" s="133">
        <f t="shared" si="0"/>
        <v>0</v>
      </c>
      <c r="G12" s="38"/>
      <c r="H12" s="38"/>
      <c r="I12" s="38"/>
      <c r="J12" s="38"/>
      <c r="K12" s="38"/>
      <c r="L12" s="38"/>
    </row>
    <row r="13" spans="1:12" ht="15">
      <c r="A13" s="114">
        <v>3</v>
      </c>
      <c r="B13" s="116" t="s">
        <v>88</v>
      </c>
      <c r="C13" s="72">
        <v>120</v>
      </c>
      <c r="D13" s="78" t="s">
        <v>2</v>
      </c>
      <c r="E13" s="135"/>
      <c r="F13" s="133">
        <f t="shared" si="0"/>
        <v>0</v>
      </c>
      <c r="G13" s="38"/>
      <c r="H13" s="38"/>
      <c r="I13" s="38"/>
      <c r="J13" s="38"/>
      <c r="K13" s="38"/>
      <c r="L13" s="38"/>
    </row>
    <row r="14" spans="1:12" ht="15.75" thickBot="1">
      <c r="A14" s="114">
        <v>4</v>
      </c>
      <c r="B14" s="116" t="s">
        <v>168</v>
      </c>
      <c r="C14" s="72">
        <v>13.2</v>
      </c>
      <c r="D14" s="78" t="s">
        <v>21</v>
      </c>
      <c r="E14" s="135"/>
      <c r="F14" s="133">
        <f t="shared" si="0"/>
        <v>0</v>
      </c>
      <c r="G14" s="38"/>
      <c r="H14" s="38"/>
      <c r="I14" s="38"/>
      <c r="J14" s="38"/>
      <c r="K14" s="38"/>
      <c r="L14" s="38"/>
    </row>
    <row r="15" spans="1:12" ht="16.5" thickBot="1">
      <c r="A15" s="192" t="s">
        <v>36</v>
      </c>
      <c r="B15" s="193"/>
      <c r="C15" s="193"/>
      <c r="D15" s="193"/>
      <c r="E15" s="193"/>
      <c r="F15" s="194"/>
      <c r="G15" s="39"/>
      <c r="H15" s="38"/>
      <c r="I15" s="38"/>
      <c r="J15" s="38"/>
      <c r="K15" s="38"/>
      <c r="L15" s="38"/>
    </row>
    <row r="16" spans="1:12" s="89" customFormat="1" ht="30">
      <c r="A16" s="114">
        <v>5</v>
      </c>
      <c r="B16" s="116" t="s">
        <v>169</v>
      </c>
      <c r="C16" s="72">
        <v>1.1</v>
      </c>
      <c r="D16" s="72" t="s">
        <v>21</v>
      </c>
      <c r="E16" s="135"/>
      <c r="F16" s="133">
        <f t="shared" si="0"/>
        <v>0</v>
      </c>
      <c r="G16" s="96"/>
      <c r="H16" s="97"/>
      <c r="I16" s="97"/>
      <c r="J16" s="97"/>
      <c r="K16" s="97"/>
      <c r="L16" s="97"/>
    </row>
    <row r="17" spans="1:12" ht="15.75" thickBot="1">
      <c r="A17" s="114">
        <v>6</v>
      </c>
      <c r="B17" s="116" t="s">
        <v>26</v>
      </c>
      <c r="C17" s="72">
        <v>1108</v>
      </c>
      <c r="D17" s="72" t="s">
        <v>27</v>
      </c>
      <c r="E17" s="135"/>
      <c r="F17" s="133">
        <f t="shared" si="0"/>
        <v>0</v>
      </c>
      <c r="G17" s="39"/>
      <c r="H17" s="38"/>
      <c r="I17" s="38"/>
      <c r="J17" s="38"/>
      <c r="K17" s="38"/>
      <c r="L17" s="38"/>
    </row>
    <row r="18" spans="1:6" ht="15">
      <c r="A18" s="195" t="s">
        <v>15</v>
      </c>
      <c r="B18" s="196"/>
      <c r="C18" s="196"/>
      <c r="D18" s="196"/>
      <c r="E18" s="196"/>
      <c r="F18" s="197"/>
    </row>
    <row r="19" spans="1:6" ht="15.75" thickBot="1">
      <c r="A19" s="198"/>
      <c r="B19" s="199"/>
      <c r="C19" s="199"/>
      <c r="D19" s="199"/>
      <c r="E19" s="199"/>
      <c r="F19" s="200"/>
    </row>
  </sheetData>
  <sheetProtection/>
  <mergeCells count="14">
    <mergeCell ref="C6:D6"/>
    <mergeCell ref="E6:F6"/>
    <mergeCell ref="C7:D7"/>
    <mergeCell ref="E7:F7"/>
    <mergeCell ref="A9:F9"/>
    <mergeCell ref="A10:F10"/>
    <mergeCell ref="A15:F15"/>
    <mergeCell ref="B2:F2"/>
    <mergeCell ref="A18:F19"/>
    <mergeCell ref="A1:F1"/>
    <mergeCell ref="C4:D4"/>
    <mergeCell ref="E4:F4"/>
    <mergeCell ref="C5:D5"/>
    <mergeCell ref="E5:F5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r:id="rId1"/>
  <headerFoot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Normal="85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21.421875" style="7" customWidth="1"/>
    <col min="2" max="2" width="62.57421875" style="7" customWidth="1"/>
    <col min="3" max="3" width="9.140625" style="10" customWidth="1"/>
    <col min="4" max="4" width="10.57421875" style="7" customWidth="1"/>
    <col min="5" max="5" width="12.7109375" style="7" customWidth="1"/>
    <col min="6" max="6" width="13.57421875" style="7" customWidth="1"/>
    <col min="7" max="16384" width="9.140625" style="7" customWidth="1"/>
  </cols>
  <sheetData>
    <row r="1" spans="1:6" ht="18.75" customHeight="1" thickBot="1">
      <c r="A1" s="183" t="s">
        <v>39</v>
      </c>
      <c r="B1" s="152"/>
      <c r="C1" s="152"/>
      <c r="D1" s="152"/>
      <c r="E1" s="152"/>
      <c r="F1" s="153"/>
    </row>
    <row r="2" spans="1:6" ht="27" customHeight="1" thickBot="1">
      <c r="A2" s="30" t="s">
        <v>7</v>
      </c>
      <c r="B2" s="141" t="s">
        <v>91</v>
      </c>
      <c r="C2" s="142"/>
      <c r="D2" s="142"/>
      <c r="E2" s="142"/>
      <c r="F2" s="143"/>
    </row>
    <row r="3" spans="1:6" ht="15.75" thickBot="1">
      <c r="A3" s="30" t="s">
        <v>0</v>
      </c>
      <c r="B3" s="94" t="s">
        <v>66</v>
      </c>
      <c r="C3" s="90"/>
      <c r="D3" s="91"/>
      <c r="E3" s="92"/>
      <c r="F3" s="93"/>
    </row>
    <row r="4" spans="1:6" ht="16.5" customHeight="1" thickBot="1">
      <c r="A4" s="50" t="s">
        <v>8</v>
      </c>
      <c r="B4" s="95" t="s">
        <v>54</v>
      </c>
      <c r="C4" s="149" t="s">
        <v>9</v>
      </c>
      <c r="D4" s="150"/>
      <c r="E4" s="149" t="s">
        <v>174</v>
      </c>
      <c r="F4" s="150"/>
    </row>
    <row r="5" spans="1:6" ht="26.25" customHeight="1" thickBot="1">
      <c r="A5" s="51" t="s">
        <v>5</v>
      </c>
      <c r="B5" s="60">
        <f>SUM(F10:F21)</f>
        <v>0</v>
      </c>
      <c r="C5" s="147" t="s">
        <v>30</v>
      </c>
      <c r="D5" s="148"/>
      <c r="E5" s="156" t="s">
        <v>175</v>
      </c>
      <c r="F5" s="157"/>
    </row>
    <row r="6" spans="1:6" ht="20.25" customHeight="1" thickBot="1">
      <c r="A6" s="52" t="s">
        <v>69</v>
      </c>
      <c r="B6" s="61">
        <f>B5*0.21</f>
        <v>0</v>
      </c>
      <c r="C6" s="154" t="s">
        <v>32</v>
      </c>
      <c r="D6" s="155"/>
      <c r="E6" s="156" t="s">
        <v>177</v>
      </c>
      <c r="F6" s="157"/>
    </row>
    <row r="7" spans="1:6" ht="18" customHeight="1" thickBot="1">
      <c r="A7" s="51" t="s">
        <v>4</v>
      </c>
      <c r="B7" s="62">
        <f>B5+B6</f>
        <v>0</v>
      </c>
      <c r="C7" s="158" t="s">
        <v>16</v>
      </c>
      <c r="D7" s="159"/>
      <c r="E7" s="184" t="s">
        <v>68</v>
      </c>
      <c r="F7" s="185"/>
    </row>
    <row r="8" spans="1:6" ht="15.75" thickBot="1">
      <c r="A8" s="2" t="s">
        <v>1</v>
      </c>
      <c r="B8" s="3" t="s">
        <v>10</v>
      </c>
      <c r="C8" s="54" t="s">
        <v>11</v>
      </c>
      <c r="D8" s="5" t="s">
        <v>12</v>
      </c>
      <c r="E8" s="4" t="s">
        <v>13</v>
      </c>
      <c r="F8" s="6" t="s">
        <v>14</v>
      </c>
    </row>
    <row r="9" spans="1:8" s="26" customFormat="1" ht="27" thickBot="1">
      <c r="A9" s="180" t="s">
        <v>64</v>
      </c>
      <c r="B9" s="181"/>
      <c r="C9" s="181"/>
      <c r="D9" s="181"/>
      <c r="E9" s="181"/>
      <c r="F9" s="182"/>
      <c r="G9" s="64"/>
      <c r="H9" s="64"/>
    </row>
    <row r="10" spans="1:8" s="89" customFormat="1" ht="15">
      <c r="A10" s="113">
        <v>1</v>
      </c>
      <c r="B10" s="81" t="s">
        <v>159</v>
      </c>
      <c r="C10" s="129">
        <v>50</v>
      </c>
      <c r="D10" s="79" t="s">
        <v>27</v>
      </c>
      <c r="E10" s="134"/>
      <c r="F10" s="132">
        <f aca="true" t="shared" si="0" ref="F10:F21">C10*E10</f>
        <v>0</v>
      </c>
      <c r="G10" s="112"/>
      <c r="H10" s="97"/>
    </row>
    <row r="11" spans="1:8" s="89" customFormat="1" ht="15">
      <c r="A11" s="114">
        <v>2</v>
      </c>
      <c r="B11" s="78" t="s">
        <v>160</v>
      </c>
      <c r="C11" s="130">
        <v>55</v>
      </c>
      <c r="D11" s="77" t="s">
        <v>2</v>
      </c>
      <c r="E11" s="135"/>
      <c r="F11" s="133">
        <f t="shared" si="0"/>
        <v>0</v>
      </c>
      <c r="G11" s="112"/>
      <c r="H11" s="97"/>
    </row>
    <row r="12" spans="1:8" s="89" customFormat="1" ht="30">
      <c r="A12" s="114">
        <v>3</v>
      </c>
      <c r="B12" s="78" t="s">
        <v>161</v>
      </c>
      <c r="C12" s="130">
        <v>20</v>
      </c>
      <c r="D12" s="77" t="s">
        <v>2</v>
      </c>
      <c r="E12" s="135"/>
      <c r="F12" s="133">
        <f t="shared" si="0"/>
        <v>0</v>
      </c>
      <c r="G12" s="112"/>
      <c r="H12" s="97"/>
    </row>
    <row r="13" spans="1:8" s="89" customFormat="1" ht="30">
      <c r="A13" s="114">
        <v>4</v>
      </c>
      <c r="B13" s="78" t="s">
        <v>162</v>
      </c>
      <c r="C13" s="130">
        <v>6</v>
      </c>
      <c r="D13" s="77" t="s">
        <v>2</v>
      </c>
      <c r="E13" s="135"/>
      <c r="F13" s="133">
        <f t="shared" si="0"/>
        <v>0</v>
      </c>
      <c r="G13" s="112"/>
      <c r="H13" s="97"/>
    </row>
    <row r="14" spans="1:8" s="89" customFormat="1" ht="15">
      <c r="A14" s="114">
        <v>5</v>
      </c>
      <c r="B14" s="78" t="s">
        <v>173</v>
      </c>
      <c r="C14" s="130">
        <v>50</v>
      </c>
      <c r="D14" s="77" t="s">
        <v>2</v>
      </c>
      <c r="E14" s="135"/>
      <c r="F14" s="133">
        <f t="shared" si="0"/>
        <v>0</v>
      </c>
      <c r="G14" s="112"/>
      <c r="H14" s="97"/>
    </row>
    <row r="15" spans="1:12" s="89" customFormat="1" ht="15">
      <c r="A15" s="114">
        <v>6</v>
      </c>
      <c r="B15" s="78" t="s">
        <v>163</v>
      </c>
      <c r="C15" s="130">
        <v>2</v>
      </c>
      <c r="D15" s="77" t="s">
        <v>20</v>
      </c>
      <c r="E15" s="135"/>
      <c r="F15" s="133">
        <f t="shared" si="0"/>
        <v>0</v>
      </c>
      <c r="G15" s="112"/>
      <c r="H15" s="97"/>
      <c r="I15" s="97"/>
      <c r="J15" s="97"/>
      <c r="K15" s="97"/>
      <c r="L15" s="97"/>
    </row>
    <row r="16" spans="1:12" ht="15">
      <c r="A16" s="114">
        <v>7</v>
      </c>
      <c r="B16" s="78" t="s">
        <v>164</v>
      </c>
      <c r="C16" s="130">
        <v>1</v>
      </c>
      <c r="D16" s="77" t="s">
        <v>6</v>
      </c>
      <c r="E16" s="135"/>
      <c r="F16" s="133">
        <f t="shared" si="0"/>
        <v>0</v>
      </c>
      <c r="G16" s="63"/>
      <c r="H16" s="38"/>
      <c r="I16" s="38"/>
      <c r="J16" s="38"/>
      <c r="K16" s="38"/>
      <c r="L16" s="38"/>
    </row>
    <row r="17" spans="1:8" s="89" customFormat="1" ht="15">
      <c r="A17" s="114">
        <v>8</v>
      </c>
      <c r="B17" s="78" t="s">
        <v>165</v>
      </c>
      <c r="C17" s="130">
        <v>20</v>
      </c>
      <c r="D17" s="77" t="s">
        <v>27</v>
      </c>
      <c r="E17" s="135"/>
      <c r="F17" s="133">
        <f>C17*E17</f>
        <v>0</v>
      </c>
      <c r="G17" s="112"/>
      <c r="H17" s="97"/>
    </row>
    <row r="18" spans="1:8" s="89" customFormat="1" ht="15">
      <c r="A18" s="114">
        <v>9</v>
      </c>
      <c r="B18" s="78" t="s">
        <v>166</v>
      </c>
      <c r="C18" s="130">
        <v>1</v>
      </c>
      <c r="D18" s="77" t="s">
        <v>6</v>
      </c>
      <c r="E18" s="135"/>
      <c r="F18" s="133">
        <f>C18*E18</f>
        <v>0</v>
      </c>
      <c r="G18" s="112"/>
      <c r="H18" s="97"/>
    </row>
    <row r="19" spans="1:8" s="89" customFormat="1" ht="15">
      <c r="A19" s="114">
        <v>10</v>
      </c>
      <c r="B19" s="78" t="s">
        <v>171</v>
      </c>
      <c r="C19" s="130">
        <v>1</v>
      </c>
      <c r="D19" s="77" t="s">
        <v>6</v>
      </c>
      <c r="E19" s="135"/>
      <c r="F19" s="133">
        <f>C19*E19</f>
        <v>0</v>
      </c>
      <c r="G19" s="112"/>
      <c r="H19" s="97"/>
    </row>
    <row r="20" spans="1:12" s="49" customFormat="1" ht="15">
      <c r="A20" s="114">
        <v>11</v>
      </c>
      <c r="B20" s="78" t="s">
        <v>170</v>
      </c>
      <c r="C20" s="130">
        <v>1</v>
      </c>
      <c r="D20" s="77" t="s">
        <v>6</v>
      </c>
      <c r="E20" s="135"/>
      <c r="F20" s="133">
        <f>C20*E20</f>
        <v>0</v>
      </c>
      <c r="G20" s="63"/>
      <c r="H20" s="38"/>
      <c r="I20" s="38"/>
      <c r="J20" s="38"/>
      <c r="K20" s="38"/>
      <c r="L20" s="38"/>
    </row>
    <row r="21" spans="1:12" ht="15.75" thickBot="1">
      <c r="A21" s="128">
        <v>12</v>
      </c>
      <c r="B21" s="82" t="s">
        <v>167</v>
      </c>
      <c r="C21" s="131">
        <v>1</v>
      </c>
      <c r="D21" s="83" t="s">
        <v>2</v>
      </c>
      <c r="E21" s="136"/>
      <c r="F21" s="137">
        <f t="shared" si="0"/>
        <v>0</v>
      </c>
      <c r="G21" s="63"/>
      <c r="H21" s="38"/>
      <c r="I21" s="38"/>
      <c r="J21" s="38"/>
      <c r="K21" s="38"/>
      <c r="L21" s="38"/>
    </row>
    <row r="22" spans="1:12" ht="15">
      <c r="A22" s="201" t="s">
        <v>172</v>
      </c>
      <c r="B22" s="202"/>
      <c r="C22" s="202"/>
      <c r="D22" s="202"/>
      <c r="E22" s="202"/>
      <c r="F22" s="203"/>
      <c r="G22" s="38"/>
      <c r="H22" s="38"/>
      <c r="I22" s="38"/>
      <c r="J22" s="38"/>
      <c r="K22" s="38"/>
      <c r="L22" s="38"/>
    </row>
    <row r="23" spans="1:12" ht="15.75" thickBot="1">
      <c r="A23" s="204"/>
      <c r="B23" s="205"/>
      <c r="C23" s="205"/>
      <c r="D23" s="205"/>
      <c r="E23" s="205"/>
      <c r="F23" s="206"/>
      <c r="G23" s="38"/>
      <c r="H23" s="38"/>
      <c r="I23" s="38"/>
      <c r="J23" s="38"/>
      <c r="K23" s="38"/>
      <c r="L23" s="38"/>
    </row>
    <row r="24" spans="7:12" ht="15">
      <c r="G24" s="38"/>
      <c r="H24" s="38"/>
      <c r="I24" s="38"/>
      <c r="J24" s="38"/>
      <c r="K24" s="38"/>
      <c r="L24" s="38"/>
    </row>
    <row r="25" spans="7:12" ht="15">
      <c r="G25" s="38"/>
      <c r="H25" s="38"/>
      <c r="I25" s="38"/>
      <c r="J25" s="38"/>
      <c r="K25" s="38"/>
      <c r="L25" s="38"/>
    </row>
  </sheetData>
  <sheetProtection/>
  <mergeCells count="12">
    <mergeCell ref="A1:F1"/>
    <mergeCell ref="C4:D4"/>
    <mergeCell ref="E4:F4"/>
    <mergeCell ref="C5:D5"/>
    <mergeCell ref="E5:F5"/>
    <mergeCell ref="C7:D7"/>
    <mergeCell ref="E7:F7"/>
    <mergeCell ref="B2:F2"/>
    <mergeCell ref="A9:F9"/>
    <mergeCell ref="C6:D6"/>
    <mergeCell ref="E6:F6"/>
    <mergeCell ref="A22:F23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r:id="rId1"/>
  <headerFooter>
    <oddFooter>&amp;CStránka &amp;P z &amp;N</oddFooter>
  </headerFooter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Normal="85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21.421875" style="1" customWidth="1"/>
    <col min="2" max="2" width="62.57421875" style="1" customWidth="1"/>
    <col min="3" max="3" width="9.140625" style="10" customWidth="1"/>
    <col min="4" max="4" width="10.57421875" style="1" customWidth="1"/>
    <col min="5" max="5" width="12.7109375" style="1" customWidth="1"/>
    <col min="6" max="6" width="14.140625" style="1" customWidth="1"/>
    <col min="7" max="13" width="9.140625" style="1" customWidth="1"/>
    <col min="14" max="14" width="79.8515625" style="1" customWidth="1"/>
    <col min="15" max="16384" width="9.140625" style="1" customWidth="1"/>
  </cols>
  <sheetData>
    <row r="1" spans="1:6" ht="18.75" customHeight="1" thickBot="1">
      <c r="A1" s="183" t="s">
        <v>39</v>
      </c>
      <c r="B1" s="152"/>
      <c r="C1" s="152"/>
      <c r="D1" s="152"/>
      <c r="E1" s="152"/>
      <c r="F1" s="153"/>
    </row>
    <row r="2" spans="1:6" ht="27" customHeight="1" thickBot="1">
      <c r="A2" s="30" t="s">
        <v>7</v>
      </c>
      <c r="B2" s="141" t="s">
        <v>91</v>
      </c>
      <c r="C2" s="142"/>
      <c r="D2" s="142"/>
      <c r="E2" s="142"/>
      <c r="F2" s="143"/>
    </row>
    <row r="3" spans="1:6" ht="15.75" thickBot="1">
      <c r="A3" s="30" t="s">
        <v>0</v>
      </c>
      <c r="B3" s="94" t="s">
        <v>66</v>
      </c>
      <c r="C3" s="90"/>
      <c r="D3" s="91"/>
      <c r="E3" s="92"/>
      <c r="F3" s="93"/>
    </row>
    <row r="4" spans="1:6" ht="16.5" customHeight="1" thickBot="1">
      <c r="A4" s="50" t="s">
        <v>8</v>
      </c>
      <c r="B4" s="95" t="s">
        <v>54</v>
      </c>
      <c r="C4" s="149" t="s">
        <v>9</v>
      </c>
      <c r="D4" s="150"/>
      <c r="E4" s="149" t="s">
        <v>67</v>
      </c>
      <c r="F4" s="150"/>
    </row>
    <row r="5" spans="1:6" ht="26.25" customHeight="1" thickBot="1">
      <c r="A5" s="51" t="s">
        <v>5</v>
      </c>
      <c r="B5" s="60">
        <f>SUM(F10:F28)</f>
        <v>0</v>
      </c>
      <c r="C5" s="147" t="s">
        <v>30</v>
      </c>
      <c r="D5" s="148"/>
      <c r="E5" s="149" t="s">
        <v>31</v>
      </c>
      <c r="F5" s="150"/>
    </row>
    <row r="6" spans="1:6" ht="20.25" customHeight="1" thickBot="1">
      <c r="A6" s="52" t="s">
        <v>69</v>
      </c>
      <c r="B6" s="61">
        <f>B5*0.21</f>
        <v>0</v>
      </c>
      <c r="C6" s="154" t="s">
        <v>32</v>
      </c>
      <c r="D6" s="155"/>
      <c r="E6" s="156" t="s">
        <v>177</v>
      </c>
      <c r="F6" s="157"/>
    </row>
    <row r="7" spans="1:6" ht="18" customHeight="1" thickBot="1">
      <c r="A7" s="51" t="s">
        <v>4</v>
      </c>
      <c r="B7" s="62">
        <f>B5+B6</f>
        <v>0</v>
      </c>
      <c r="C7" s="158" t="s">
        <v>16</v>
      </c>
      <c r="D7" s="159"/>
      <c r="E7" s="184" t="s">
        <v>68</v>
      </c>
      <c r="F7" s="185"/>
    </row>
    <row r="8" spans="1:6" ht="15.75" thickBot="1">
      <c r="A8" s="2" t="s">
        <v>1</v>
      </c>
      <c r="B8" s="3" t="s">
        <v>10</v>
      </c>
      <c r="C8" s="54" t="s">
        <v>11</v>
      </c>
      <c r="D8" s="5" t="s">
        <v>12</v>
      </c>
      <c r="E8" s="4" t="s">
        <v>13</v>
      </c>
      <c r="F8" s="6" t="s">
        <v>14</v>
      </c>
    </row>
    <row r="9" spans="1:6" s="26" customFormat="1" ht="27" thickBot="1">
      <c r="A9" s="180" t="s">
        <v>119</v>
      </c>
      <c r="B9" s="181"/>
      <c r="C9" s="181"/>
      <c r="D9" s="181"/>
      <c r="E9" s="181"/>
      <c r="F9" s="182"/>
    </row>
    <row r="10" spans="1:6" s="59" customFormat="1" ht="30" customHeight="1">
      <c r="A10" s="113">
        <v>1</v>
      </c>
      <c r="B10" s="73" t="s">
        <v>120</v>
      </c>
      <c r="C10" s="11">
        <v>13</v>
      </c>
      <c r="D10" s="9" t="s">
        <v>2</v>
      </c>
      <c r="E10" s="41"/>
      <c r="F10" s="132">
        <f>C10*E10</f>
        <v>0</v>
      </c>
    </row>
    <row r="11" spans="1:6" s="59" customFormat="1" ht="30">
      <c r="A11" s="114">
        <v>2</v>
      </c>
      <c r="B11" s="43" t="s">
        <v>121</v>
      </c>
      <c r="C11" s="58">
        <v>4</v>
      </c>
      <c r="D11" s="57" t="s">
        <v>2</v>
      </c>
      <c r="E11" s="47"/>
      <c r="F11" s="133">
        <f>C11*E11</f>
        <v>0</v>
      </c>
    </row>
    <row r="12" spans="1:6" s="59" customFormat="1" ht="30" customHeight="1">
      <c r="A12" s="114">
        <v>3</v>
      </c>
      <c r="B12" s="43" t="s">
        <v>125</v>
      </c>
      <c r="C12" s="58">
        <v>2</v>
      </c>
      <c r="D12" s="57" t="s">
        <v>2</v>
      </c>
      <c r="E12" s="47"/>
      <c r="F12" s="133">
        <f>C12*E12</f>
        <v>0</v>
      </c>
    </row>
    <row r="13" spans="1:6" s="59" customFormat="1" ht="45">
      <c r="A13" s="114">
        <v>4</v>
      </c>
      <c r="B13" s="43" t="s">
        <v>122</v>
      </c>
      <c r="C13" s="58">
        <v>2</v>
      </c>
      <c r="D13" s="57" t="s">
        <v>2</v>
      </c>
      <c r="E13" s="31"/>
      <c r="F13" s="133">
        <f aca="true" t="shared" si="0" ref="F13:F18">C13*E13</f>
        <v>0</v>
      </c>
    </row>
    <row r="14" spans="1:6" s="59" customFormat="1" ht="15" customHeight="1">
      <c r="A14" s="114">
        <v>5</v>
      </c>
      <c r="B14" s="43" t="s">
        <v>190</v>
      </c>
      <c r="C14" s="138">
        <v>19</v>
      </c>
      <c r="D14" s="57" t="s">
        <v>2</v>
      </c>
      <c r="E14" s="31"/>
      <c r="F14" s="133">
        <f t="shared" si="0"/>
        <v>0</v>
      </c>
    </row>
    <row r="15" spans="1:6" s="59" customFormat="1" ht="30" customHeight="1">
      <c r="A15" s="114">
        <v>6</v>
      </c>
      <c r="B15" s="43" t="s">
        <v>123</v>
      </c>
      <c r="C15" s="58">
        <v>1</v>
      </c>
      <c r="D15" s="57" t="s">
        <v>2</v>
      </c>
      <c r="E15" s="31"/>
      <c r="F15" s="133">
        <f t="shared" si="0"/>
        <v>0</v>
      </c>
    </row>
    <row r="16" spans="1:6" s="59" customFormat="1" ht="30" customHeight="1">
      <c r="A16" s="114">
        <v>7</v>
      </c>
      <c r="B16" s="43" t="s">
        <v>126</v>
      </c>
      <c r="C16" s="58">
        <v>1</v>
      </c>
      <c r="D16" s="57" t="s">
        <v>2</v>
      </c>
      <c r="E16" s="31"/>
      <c r="F16" s="133">
        <f t="shared" si="0"/>
        <v>0</v>
      </c>
    </row>
    <row r="17" spans="1:6" s="59" customFormat="1" ht="15" customHeight="1">
      <c r="A17" s="114">
        <v>8</v>
      </c>
      <c r="B17" s="111" t="s">
        <v>127</v>
      </c>
      <c r="C17" s="58">
        <v>3.6</v>
      </c>
      <c r="D17" s="57" t="s">
        <v>20</v>
      </c>
      <c r="E17" s="31"/>
      <c r="F17" s="133">
        <f t="shared" si="0"/>
        <v>0</v>
      </c>
    </row>
    <row r="18" spans="1:6" s="59" customFormat="1" ht="30" customHeight="1">
      <c r="A18" s="114">
        <v>9</v>
      </c>
      <c r="B18" s="43" t="s">
        <v>128</v>
      </c>
      <c r="C18" s="58">
        <v>0.7</v>
      </c>
      <c r="D18" s="57" t="s">
        <v>22</v>
      </c>
      <c r="E18" s="31"/>
      <c r="F18" s="133">
        <f t="shared" si="0"/>
        <v>0</v>
      </c>
    </row>
    <row r="19" spans="1:6" s="49" customFormat="1" ht="30">
      <c r="A19" s="114">
        <v>10</v>
      </c>
      <c r="B19" s="76" t="s">
        <v>129</v>
      </c>
      <c r="C19" s="46">
        <v>0.3</v>
      </c>
      <c r="D19" s="45" t="s">
        <v>22</v>
      </c>
      <c r="E19" s="31"/>
      <c r="F19" s="133">
        <f aca="true" t="shared" si="1" ref="F19:F28">C19*E19</f>
        <v>0</v>
      </c>
    </row>
    <row r="20" spans="1:6" s="49" customFormat="1" ht="15">
      <c r="A20" s="114">
        <v>11</v>
      </c>
      <c r="B20" s="48" t="s">
        <v>130</v>
      </c>
      <c r="C20" s="46">
        <v>2.5</v>
      </c>
      <c r="D20" s="45" t="s">
        <v>20</v>
      </c>
      <c r="E20" s="31"/>
      <c r="F20" s="133">
        <f t="shared" si="1"/>
        <v>0</v>
      </c>
    </row>
    <row r="21" spans="1:6" s="49" customFormat="1" ht="30">
      <c r="A21" s="114">
        <v>12</v>
      </c>
      <c r="B21" s="48" t="s">
        <v>131</v>
      </c>
      <c r="C21" s="46">
        <v>1</v>
      </c>
      <c r="D21" s="45" t="s">
        <v>2</v>
      </c>
      <c r="E21" s="31"/>
      <c r="F21" s="133">
        <f t="shared" si="1"/>
        <v>0</v>
      </c>
    </row>
    <row r="22" spans="1:6" s="14" customFormat="1" ht="15">
      <c r="A22" s="114">
        <v>13</v>
      </c>
      <c r="B22" s="57" t="s">
        <v>134</v>
      </c>
      <c r="C22" s="58">
        <v>4</v>
      </c>
      <c r="D22" s="57" t="s">
        <v>2</v>
      </c>
      <c r="E22" s="31"/>
      <c r="F22" s="133">
        <f t="shared" si="1"/>
        <v>0</v>
      </c>
    </row>
    <row r="23" spans="1:6" s="18" customFormat="1" ht="15" customHeight="1">
      <c r="A23" s="114">
        <v>14</v>
      </c>
      <c r="B23" s="43" t="s">
        <v>135</v>
      </c>
      <c r="C23" s="58">
        <v>4</v>
      </c>
      <c r="D23" s="57" t="s">
        <v>2</v>
      </c>
      <c r="E23" s="31"/>
      <c r="F23" s="133">
        <f t="shared" si="1"/>
        <v>0</v>
      </c>
    </row>
    <row r="24" spans="1:6" s="18" customFormat="1" ht="15">
      <c r="A24" s="114">
        <v>15</v>
      </c>
      <c r="B24" s="76" t="s">
        <v>136</v>
      </c>
      <c r="C24" s="58">
        <v>50</v>
      </c>
      <c r="D24" s="57" t="s">
        <v>27</v>
      </c>
      <c r="E24" s="31"/>
      <c r="F24" s="133">
        <f t="shared" si="1"/>
        <v>0</v>
      </c>
    </row>
    <row r="25" spans="1:14" s="18" customFormat="1" ht="30">
      <c r="A25" s="114">
        <v>16</v>
      </c>
      <c r="B25" s="84" t="s">
        <v>137</v>
      </c>
      <c r="C25" s="58">
        <v>0.1</v>
      </c>
      <c r="D25" s="57" t="s">
        <v>22</v>
      </c>
      <c r="E25" s="31"/>
      <c r="F25" s="133">
        <f t="shared" si="1"/>
        <v>0</v>
      </c>
      <c r="N25" s="65"/>
    </row>
    <row r="26" spans="1:6" s="49" customFormat="1" ht="15">
      <c r="A26" s="114">
        <v>17</v>
      </c>
      <c r="B26" s="44" t="s">
        <v>138</v>
      </c>
      <c r="C26" s="58">
        <v>8</v>
      </c>
      <c r="D26" s="57" t="s">
        <v>2</v>
      </c>
      <c r="E26" s="67"/>
      <c r="F26" s="133">
        <f>C26*E26</f>
        <v>0</v>
      </c>
    </row>
    <row r="27" spans="1:6" s="18" customFormat="1" ht="30">
      <c r="A27" s="114">
        <v>18</v>
      </c>
      <c r="B27" s="44" t="s">
        <v>158</v>
      </c>
      <c r="C27" s="58">
        <v>1</v>
      </c>
      <c r="D27" s="57" t="s">
        <v>2</v>
      </c>
      <c r="E27" s="67"/>
      <c r="F27" s="133">
        <f t="shared" si="1"/>
        <v>0</v>
      </c>
    </row>
    <row r="28" spans="1:6" s="14" customFormat="1" ht="15.75" thickBot="1">
      <c r="A28" s="115">
        <v>19</v>
      </c>
      <c r="B28" s="43" t="s">
        <v>38</v>
      </c>
      <c r="C28" s="58">
        <v>1</v>
      </c>
      <c r="D28" s="57" t="s">
        <v>6</v>
      </c>
      <c r="E28" s="67"/>
      <c r="F28" s="133">
        <f t="shared" si="1"/>
        <v>0</v>
      </c>
    </row>
    <row r="29" spans="1:6" ht="15">
      <c r="A29" s="195" t="s">
        <v>15</v>
      </c>
      <c r="B29" s="207"/>
      <c r="C29" s="207"/>
      <c r="D29" s="207"/>
      <c r="E29" s="207"/>
      <c r="F29" s="208"/>
    </row>
    <row r="30" spans="1:6" ht="15.75" thickBot="1">
      <c r="A30" s="209"/>
      <c r="B30" s="210"/>
      <c r="C30" s="210"/>
      <c r="D30" s="210"/>
      <c r="E30" s="210"/>
      <c r="F30" s="211"/>
    </row>
  </sheetData>
  <sheetProtection/>
  <mergeCells count="12">
    <mergeCell ref="A1:F1"/>
    <mergeCell ref="C4:D4"/>
    <mergeCell ref="E4:F4"/>
    <mergeCell ref="C5:D5"/>
    <mergeCell ref="E5:F5"/>
    <mergeCell ref="A29:F30"/>
    <mergeCell ref="C7:D7"/>
    <mergeCell ref="E7:F7"/>
    <mergeCell ref="C6:D6"/>
    <mergeCell ref="E6:F6"/>
    <mergeCell ref="B2:F2"/>
    <mergeCell ref="A9:F9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Panti</dc:creator>
  <cp:keywords/>
  <dc:description/>
  <cp:lastModifiedBy>Tomáš Vít</cp:lastModifiedBy>
  <cp:lastPrinted>2013-02-05T11:42:17Z</cp:lastPrinted>
  <dcterms:created xsi:type="dcterms:W3CDTF">2009-04-21T06:45:48Z</dcterms:created>
  <dcterms:modified xsi:type="dcterms:W3CDTF">2013-04-11T11:31:09Z</dcterms:modified>
  <cp:category/>
  <cp:version/>
  <cp:contentType/>
  <cp:contentStatus/>
</cp:coreProperties>
</file>