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2" windowWidth="22980" windowHeight="9468" activeTab="0"/>
  </bookViews>
  <sheets>
    <sheet name="List3" sheetId="3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<sst xmlns="http://schemas.openxmlformats.org/spreadsheetml/2006/main" count="276" uniqueCount="154">
  <si>
    <t>SOUPIS PRACÍ</t>
  </si>
  <si>
    <t>Stavba:</t>
  </si>
  <si>
    <t>Místo:</t>
  </si>
  <si>
    <t>Datum:</t>
  </si>
  <si>
    <t>Zadavatel:</t>
  </si>
  <si>
    <t>Projektant:</t>
  </si>
  <si>
    <t>Uchazeč:</t>
  </si>
  <si>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</si>
  <si>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</si>
  <si>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</si>
  <si>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</si>
  <si>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</si>
  <si>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</si>
  <si>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</si>
  <si>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</si>
  <si>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Cenová soustava</t>
  </si>
  <si>
    <t>Náklady soupisu celkem</t>
  </si>
  <si>
    <t>D</t>
  </si>
  <si>
    <t>HSV</t>
  </si>
  <si>
    <t>Práce a dodávky HSV</t>
  </si>
  <si>
    <t>9</t>
  </si>
  <si>
    <t>Ostatní konstrukce a práce, bourání</t>
  </si>
  <si>
    <t>1</t>
  </si>
  <si>
    <t>K</t>
  </si>
  <si>
    <t>949101112</t>
  </si>
  <si>
    <t>Lešení pomocné pro objekty pozemních staveb s lešeňovou podlahou v do 3,5 m zatížení do 150 kg/m2</t>
  </si>
  <si>
    <t>m2</t>
  </si>
  <si>
    <t>CS ÚRS 2015 02</t>
  </si>
  <si>
    <t>PP</t>
  </si>
  <si>
    <t>Lešení pomocné pracovní pro objekty pozemních staveb pro zatížení do 150 kg/m2, o výšce lešeňové podlahy přes 1,9 do 3,5 m</t>
  </si>
  <si>
    <t>997</t>
  </si>
  <si>
    <t>Přesun sutě</t>
  </si>
  <si>
    <t>2</t>
  </si>
  <si>
    <t>997013511</t>
  </si>
  <si>
    <t>Odvoz suti a vybouraných hmot  na skládku do 5 km s naložením a se složením</t>
  </si>
  <si>
    <t>t</t>
  </si>
  <si>
    <t>Odvoz suti a vybouraných hmot z meziskládky na skládku s naložením a se složením, na vzdálenost do 1 km</t>
  </si>
  <si>
    <t>3</t>
  </si>
  <si>
    <t>997013831</t>
  </si>
  <si>
    <t>Poplatek za uložení stavebního směsného odpadu na skládce (skládkovné)</t>
  </si>
  <si>
    <t>Poplatek za uložení stavebního odpadu na skládce (skládkovné) směsného</t>
  </si>
  <si>
    <t>4</t>
  </si>
  <si>
    <t>R10746876</t>
  </si>
  <si>
    <t>Přesun suti vybourných hmot po vodě do 500 m</t>
  </si>
  <si>
    <t/>
  </si>
  <si>
    <t>PSV</t>
  </si>
  <si>
    <t>Práce a dodávky PSV</t>
  </si>
  <si>
    <t>762</t>
  </si>
  <si>
    <t>Konstrukce tesařské</t>
  </si>
  <si>
    <t>5</t>
  </si>
  <si>
    <t>762111811</t>
  </si>
  <si>
    <t>Demontáž objektu plavčíka, včetně střešní krytiny, elektroinstalace - zachování k dalšímu využití</t>
  </si>
  <si>
    <t>kpl</t>
  </si>
  <si>
    <t>Demontáž stěn a příček z hranolků, fošen nebo latí</t>
  </si>
  <si>
    <t>6</t>
  </si>
  <si>
    <t>762521811</t>
  </si>
  <si>
    <t>Demontáž podlah z PREFAPORU 50-6</t>
  </si>
  <si>
    <t>Demontáž podlah bez polštářů z prken tl. do 32 mm</t>
  </si>
  <si>
    <t>7</t>
  </si>
  <si>
    <t>762711840</t>
  </si>
  <si>
    <t>Demontáž prostorových vázaných kcí z hraněného řeziva průřezové plochy do 450 cm2</t>
  </si>
  <si>
    <t>m</t>
  </si>
  <si>
    <t>Demontáž prostorových vázaných konstrukcí z řeziva hraněného nebo polohraněného průřezové plochy přes 288 do 450 cm2</t>
  </si>
  <si>
    <t>VV</t>
  </si>
  <si>
    <t>"spodní kce</t>
  </si>
  <si>
    <t>138+30+180+52+30+50+50+102+26+22+30</t>
  </si>
  <si>
    <t>"Vstupní portál</t>
  </si>
  <si>
    <t>60</t>
  </si>
  <si>
    <t>"můstek včetně schodiště</t>
  </si>
  <si>
    <t>65</t>
  </si>
  <si>
    <t>Součet</t>
  </si>
  <si>
    <t>766</t>
  </si>
  <si>
    <t>Konstrukce truhlářské</t>
  </si>
  <si>
    <t>8</t>
  </si>
  <si>
    <t>766411821</t>
  </si>
  <si>
    <t>Demontáž truhlářského obložení z latí včetně roštu</t>
  </si>
  <si>
    <t>Demontáž obložení stěn palubkami</t>
  </si>
  <si>
    <t>480*1,3</t>
  </si>
  <si>
    <t>R161513215</t>
  </si>
  <si>
    <t>Demontáž nýtovaných větrných zábran</t>
  </si>
  <si>
    <t>767</t>
  </si>
  <si>
    <t>Konstrukce zámečnické</t>
  </si>
  <si>
    <t>10</t>
  </si>
  <si>
    <t>766221811</t>
  </si>
  <si>
    <t>Demontáž  schodišť a žebříků</t>
  </si>
  <si>
    <t>Demontáž schodů celodřevěných samonosných</t>
  </si>
  <si>
    <t>11</t>
  </si>
  <si>
    <t>767161812</t>
  </si>
  <si>
    <t>Demontáž zábradlí rovného rozebíratelného hmotnosti 1m zábradlí přes 20 kg</t>
  </si>
  <si>
    <t>Demontáž zábradlí rovného rozebíratelný spoj hmotnosti 1 m zábradlí přes 20 kg</t>
  </si>
  <si>
    <t>12</t>
  </si>
  <si>
    <t>767996804</t>
  </si>
  <si>
    <t>Demontáž atypických zámečnických konstrukcí rozebráním hmotnosti jednotlivých dílů do 500 kg</t>
  </si>
  <si>
    <t>kg</t>
  </si>
  <si>
    <t>Demontáž ostatních zámečnických konstrukcí o hmotnosti jednotlivých dílů rozebráním přes 250 do 500 kg</t>
  </si>
  <si>
    <t>"150/80/10mm</t>
  </si>
  <si>
    <t>17,9*(188+33,6+327,45+76,95+54,4+220,5+9+8,4)</t>
  </si>
  <si>
    <t>"U100/35/5mm</t>
  </si>
  <si>
    <t>10,60*(126+114,4+74,7+114)</t>
  </si>
  <si>
    <t>"L75/75/6</t>
  </si>
  <si>
    <t>7,93*(36+52+70+176+106+40)</t>
  </si>
  <si>
    <t>13</t>
  </si>
  <si>
    <t>R00025459</t>
  </si>
  <si>
    <t>Demontáž startovacích bloků</t>
  </si>
  <si>
    <t>kus</t>
  </si>
  <si>
    <t>14</t>
  </si>
  <si>
    <t>R165484792</t>
  </si>
  <si>
    <t xml:space="preserve">Demontáž patního plechu </t>
  </si>
  <si>
    <t>15</t>
  </si>
  <si>
    <t>R910016136</t>
  </si>
  <si>
    <t>Demontáž bezbariérové skluzavky</t>
  </si>
  <si>
    <t>OST</t>
  </si>
  <si>
    <t>Ostatní</t>
  </si>
  <si>
    <t>16</t>
  </si>
  <si>
    <t>R01</t>
  </si>
  <si>
    <t>Technologie postupu demontáže ( pro použití lodí a prostředků k demontáži, zázemí a autojeřáb )</t>
  </si>
  <si>
    <t>17</t>
  </si>
  <si>
    <t>R21641632</t>
  </si>
  <si>
    <t>m3</t>
  </si>
  <si>
    <t>Vyzvednutí,přesun po vodě na protilehlou pláž, likvidace a skládkovné dřevěných plošin a trámů, včetně asistence potápěčů, položka bude fakturována dle skutečného odtěžného množství materiálu  na základě dokladu o jeho likvidaci. V položce je uvažováno z množstvím 45 t.</t>
  </si>
  <si>
    <t>Chomutov</t>
  </si>
  <si>
    <t>SM - PROJEKT spol. s r.o.</t>
  </si>
  <si>
    <t>Statutární město Chomutov</t>
  </si>
  <si>
    <t>KRYCÍ LIST SOUPISU</t>
  </si>
  <si>
    <t>Demontáž hlavního mola Kamencové jezero, Chomutov</t>
  </si>
  <si>
    <t>KSO:</t>
  </si>
  <si>
    <t>CC-CZ:</t>
  </si>
  <si>
    <t>IČ:</t>
  </si>
  <si>
    <t>MěÚ Chomutov</t>
  </si>
  <si>
    <t>DIČ:</t>
  </si>
  <si>
    <t>25494741</t>
  </si>
  <si>
    <t>SM - PROJEKT spol. s.r.o.</t>
  </si>
  <si>
    <t>CZ25494741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</si>
  <si>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</si>
  <si>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</si>
  <si>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</si>
  <si>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</si>
  <si>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</si>
  <si>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</si>
  <si>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</si>
  <si>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</si>
  <si>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Cena s DPH</t>
  </si>
  <si>
    <t>v</t>
  </si>
  <si>
    <t>CZK</t>
  </si>
  <si>
    <t>REKAPITULACE ČLENĚNÍ SOUPISU PRACÍ</t>
  </si>
  <si>
    <t>Kód dílu - Popis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</si>
  <si>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</si>
  <si>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</si>
  <si>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</si>
  <si>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</si>
  <si>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</si>
  <si>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766 - Konstrukce truhlářské</t>
  </si>
  <si>
    <t xml:space="preserve">    767 - Konstrukce zámečnické</t>
  </si>
  <si>
    <t>OST - 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</si>
</sst>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0"/>
    <numFmt numFmtId="166" formatCode="#,##0.0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8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9"/>
      <color rgb="FF000000"/>
      <name val="Trebuchet MS"/>
      <family val="2"/>
    </font>
    <font>
      <b/>
      <sz val="12"/>
      <color rgb="FF960000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2"/>
      <color rgb="FF80000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969696"/>
      </top>
      <bottom/>
    </border>
    <border>
      <left/>
      <right style="thin">
        <color rgb="FF000000"/>
      </right>
      <top style="dotted">
        <color rgb="FF969696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dotted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164" fontId="6" fillId="0" borderId="0" xfId="0" applyNumberFormat="1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10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0" fontId="3" fillId="0" borderId="4" xfId="0" applyFont="1" applyBorder="1" applyAlignment="1" applyProtection="1">
      <alignment horizontal="center" vertical="center"/>
      <protection/>
    </xf>
    <xf numFmtId="49" fontId="3" fillId="0" borderId="4" xfId="0" applyNumberFormat="1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165" fontId="3" fillId="0" borderId="4" xfId="0" applyNumberFormat="1" applyFont="1" applyBorder="1" applyAlignment="1" applyProtection="1">
      <alignment vertical="center"/>
      <protection/>
    </xf>
    <xf numFmtId="4" fontId="3" fillId="3" borderId="4" xfId="0" applyNumberFormat="1" applyFont="1" applyFill="1" applyBorder="1" applyAlignment="1" applyProtection="1">
      <alignment vertical="center"/>
      <protection locked="0"/>
    </xf>
    <xf numFmtId="4" fontId="3" fillId="0" borderId="4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165" fontId="16" fillId="0" borderId="0" xfId="0" applyNumberFormat="1" applyFont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3" fillId="0" borderId="0" xfId="0" applyFont="1"/>
    <xf numFmtId="0" fontId="3" fillId="0" borderId="5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Protection="1">
      <protection locked="0"/>
    </xf>
    <xf numFmtId="0" fontId="3" fillId="0" borderId="6" xfId="0" applyFont="1" applyBorder="1"/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64" fontId="6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vertical="center"/>
      <protection locked="0"/>
    </xf>
    <xf numFmtId="4" fontId="5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0" xfId="0" applyFont="1" applyProtection="1">
      <protection locked="0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 locked="0"/>
    </xf>
    <xf numFmtId="4" fontId="10" fillId="0" borderId="18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 locked="0"/>
    </xf>
    <xf numFmtId="4" fontId="11" fillId="0" borderId="18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-09%20-%20Demont&#225;&#382;%20hlavn&#237;ho%20mola%20Kamencov&#233;%20jezero,%20Chomutov%20-%20v&#253;kaz%20v&#253;m&#283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6-09 - Demontáž hlavního..."/>
      <sheetName val="Pokyny pro vyplnění"/>
    </sheetNames>
    <sheetDataSet>
      <sheetData sheetId="0">
        <row r="10">
          <cell r="AN10" t="str">
            <v/>
          </cell>
        </row>
        <row r="11">
          <cell r="E11" t="str">
            <v>MěÚ Chomutov</v>
          </cell>
          <cell r="AN11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tabSelected="1" workbookViewId="0" topLeftCell="A106">
      <selection activeCell="G124" sqref="G124"/>
    </sheetView>
  </sheetViews>
  <sheetFormatPr defaultColWidth="9.140625" defaultRowHeight="15"/>
  <cols>
    <col min="3" max="3" width="5.7109375" style="0" customWidth="1"/>
    <col min="5" max="5" width="44.140625" style="0" customWidth="1"/>
    <col min="9" max="9" width="13.57421875" style="0" customWidth="1"/>
    <col min="10" max="10" width="15.28125" style="0" customWidth="1"/>
    <col min="11" max="11" width="12.8515625" style="0" customWidth="1"/>
  </cols>
  <sheetData>
    <row r="1" spans="1:11" ht="22.2">
      <c r="A1" s="52"/>
      <c r="B1" s="53"/>
      <c r="C1" s="54"/>
      <c r="D1" s="55" t="s">
        <v>123</v>
      </c>
      <c r="E1" s="54"/>
      <c r="F1" s="54"/>
      <c r="G1" s="54"/>
      <c r="H1" s="54"/>
      <c r="I1" s="56"/>
      <c r="J1" s="54"/>
      <c r="K1" s="57"/>
    </row>
    <row r="2" spans="1:11" ht="15">
      <c r="A2" s="52"/>
      <c r="B2" s="53"/>
      <c r="C2" s="54"/>
      <c r="D2" s="54"/>
      <c r="E2" s="54"/>
      <c r="F2" s="54"/>
      <c r="G2" s="54"/>
      <c r="H2" s="54"/>
      <c r="I2" s="56"/>
      <c r="J2" s="54"/>
      <c r="K2" s="57"/>
    </row>
    <row r="3" spans="1:11" ht="15">
      <c r="A3" s="4"/>
      <c r="B3" s="58"/>
      <c r="C3" s="59"/>
      <c r="D3" s="60" t="s">
        <v>1</v>
      </c>
      <c r="E3" s="59"/>
      <c r="F3" s="59"/>
      <c r="G3" s="59"/>
      <c r="H3" s="59"/>
      <c r="I3" s="61"/>
      <c r="J3" s="59"/>
      <c r="K3" s="62"/>
    </row>
    <row r="4" spans="1:11" ht="15">
      <c r="A4" s="4"/>
      <c r="B4" s="58"/>
      <c r="C4" s="59"/>
      <c r="D4" s="59"/>
      <c r="E4" s="119" t="s">
        <v>124</v>
      </c>
      <c r="F4" s="120"/>
      <c r="G4" s="120"/>
      <c r="H4" s="120"/>
      <c r="I4" s="61"/>
      <c r="J4" s="59"/>
      <c r="K4" s="62"/>
    </row>
    <row r="5" spans="1:11" ht="15">
      <c r="A5" s="4"/>
      <c r="B5" s="58"/>
      <c r="C5" s="59"/>
      <c r="D5" s="59"/>
      <c r="E5" s="59"/>
      <c r="F5" s="59"/>
      <c r="G5" s="59"/>
      <c r="H5" s="59"/>
      <c r="I5" s="61"/>
      <c r="J5" s="59"/>
      <c r="K5" s="62"/>
    </row>
    <row r="6" spans="1:11" ht="15">
      <c r="A6" s="4"/>
      <c r="B6" s="58"/>
      <c r="C6" s="59"/>
      <c r="D6" s="60" t="s">
        <v>125</v>
      </c>
      <c r="E6" s="59"/>
      <c r="F6" s="63" t="s">
        <v>44</v>
      </c>
      <c r="G6" s="59"/>
      <c r="H6" s="59"/>
      <c r="I6" s="64" t="s">
        <v>126</v>
      </c>
      <c r="J6" s="63" t="s">
        <v>44</v>
      </c>
      <c r="K6" s="62"/>
    </row>
    <row r="7" spans="1:11" ht="15">
      <c r="A7" s="4"/>
      <c r="B7" s="58"/>
      <c r="C7" s="59"/>
      <c r="D7" s="60" t="s">
        <v>2</v>
      </c>
      <c r="E7" s="59"/>
      <c r="F7" s="63" t="s">
        <v>120</v>
      </c>
      <c r="G7" s="59"/>
      <c r="H7" s="59"/>
      <c r="I7" s="64" t="s">
        <v>3</v>
      </c>
      <c r="J7" s="65">
        <f>'[1]Rekapitulace stavby'!AN5</f>
        <v>0</v>
      </c>
      <c r="K7" s="62"/>
    </row>
    <row r="8" spans="1:11" ht="15">
      <c r="A8" s="4"/>
      <c r="B8" s="58"/>
      <c r="C8" s="59"/>
      <c r="D8" s="59"/>
      <c r="E8" s="59"/>
      <c r="F8" s="59"/>
      <c r="G8" s="59"/>
      <c r="H8" s="59"/>
      <c r="I8" s="61"/>
      <c r="J8" s="59"/>
      <c r="K8" s="62"/>
    </row>
    <row r="9" spans="1:11" ht="15">
      <c r="A9" s="4"/>
      <c r="B9" s="58"/>
      <c r="C9" s="59"/>
      <c r="D9" s="60" t="s">
        <v>4</v>
      </c>
      <c r="E9" s="59"/>
      <c r="F9" s="59"/>
      <c r="G9" s="59"/>
      <c r="H9" s="59"/>
      <c r="I9" s="64" t="s">
        <v>127</v>
      </c>
      <c r="J9" s="63" t="s">
        <v>44</v>
      </c>
      <c r="K9" s="62"/>
    </row>
    <row r="10" spans="1:11" ht="15">
      <c r="A10" s="4"/>
      <c r="B10" s="58"/>
      <c r="C10" s="59"/>
      <c r="D10" s="59"/>
      <c r="E10" s="63" t="s">
        <v>128</v>
      </c>
      <c r="F10" s="59"/>
      <c r="G10" s="59"/>
      <c r="H10" s="59"/>
      <c r="I10" s="64" t="s">
        <v>129</v>
      </c>
      <c r="J10" s="63" t="s">
        <v>44</v>
      </c>
      <c r="K10" s="62"/>
    </row>
    <row r="11" spans="1:11" ht="15">
      <c r="A11" s="4"/>
      <c r="B11" s="58"/>
      <c r="C11" s="59"/>
      <c r="D11" s="59"/>
      <c r="E11" s="59"/>
      <c r="F11" s="59"/>
      <c r="G11" s="59"/>
      <c r="H11" s="59"/>
      <c r="I11" s="61"/>
      <c r="J11" s="59"/>
      <c r="K11" s="62"/>
    </row>
    <row r="12" spans="1:11" ht="15">
      <c r="A12" s="4"/>
      <c r="B12" s="58"/>
      <c r="C12" s="59"/>
      <c r="D12" s="60" t="s">
        <v>6</v>
      </c>
      <c r="E12" s="59"/>
      <c r="F12" s="59"/>
      <c r="G12" s="59"/>
      <c r="H12" s="59"/>
      <c r="I12" s="64" t="s">
        <v>127</v>
      </c>
      <c r="J12" s="63" t="str">
        <f>IF('[1]Rekapitulace stavby'!AN10="Vyplň údaj","",IF('[1]Rekapitulace stavby'!AN10="","",'[1]Rekapitulace stavby'!AN10))</f>
        <v/>
      </c>
      <c r="K12" s="62"/>
    </row>
    <row r="13" spans="1:11" ht="15">
      <c r="A13" s="4"/>
      <c r="B13" s="58"/>
      <c r="C13" s="59"/>
      <c r="D13" s="59"/>
      <c r="E13" s="63" t="str">
        <f>IF('[1]Rekapitulace stavby'!E11="Vyplň údaj","",IF('[1]Rekapitulace stavby'!E11="","",'[1]Rekapitulace stavby'!E11))</f>
        <v>MěÚ Chomutov</v>
      </c>
      <c r="F13" s="59"/>
      <c r="G13" s="59"/>
      <c r="H13" s="59"/>
      <c r="I13" s="64" t="s">
        <v>129</v>
      </c>
      <c r="J13" s="63" t="str">
        <f>IF('[1]Rekapitulace stavby'!AN11="Vyplň údaj","",IF('[1]Rekapitulace stavby'!AN11="","",'[1]Rekapitulace stavby'!AN11))</f>
        <v/>
      </c>
      <c r="K13" s="62"/>
    </row>
    <row r="14" spans="1:11" ht="15">
      <c r="A14" s="4"/>
      <c r="B14" s="58"/>
      <c r="C14" s="59"/>
      <c r="D14" s="59"/>
      <c r="E14" s="59"/>
      <c r="F14" s="59"/>
      <c r="G14" s="59"/>
      <c r="H14" s="59"/>
      <c r="I14" s="61"/>
      <c r="J14" s="59"/>
      <c r="K14" s="62"/>
    </row>
    <row r="15" spans="1:11" ht="15">
      <c r="A15" s="4"/>
      <c r="B15" s="58"/>
      <c r="C15" s="59"/>
      <c r="D15" s="60" t="s">
        <v>5</v>
      </c>
      <c r="E15" s="59"/>
      <c r="F15" s="59"/>
      <c r="G15" s="59"/>
      <c r="H15" s="59"/>
      <c r="I15" s="64" t="s">
        <v>127</v>
      </c>
      <c r="J15" s="63" t="s">
        <v>130</v>
      </c>
      <c r="K15" s="62"/>
    </row>
    <row r="16" spans="1:11" ht="15">
      <c r="A16" s="4"/>
      <c r="B16" s="58"/>
      <c r="C16" s="59"/>
      <c r="D16" s="59"/>
      <c r="E16" s="63" t="s">
        <v>131</v>
      </c>
      <c r="F16" s="59"/>
      <c r="G16" s="59"/>
      <c r="H16" s="59"/>
      <c r="I16" s="64" t="s">
        <v>129</v>
      </c>
      <c r="J16" s="63" t="s">
        <v>132</v>
      </c>
      <c r="K16" s="62"/>
    </row>
    <row r="17" spans="1:11" ht="15">
      <c r="A17" s="4"/>
      <c r="B17" s="58"/>
      <c r="C17" s="59"/>
      <c r="D17" s="59"/>
      <c r="E17" s="59"/>
      <c r="F17" s="59"/>
      <c r="G17" s="59"/>
      <c r="H17" s="59"/>
      <c r="I17" s="61"/>
      <c r="J17" s="59"/>
      <c r="K17" s="62"/>
    </row>
    <row r="18" spans="1:11" ht="15">
      <c r="A18" s="4"/>
      <c r="B18" s="58"/>
      <c r="C18" s="59"/>
      <c r="D18" s="60" t="s">
        <v>133</v>
      </c>
      <c r="E18" s="59"/>
      <c r="F18" s="59"/>
      <c r="G18" s="59"/>
      <c r="H18" s="59"/>
      <c r="I18" s="61"/>
      <c r="J18" s="59"/>
      <c r="K18" s="62"/>
    </row>
    <row r="19" spans="1:11" ht="15">
      <c r="A19" s="66"/>
      <c r="B19" s="67"/>
      <c r="C19" s="68"/>
      <c r="D19" s="68"/>
      <c r="E19" s="121" t="s">
        <v>44</v>
      </c>
      <c r="F19" s="122"/>
      <c r="G19" s="122"/>
      <c r="H19" s="122"/>
      <c r="I19" s="69"/>
      <c r="J19" s="68"/>
      <c r="K19" s="70"/>
    </row>
    <row r="20" spans="1:11" ht="15">
      <c r="A20" s="4"/>
      <c r="B20" s="58"/>
      <c r="C20" s="59"/>
      <c r="D20" s="59"/>
      <c r="E20" s="59"/>
      <c r="F20" s="59"/>
      <c r="G20" s="59"/>
      <c r="H20" s="59"/>
      <c r="I20" s="61"/>
      <c r="J20" s="59"/>
      <c r="K20" s="62"/>
    </row>
    <row r="21" spans="1:11" ht="15">
      <c r="A21" s="4"/>
      <c r="B21" s="58"/>
      <c r="C21" s="59"/>
      <c r="D21" s="71"/>
      <c r="E21" s="71"/>
      <c r="F21" s="71"/>
      <c r="G21" s="71"/>
      <c r="H21" s="71"/>
      <c r="I21" s="72"/>
      <c r="J21" s="71"/>
      <c r="K21" s="73"/>
    </row>
    <row r="22" spans="1:11" ht="16.2">
      <c r="A22" s="4"/>
      <c r="B22" s="58"/>
      <c r="C22" s="59"/>
      <c r="D22" s="74" t="s">
        <v>134</v>
      </c>
      <c r="E22" s="59"/>
      <c r="F22" s="59"/>
      <c r="G22" s="59"/>
      <c r="H22" s="59"/>
      <c r="I22" s="61"/>
      <c r="J22" s="75">
        <f>I69</f>
        <v>0</v>
      </c>
      <c r="K22" s="62"/>
    </row>
    <row r="23" spans="1:11" ht="15">
      <c r="A23" s="4"/>
      <c r="B23" s="58"/>
      <c r="C23" s="59"/>
      <c r="D23" s="71"/>
      <c r="E23" s="71"/>
      <c r="F23" s="71"/>
      <c r="G23" s="71"/>
      <c r="H23" s="71"/>
      <c r="I23" s="72"/>
      <c r="J23" s="71"/>
      <c r="K23" s="73"/>
    </row>
    <row r="24" spans="1:11" ht="15">
      <c r="A24" s="4"/>
      <c r="B24" s="58"/>
      <c r="C24" s="59"/>
      <c r="D24" s="59"/>
      <c r="E24" s="59"/>
      <c r="F24" s="76" t="s">
        <v>135</v>
      </c>
      <c r="G24" s="59"/>
      <c r="H24" s="59"/>
      <c r="I24" s="77" t="s">
        <v>136</v>
      </c>
      <c r="J24" s="76" t="s">
        <v>137</v>
      </c>
      <c r="K24" s="62"/>
    </row>
    <row r="25" spans="1:11" ht="15">
      <c r="A25" s="4"/>
      <c r="B25" s="58"/>
      <c r="C25" s="59"/>
      <c r="D25" s="78" t="s">
        <v>138</v>
      </c>
      <c r="E25" s="78" t="s">
        <v>139</v>
      </c>
      <c r="F25" s="79">
        <f>J22</f>
        <v>0</v>
      </c>
      <c r="G25" s="59"/>
      <c r="H25" s="59"/>
      <c r="I25" s="80">
        <v>0.21</v>
      </c>
      <c r="J25" s="79">
        <f>F25*0.21</f>
        <v>0</v>
      </c>
      <c r="K25" s="62"/>
    </row>
    <row r="26" spans="1:11" ht="15">
      <c r="A26" s="4"/>
      <c r="B26" s="58"/>
      <c r="C26" s="59"/>
      <c r="D26" s="59"/>
      <c r="E26" s="78" t="s">
        <v>140</v>
      </c>
      <c r="F26" s="79">
        <f>ROUND(SUM(BF72:BF123),2)</f>
        <v>0</v>
      </c>
      <c r="G26" s="59"/>
      <c r="H26" s="59"/>
      <c r="I26" s="80">
        <v>0.15</v>
      </c>
      <c r="J26" s="79">
        <f>ROUND(ROUND((SUM(BF72:BF123)),2)*I26,2)</f>
        <v>0</v>
      </c>
      <c r="K26" s="62"/>
    </row>
    <row r="27" spans="1:11" ht="15">
      <c r="A27" s="4"/>
      <c r="B27" s="58"/>
      <c r="C27" s="59"/>
      <c r="D27" s="59"/>
      <c r="E27" s="59"/>
      <c r="F27" s="59"/>
      <c r="G27" s="59"/>
      <c r="H27" s="59"/>
      <c r="I27" s="61"/>
      <c r="J27" s="59"/>
      <c r="K27" s="62"/>
    </row>
    <row r="28" spans="1:11" ht="16.2">
      <c r="A28" s="4"/>
      <c r="B28" s="58"/>
      <c r="C28" s="81"/>
      <c r="D28" s="82" t="s">
        <v>141</v>
      </c>
      <c r="E28" s="83"/>
      <c r="F28" s="83"/>
      <c r="G28" s="84" t="s">
        <v>142</v>
      </c>
      <c r="H28" s="85" t="s">
        <v>143</v>
      </c>
      <c r="I28" s="86"/>
      <c r="J28" s="87">
        <f>SUM(J22:J26)</f>
        <v>0</v>
      </c>
      <c r="K28" s="88"/>
    </row>
    <row r="29" spans="1:11" ht="15">
      <c r="A29" s="4"/>
      <c r="B29" s="89"/>
      <c r="C29" s="90"/>
      <c r="D29" s="90"/>
      <c r="E29" s="90"/>
      <c r="F29" s="90"/>
      <c r="G29" s="90"/>
      <c r="H29" s="90"/>
      <c r="I29" s="91"/>
      <c r="J29" s="90"/>
      <c r="K29" s="92"/>
    </row>
    <row r="30" spans="1:11" ht="15">
      <c r="A30" s="52"/>
      <c r="B30" s="52"/>
      <c r="C30" s="52"/>
      <c r="D30" s="52"/>
      <c r="E30" s="52"/>
      <c r="F30" s="52"/>
      <c r="G30" s="52"/>
      <c r="H30" s="52"/>
      <c r="I30" s="93"/>
      <c r="J30" s="52"/>
      <c r="K30" s="52"/>
    </row>
    <row r="31" spans="1:11" ht="15">
      <c r="A31" s="52"/>
      <c r="B31" s="52"/>
      <c r="C31" s="52"/>
      <c r="D31" s="52"/>
      <c r="E31" s="52"/>
      <c r="F31" s="52"/>
      <c r="G31" s="52"/>
      <c r="H31" s="52"/>
      <c r="I31" s="93"/>
      <c r="J31" s="52"/>
      <c r="K31" s="52"/>
    </row>
    <row r="32" spans="1:11" ht="15">
      <c r="A32" s="52"/>
      <c r="B32" s="52"/>
      <c r="C32" s="52"/>
      <c r="D32" s="52"/>
      <c r="E32" s="52"/>
      <c r="F32" s="52"/>
      <c r="G32" s="52"/>
      <c r="H32" s="52"/>
      <c r="I32" s="93"/>
      <c r="J32" s="52"/>
      <c r="K32" s="52"/>
    </row>
    <row r="33" spans="1:11" ht="15">
      <c r="A33" s="4"/>
      <c r="B33" s="94"/>
      <c r="C33" s="95"/>
      <c r="D33" s="95"/>
      <c r="E33" s="95"/>
      <c r="F33" s="95"/>
      <c r="G33" s="95"/>
      <c r="H33" s="95"/>
      <c r="I33" s="96"/>
      <c r="J33" s="95"/>
      <c r="K33" s="97"/>
    </row>
    <row r="34" spans="1:11" ht="22.2">
      <c r="A34" s="4"/>
      <c r="B34" s="58"/>
      <c r="C34" s="55" t="s">
        <v>144</v>
      </c>
      <c r="D34" s="59"/>
      <c r="E34" s="59"/>
      <c r="F34" s="59"/>
      <c r="G34" s="59"/>
      <c r="H34" s="59"/>
      <c r="I34" s="61"/>
      <c r="J34" s="59"/>
      <c r="K34" s="62"/>
    </row>
    <row r="35" spans="1:11" ht="15">
      <c r="A35" s="4"/>
      <c r="B35" s="58"/>
      <c r="C35" s="59"/>
      <c r="D35" s="59"/>
      <c r="E35" s="59"/>
      <c r="F35" s="59"/>
      <c r="G35" s="59"/>
      <c r="H35" s="59"/>
      <c r="I35" s="61"/>
      <c r="J35" s="59"/>
      <c r="K35" s="62"/>
    </row>
    <row r="36" spans="1:11" ht="15">
      <c r="A36" s="4"/>
      <c r="B36" s="58"/>
      <c r="C36" s="60" t="s">
        <v>1</v>
      </c>
      <c r="D36" s="59"/>
      <c r="E36" s="59"/>
      <c r="F36" s="59"/>
      <c r="G36" s="59"/>
      <c r="H36" s="59"/>
      <c r="I36" s="61"/>
      <c r="J36" s="59"/>
      <c r="K36" s="62"/>
    </row>
    <row r="37" spans="1:11" ht="15">
      <c r="A37" s="4"/>
      <c r="B37" s="58"/>
      <c r="C37" s="59"/>
      <c r="D37" s="59"/>
      <c r="E37" s="119" t="str">
        <f>E4</f>
        <v>Demontáž hlavního mola Kamencové jezero, Chomutov</v>
      </c>
      <c r="F37" s="120"/>
      <c r="G37" s="120"/>
      <c r="H37" s="120"/>
      <c r="I37" s="61"/>
      <c r="J37" s="59"/>
      <c r="K37" s="62"/>
    </row>
    <row r="38" spans="1:11" ht="15">
      <c r="A38" s="4"/>
      <c r="B38" s="58"/>
      <c r="C38" s="59"/>
      <c r="D38" s="59"/>
      <c r="E38" s="59"/>
      <c r="F38" s="59"/>
      <c r="G38" s="59"/>
      <c r="H38" s="59"/>
      <c r="I38" s="61"/>
      <c r="J38" s="59"/>
      <c r="K38" s="62"/>
    </row>
    <row r="39" spans="1:11" ht="15">
      <c r="A39" s="4"/>
      <c r="B39" s="58"/>
      <c r="C39" s="60" t="s">
        <v>2</v>
      </c>
      <c r="D39" s="59"/>
      <c r="E39" s="59"/>
      <c r="F39" s="63" t="str">
        <f>F7</f>
        <v>Chomutov</v>
      </c>
      <c r="G39" s="59"/>
      <c r="H39" s="59"/>
      <c r="I39" s="64" t="s">
        <v>3</v>
      </c>
      <c r="J39" s="65">
        <f>IF(J7="","",J7)</f>
        <v>0</v>
      </c>
      <c r="K39" s="62"/>
    </row>
    <row r="40" spans="1:11" ht="15">
      <c r="A40" s="4"/>
      <c r="B40" s="58"/>
      <c r="C40" s="59"/>
      <c r="D40" s="59"/>
      <c r="E40" s="59"/>
      <c r="F40" s="59"/>
      <c r="G40" s="59"/>
      <c r="H40" s="59"/>
      <c r="I40" s="61"/>
      <c r="J40" s="59"/>
      <c r="K40" s="62"/>
    </row>
    <row r="41" spans="1:11" ht="15">
      <c r="A41" s="4"/>
      <c r="B41" s="58"/>
      <c r="C41" s="60" t="s">
        <v>4</v>
      </c>
      <c r="D41" s="59"/>
      <c r="E41" s="59"/>
      <c r="F41" s="63" t="str">
        <f>E10</f>
        <v>MěÚ Chomutov</v>
      </c>
      <c r="G41" s="59"/>
      <c r="H41" s="59"/>
      <c r="I41" s="64" t="s">
        <v>5</v>
      </c>
      <c r="J41" s="63" t="str">
        <f>E16</f>
        <v>SM - PROJEKT spol. s.r.o.</v>
      </c>
      <c r="K41" s="62"/>
    </row>
    <row r="42" spans="1:11" ht="15">
      <c r="A42" s="4"/>
      <c r="B42" s="58"/>
      <c r="C42" s="60" t="s">
        <v>6</v>
      </c>
      <c r="D42" s="59"/>
      <c r="E42" s="59"/>
      <c r="F42" s="63" t="str">
        <f>IF(E13="","",E13)</f>
        <v>MěÚ Chomutov</v>
      </c>
      <c r="G42" s="59"/>
      <c r="H42" s="59"/>
      <c r="I42" s="61"/>
      <c r="J42" s="59"/>
      <c r="K42" s="62"/>
    </row>
    <row r="43" spans="1:11" ht="15">
      <c r="A43" s="4"/>
      <c r="B43" s="58"/>
      <c r="C43" s="59"/>
      <c r="D43" s="59"/>
      <c r="E43" s="59"/>
      <c r="F43" s="59"/>
      <c r="G43" s="59"/>
      <c r="H43" s="59"/>
      <c r="I43" s="61"/>
      <c r="J43" s="59"/>
      <c r="K43" s="62"/>
    </row>
    <row r="44" spans="1:11" ht="15">
      <c r="A44" s="4"/>
      <c r="B44" s="58"/>
      <c r="C44" s="98" t="s">
        <v>145</v>
      </c>
      <c r="D44" s="81"/>
      <c r="E44" s="81"/>
      <c r="F44" s="81"/>
      <c r="G44" s="81"/>
      <c r="H44" s="81"/>
      <c r="I44" s="99"/>
      <c r="J44" s="100" t="s">
        <v>14</v>
      </c>
      <c r="K44" s="101"/>
    </row>
    <row r="45" spans="1:11" ht="15">
      <c r="A45" s="4"/>
      <c r="B45" s="58"/>
      <c r="C45" s="59"/>
      <c r="D45" s="59"/>
      <c r="E45" s="59"/>
      <c r="F45" s="59"/>
      <c r="G45" s="59"/>
      <c r="H45" s="59"/>
      <c r="I45" s="61"/>
      <c r="J45" s="59"/>
      <c r="K45" s="62"/>
    </row>
    <row r="46" spans="1:11" ht="16.2">
      <c r="A46" s="4"/>
      <c r="B46" s="58"/>
      <c r="C46" s="102" t="s">
        <v>16</v>
      </c>
      <c r="D46" s="59"/>
      <c r="E46" s="59"/>
      <c r="F46" s="59"/>
      <c r="G46" s="59"/>
      <c r="H46" s="59"/>
      <c r="I46" s="61"/>
      <c r="J46" s="75">
        <f>J47+J50+J54</f>
        <v>0</v>
      </c>
      <c r="K46" s="62"/>
    </row>
    <row r="47" spans="1:11" ht="16.2">
      <c r="A47" s="103"/>
      <c r="B47" s="104"/>
      <c r="C47" s="105"/>
      <c r="D47" s="106" t="s">
        <v>146</v>
      </c>
      <c r="E47" s="107"/>
      <c r="F47" s="107"/>
      <c r="G47" s="107"/>
      <c r="H47" s="107"/>
      <c r="I47" s="108"/>
      <c r="J47" s="109">
        <f>I70</f>
        <v>0</v>
      </c>
      <c r="K47" s="110"/>
    </row>
    <row r="48" spans="1:11" ht="15">
      <c r="A48" s="111"/>
      <c r="B48" s="112"/>
      <c r="C48" s="113"/>
      <c r="D48" s="114" t="s">
        <v>147</v>
      </c>
      <c r="E48" s="115"/>
      <c r="F48" s="115"/>
      <c r="G48" s="115"/>
      <c r="H48" s="115"/>
      <c r="I48" s="116"/>
      <c r="J48" s="117">
        <f>I71</f>
        <v>0</v>
      </c>
      <c r="K48" s="118"/>
    </row>
    <row r="49" spans="1:11" ht="15">
      <c r="A49" s="111"/>
      <c r="B49" s="112"/>
      <c r="C49" s="113"/>
      <c r="D49" s="114" t="s">
        <v>148</v>
      </c>
      <c r="E49" s="115"/>
      <c r="F49" s="115"/>
      <c r="G49" s="115"/>
      <c r="H49" s="115"/>
      <c r="I49" s="116"/>
      <c r="J49" s="117">
        <f>I74</f>
        <v>0</v>
      </c>
      <c r="K49" s="118"/>
    </row>
    <row r="50" spans="1:11" ht="16.2">
      <c r="A50" s="103"/>
      <c r="B50" s="104"/>
      <c r="C50" s="105"/>
      <c r="D50" s="106" t="s">
        <v>149</v>
      </c>
      <c r="E50" s="107"/>
      <c r="F50" s="107"/>
      <c r="G50" s="107"/>
      <c r="H50" s="107"/>
      <c r="I50" s="108"/>
      <c r="J50" s="109">
        <f>I80</f>
        <v>0</v>
      </c>
      <c r="K50" s="110"/>
    </row>
    <row r="51" spans="1:11" ht="15">
      <c r="A51" s="111"/>
      <c r="B51" s="112"/>
      <c r="C51" s="113"/>
      <c r="D51" s="114" t="s">
        <v>150</v>
      </c>
      <c r="E51" s="115"/>
      <c r="F51" s="115"/>
      <c r="G51" s="115"/>
      <c r="H51" s="115"/>
      <c r="I51" s="116"/>
      <c r="J51" s="117">
        <f>I81</f>
        <v>0</v>
      </c>
      <c r="K51" s="118"/>
    </row>
    <row r="52" spans="1:11" ht="15">
      <c r="A52" s="111"/>
      <c r="B52" s="112"/>
      <c r="C52" s="113"/>
      <c r="D52" s="114" t="s">
        <v>151</v>
      </c>
      <c r="E52" s="115"/>
      <c r="F52" s="115"/>
      <c r="G52" s="115"/>
      <c r="H52" s="115"/>
      <c r="I52" s="116"/>
      <c r="J52" s="117">
        <f>I95</f>
        <v>0</v>
      </c>
      <c r="K52" s="118"/>
    </row>
    <row r="53" spans="1:11" ht="15">
      <c r="A53" s="111"/>
      <c r="B53" s="112"/>
      <c r="C53" s="113"/>
      <c r="D53" s="114" t="s">
        <v>152</v>
      </c>
      <c r="E53" s="115"/>
      <c r="F53" s="115"/>
      <c r="G53" s="115"/>
      <c r="H53" s="115"/>
      <c r="I53" s="116"/>
      <c r="J53" s="117">
        <f>I101</f>
        <v>0</v>
      </c>
      <c r="K53" s="118"/>
    </row>
    <row r="54" spans="1:11" ht="16.2">
      <c r="A54" s="103"/>
      <c r="B54" s="104"/>
      <c r="C54" s="105"/>
      <c r="D54" s="106" t="s">
        <v>153</v>
      </c>
      <c r="E54" s="107"/>
      <c r="F54" s="107"/>
      <c r="G54" s="107"/>
      <c r="H54" s="107"/>
      <c r="I54" s="108"/>
      <c r="J54" s="109">
        <f>I118</f>
        <v>0</v>
      </c>
      <c r="K54" s="110"/>
    </row>
    <row r="55" spans="1:11" ht="15">
      <c r="A55" s="4"/>
      <c r="B55" s="58"/>
      <c r="C55" s="59"/>
      <c r="D55" s="59"/>
      <c r="E55" s="59"/>
      <c r="F55" s="59"/>
      <c r="G55" s="59"/>
      <c r="H55" s="59"/>
      <c r="I55" s="61"/>
      <c r="J55" s="59"/>
      <c r="K55" s="62"/>
    </row>
    <row r="56" spans="1:11" ht="15">
      <c r="A56" s="4"/>
      <c r="B56" s="89"/>
      <c r="C56" s="90"/>
      <c r="D56" s="90"/>
      <c r="E56" s="90"/>
      <c r="F56" s="90"/>
      <c r="G56" s="90"/>
      <c r="H56" s="90"/>
      <c r="I56" s="91"/>
      <c r="J56" s="90"/>
      <c r="K56" s="92"/>
    </row>
    <row r="57" spans="1:11" ht="15">
      <c r="A57" s="52"/>
      <c r="B57" s="52"/>
      <c r="C57" s="52"/>
      <c r="D57" s="52"/>
      <c r="E57" s="52"/>
      <c r="F57" s="52"/>
      <c r="G57" s="52"/>
      <c r="H57" s="52"/>
      <c r="I57" s="93"/>
      <c r="J57" s="52"/>
      <c r="K57" s="52"/>
    </row>
    <row r="58" spans="1:11" ht="22.2">
      <c r="A58" s="52"/>
      <c r="B58" s="1" t="s">
        <v>0</v>
      </c>
      <c r="C58" s="4"/>
      <c r="D58" s="4"/>
      <c r="E58" s="4"/>
      <c r="F58" s="4"/>
      <c r="G58" s="4"/>
      <c r="H58" s="2"/>
      <c r="I58" s="4"/>
      <c r="J58" s="4"/>
      <c r="K58" s="52"/>
    </row>
    <row r="59" spans="2:10" ht="15">
      <c r="B59" s="4"/>
      <c r="C59" s="4"/>
      <c r="D59" s="4"/>
      <c r="E59" s="4"/>
      <c r="F59" s="4"/>
      <c r="G59" s="4"/>
      <c r="H59" s="2"/>
      <c r="I59" s="4"/>
      <c r="J59" s="4"/>
    </row>
    <row r="60" spans="2:10" ht="15">
      <c r="B60" s="3" t="s">
        <v>1</v>
      </c>
      <c r="C60" s="4"/>
      <c r="D60" s="4"/>
      <c r="E60" s="4"/>
      <c r="F60" s="4"/>
      <c r="G60" s="4"/>
      <c r="H60" s="2"/>
      <c r="I60" s="4"/>
      <c r="J60" s="4"/>
    </row>
    <row r="61" spans="2:10" ht="16.2">
      <c r="B61" s="4"/>
      <c r="C61" s="4"/>
      <c r="D61" s="123" t="s">
        <v>124</v>
      </c>
      <c r="E61" s="123"/>
      <c r="F61" s="123"/>
      <c r="G61" s="123"/>
      <c r="H61" s="2"/>
      <c r="I61" s="4"/>
      <c r="J61" s="4"/>
    </row>
    <row r="62" spans="2:10" ht="15">
      <c r="B62" s="4"/>
      <c r="C62" s="4"/>
      <c r="D62" s="4"/>
      <c r="E62" s="4"/>
      <c r="F62" s="4"/>
      <c r="G62" s="4"/>
      <c r="H62" s="2"/>
      <c r="I62" s="4"/>
      <c r="J62" s="4"/>
    </row>
    <row r="63" spans="2:10" ht="15">
      <c r="B63" s="3" t="s">
        <v>2</v>
      </c>
      <c r="C63" s="4"/>
      <c r="D63" s="4"/>
      <c r="E63" s="5" t="s">
        <v>120</v>
      </c>
      <c r="F63" s="4"/>
      <c r="G63" s="4"/>
      <c r="H63" s="6" t="s">
        <v>3</v>
      </c>
      <c r="I63" s="7">
        <v>42569</v>
      </c>
      <c r="J63" s="4"/>
    </row>
    <row r="64" spans="2:10" ht="15">
      <c r="B64" s="4"/>
      <c r="C64" s="4"/>
      <c r="D64" s="4"/>
      <c r="E64" s="4"/>
      <c r="F64" s="4"/>
      <c r="G64" s="4"/>
      <c r="H64" s="2"/>
      <c r="I64" s="4"/>
      <c r="J64" s="4"/>
    </row>
    <row r="65" spans="2:10" ht="15">
      <c r="B65" s="3" t="s">
        <v>4</v>
      </c>
      <c r="C65" s="4"/>
      <c r="D65" s="4"/>
      <c r="E65" s="5" t="s">
        <v>122</v>
      </c>
      <c r="F65" s="4"/>
      <c r="G65" s="4"/>
      <c r="H65" s="6" t="s">
        <v>5</v>
      </c>
      <c r="I65" s="5" t="s">
        <v>121</v>
      </c>
      <c r="J65" s="4"/>
    </row>
    <row r="66" spans="2:10" ht="15">
      <c r="B66" s="3" t="s">
        <v>6</v>
      </c>
      <c r="C66" s="4"/>
      <c r="D66" s="4"/>
      <c r="E66" s="5"/>
      <c r="F66" s="4"/>
      <c r="G66" s="4"/>
      <c r="H66" s="2"/>
      <c r="I66" s="4"/>
      <c r="J66" s="4"/>
    </row>
    <row r="67" spans="2:10" ht="15">
      <c r="B67" s="4"/>
      <c r="C67" s="4"/>
      <c r="D67" s="4"/>
      <c r="E67" s="4"/>
      <c r="F67" s="4"/>
      <c r="G67" s="4"/>
      <c r="H67" s="2"/>
      <c r="I67" s="4"/>
      <c r="J67" s="4"/>
    </row>
    <row r="68" spans="2:10" ht="26.4">
      <c r="B68" s="8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10" t="s">
        <v>13</v>
      </c>
      <c r="I68" s="9" t="s">
        <v>14</v>
      </c>
      <c r="J68" s="11" t="s">
        <v>15</v>
      </c>
    </row>
    <row r="69" spans="2:10" ht="16.2">
      <c r="B69" s="12" t="s">
        <v>16</v>
      </c>
      <c r="C69" s="4"/>
      <c r="D69" s="4"/>
      <c r="E69" s="4"/>
      <c r="F69" s="4"/>
      <c r="G69" s="4"/>
      <c r="H69" s="2"/>
      <c r="I69" s="13">
        <f>I70+I80+I118</f>
        <v>0</v>
      </c>
      <c r="J69" s="4"/>
    </row>
    <row r="70" spans="2:10" ht="16.2">
      <c r="B70" s="14"/>
      <c r="C70" s="15" t="s">
        <v>17</v>
      </c>
      <c r="D70" s="16" t="s">
        <v>18</v>
      </c>
      <c r="E70" s="16" t="s">
        <v>19</v>
      </c>
      <c r="F70" s="14"/>
      <c r="G70" s="14"/>
      <c r="H70" s="17"/>
      <c r="I70" s="18">
        <f>I71+I74</f>
        <v>0</v>
      </c>
      <c r="J70" s="14"/>
    </row>
    <row r="71" spans="2:10" ht="15">
      <c r="B71" s="14"/>
      <c r="C71" s="19" t="s">
        <v>17</v>
      </c>
      <c r="D71" s="20" t="s">
        <v>20</v>
      </c>
      <c r="E71" s="20" t="s">
        <v>21</v>
      </c>
      <c r="F71" s="14"/>
      <c r="G71" s="14"/>
      <c r="H71" s="17"/>
      <c r="I71" s="21">
        <f>I72</f>
        <v>0</v>
      </c>
      <c r="J71" s="14"/>
    </row>
    <row r="72" spans="2:10" ht="38.4" customHeight="1">
      <c r="B72" s="22" t="s">
        <v>22</v>
      </c>
      <c r="C72" s="22" t="s">
        <v>23</v>
      </c>
      <c r="D72" s="23" t="s">
        <v>24</v>
      </c>
      <c r="E72" s="24" t="s">
        <v>25</v>
      </c>
      <c r="F72" s="25" t="s">
        <v>26</v>
      </c>
      <c r="G72" s="26">
        <v>30</v>
      </c>
      <c r="H72" s="27"/>
      <c r="I72" s="28">
        <f>ROUND(H72*G72,2)</f>
        <v>0</v>
      </c>
      <c r="J72" s="24" t="s">
        <v>27</v>
      </c>
    </row>
    <row r="73" spans="2:10" ht="22.2" customHeight="1">
      <c r="B73" s="4"/>
      <c r="C73" s="29" t="s">
        <v>28</v>
      </c>
      <c r="D73" s="4"/>
      <c r="E73" s="30" t="s">
        <v>29</v>
      </c>
      <c r="F73" s="4"/>
      <c r="G73" s="4"/>
      <c r="H73" s="2"/>
      <c r="I73" s="4"/>
      <c r="J73" s="4"/>
    </row>
    <row r="74" spans="2:10" ht="15">
      <c r="B74" s="14"/>
      <c r="C74" s="19" t="s">
        <v>17</v>
      </c>
      <c r="D74" s="20" t="s">
        <v>30</v>
      </c>
      <c r="E74" s="20" t="s">
        <v>31</v>
      </c>
      <c r="F74" s="14"/>
      <c r="G74" s="14"/>
      <c r="H74" s="17"/>
      <c r="I74" s="21">
        <f>I75+I77+I79</f>
        <v>0</v>
      </c>
      <c r="J74" s="14"/>
    </row>
    <row r="75" spans="2:10" ht="24" customHeight="1">
      <c r="B75" s="22" t="s">
        <v>32</v>
      </c>
      <c r="C75" s="22" t="s">
        <v>23</v>
      </c>
      <c r="D75" s="23" t="s">
        <v>33</v>
      </c>
      <c r="E75" s="24" t="s">
        <v>34</v>
      </c>
      <c r="F75" s="25" t="s">
        <v>35</v>
      </c>
      <c r="G75" s="26">
        <v>94.746</v>
      </c>
      <c r="H75" s="27"/>
      <c r="I75" s="28">
        <f>ROUND(H75*G75,2)</f>
        <v>0</v>
      </c>
      <c r="J75" s="24" t="s">
        <v>27</v>
      </c>
    </row>
    <row r="76" spans="2:10" ht="31.8" customHeight="1">
      <c r="B76" s="4"/>
      <c r="C76" s="31" t="s">
        <v>28</v>
      </c>
      <c r="D76" s="4"/>
      <c r="E76" s="32" t="s">
        <v>36</v>
      </c>
      <c r="F76" s="4"/>
      <c r="G76" s="4"/>
      <c r="H76" s="2"/>
      <c r="I76" s="4"/>
      <c r="J76" s="4"/>
    </row>
    <row r="77" spans="2:10" ht="24" customHeight="1">
      <c r="B77" s="22" t="s">
        <v>37</v>
      </c>
      <c r="C77" s="22" t="s">
        <v>23</v>
      </c>
      <c r="D77" s="23" t="s">
        <v>38</v>
      </c>
      <c r="E77" s="24" t="s">
        <v>39</v>
      </c>
      <c r="F77" s="25" t="s">
        <v>35</v>
      </c>
      <c r="G77" s="26">
        <v>94.746</v>
      </c>
      <c r="H77" s="27"/>
      <c r="I77" s="28">
        <f>ROUND(H77*G77,2)</f>
        <v>0</v>
      </c>
      <c r="J77" s="24" t="s">
        <v>27</v>
      </c>
    </row>
    <row r="78" spans="2:10" ht="24.6" customHeight="1">
      <c r="B78" s="4"/>
      <c r="C78" s="31" t="s">
        <v>28</v>
      </c>
      <c r="D78" s="4"/>
      <c r="E78" s="32" t="s">
        <v>40</v>
      </c>
      <c r="F78" s="4"/>
      <c r="G78" s="4"/>
      <c r="H78" s="2"/>
      <c r="I78" s="4"/>
      <c r="J78" s="4"/>
    </row>
    <row r="79" spans="2:10" ht="19.2" customHeight="1">
      <c r="B79" s="22" t="s">
        <v>41</v>
      </c>
      <c r="C79" s="22" t="s">
        <v>23</v>
      </c>
      <c r="D79" s="23" t="s">
        <v>42</v>
      </c>
      <c r="E79" s="24" t="s">
        <v>43</v>
      </c>
      <c r="F79" s="25" t="s">
        <v>35</v>
      </c>
      <c r="G79" s="26">
        <v>94.746</v>
      </c>
      <c r="H79" s="27"/>
      <c r="I79" s="28">
        <f>ROUND(H79*G79,2)</f>
        <v>0</v>
      </c>
      <c r="J79" s="24" t="s">
        <v>44</v>
      </c>
    </row>
    <row r="80" spans="2:10" ht="16.2">
      <c r="B80" s="14"/>
      <c r="C80" s="15" t="s">
        <v>17</v>
      </c>
      <c r="D80" s="16" t="s">
        <v>45</v>
      </c>
      <c r="E80" s="16" t="s">
        <v>46</v>
      </c>
      <c r="F80" s="14"/>
      <c r="G80" s="14"/>
      <c r="H80" s="17"/>
      <c r="I80" s="18">
        <f>I81+I95+I101</f>
        <v>0</v>
      </c>
      <c r="J80" s="14"/>
    </row>
    <row r="81" spans="2:10" ht="15">
      <c r="B81" s="14"/>
      <c r="C81" s="19" t="s">
        <v>17</v>
      </c>
      <c r="D81" s="20" t="s">
        <v>47</v>
      </c>
      <c r="E81" s="20" t="s">
        <v>48</v>
      </c>
      <c r="F81" s="14"/>
      <c r="G81" s="14"/>
      <c r="H81" s="17"/>
      <c r="I81" s="21">
        <f>I82+I84+I86</f>
        <v>0</v>
      </c>
      <c r="J81" s="14"/>
    </row>
    <row r="82" spans="2:10" ht="25.8" customHeight="1">
      <c r="B82" s="22" t="s">
        <v>49</v>
      </c>
      <c r="C82" s="22" t="s">
        <v>23</v>
      </c>
      <c r="D82" s="23" t="s">
        <v>50</v>
      </c>
      <c r="E82" s="24" t="s">
        <v>51</v>
      </c>
      <c r="F82" s="25" t="s">
        <v>52</v>
      </c>
      <c r="G82" s="26">
        <v>1</v>
      </c>
      <c r="H82" s="27"/>
      <c r="I82" s="28">
        <f>ROUND(H82*G82,2)</f>
        <v>0</v>
      </c>
      <c r="J82" s="24" t="s">
        <v>27</v>
      </c>
    </row>
    <row r="83" spans="2:10" ht="17.4" customHeight="1">
      <c r="B83" s="4"/>
      <c r="C83" s="31" t="s">
        <v>28</v>
      </c>
      <c r="D83" s="4"/>
      <c r="E83" s="32" t="s">
        <v>53</v>
      </c>
      <c r="F83" s="4"/>
      <c r="G83" s="4"/>
      <c r="H83" s="2"/>
      <c r="I83" s="4"/>
      <c r="J83" s="4"/>
    </row>
    <row r="84" spans="2:10" ht="13.2" customHeight="1">
      <c r="B84" s="22" t="s">
        <v>54</v>
      </c>
      <c r="C84" s="22" t="s">
        <v>23</v>
      </c>
      <c r="D84" s="23" t="s">
        <v>55</v>
      </c>
      <c r="E84" s="24" t="s">
        <v>56</v>
      </c>
      <c r="F84" s="25" t="s">
        <v>26</v>
      </c>
      <c r="G84" s="26">
        <v>1225</v>
      </c>
      <c r="H84" s="27"/>
      <c r="I84" s="28">
        <f>ROUND(H84*G84,2)</f>
        <v>0</v>
      </c>
      <c r="J84" s="24" t="s">
        <v>27</v>
      </c>
    </row>
    <row r="85" spans="2:10" ht="15.6" customHeight="1">
      <c r="B85" s="4"/>
      <c r="C85" s="31" t="s">
        <v>28</v>
      </c>
      <c r="D85" s="4"/>
      <c r="E85" s="32" t="s">
        <v>57</v>
      </c>
      <c r="F85" s="4"/>
      <c r="G85" s="4"/>
      <c r="H85" s="2"/>
      <c r="I85" s="4"/>
      <c r="J85" s="4"/>
    </row>
    <row r="86" spans="2:10" ht="24.6" customHeight="1">
      <c r="B86" s="22" t="s">
        <v>58</v>
      </c>
      <c r="C86" s="22" t="s">
        <v>23</v>
      </c>
      <c r="D86" s="23" t="s">
        <v>59</v>
      </c>
      <c r="E86" s="24" t="s">
        <v>60</v>
      </c>
      <c r="F86" s="25" t="s">
        <v>61</v>
      </c>
      <c r="G86" s="26">
        <v>835</v>
      </c>
      <c r="H86" s="27"/>
      <c r="I86" s="28">
        <f>ROUND(H86*G86,2)</f>
        <v>0</v>
      </c>
      <c r="J86" s="24" t="s">
        <v>27</v>
      </c>
    </row>
    <row r="87" spans="2:10" ht="24.6" customHeight="1">
      <c r="B87" s="4"/>
      <c r="C87" s="29" t="s">
        <v>28</v>
      </c>
      <c r="D87" s="4"/>
      <c r="E87" s="30" t="s">
        <v>62</v>
      </c>
      <c r="F87" s="4"/>
      <c r="G87" s="4"/>
      <c r="H87" s="2"/>
      <c r="I87" s="4"/>
      <c r="J87" s="4"/>
    </row>
    <row r="88" spans="2:10" ht="15">
      <c r="B88" s="33"/>
      <c r="C88" s="29" t="s">
        <v>63</v>
      </c>
      <c r="D88" s="34" t="s">
        <v>44</v>
      </c>
      <c r="E88" s="35" t="s">
        <v>64</v>
      </c>
      <c r="F88" s="33"/>
      <c r="G88" s="34" t="s">
        <v>44</v>
      </c>
      <c r="H88" s="36"/>
      <c r="I88" s="33"/>
      <c r="J88" s="33"/>
    </row>
    <row r="89" spans="2:10" ht="15" customHeight="1">
      <c r="B89" s="37"/>
      <c r="C89" s="29" t="s">
        <v>63</v>
      </c>
      <c r="D89" s="38" t="s">
        <v>44</v>
      </c>
      <c r="E89" s="39" t="s">
        <v>65</v>
      </c>
      <c r="F89" s="37"/>
      <c r="G89" s="40">
        <v>710</v>
      </c>
      <c r="H89" s="41"/>
      <c r="I89" s="37"/>
      <c r="J89" s="37"/>
    </row>
    <row r="90" spans="2:10" ht="18.6" customHeight="1">
      <c r="B90" s="33"/>
      <c r="C90" s="29" t="s">
        <v>63</v>
      </c>
      <c r="D90" s="34" t="s">
        <v>44</v>
      </c>
      <c r="E90" s="35" t="s">
        <v>66</v>
      </c>
      <c r="F90" s="33"/>
      <c r="G90" s="34" t="s">
        <v>44</v>
      </c>
      <c r="H90" s="36"/>
      <c r="I90" s="33"/>
      <c r="J90" s="33"/>
    </row>
    <row r="91" spans="2:10" ht="15">
      <c r="B91" s="37"/>
      <c r="C91" s="29" t="s">
        <v>63</v>
      </c>
      <c r="D91" s="38" t="s">
        <v>44</v>
      </c>
      <c r="E91" s="39" t="s">
        <v>67</v>
      </c>
      <c r="F91" s="37"/>
      <c r="G91" s="40">
        <v>60</v>
      </c>
      <c r="H91" s="41"/>
      <c r="I91" s="37"/>
      <c r="J91" s="37"/>
    </row>
    <row r="92" spans="2:10" ht="14.4" customHeight="1">
      <c r="B92" s="33"/>
      <c r="C92" s="29" t="s">
        <v>63</v>
      </c>
      <c r="D92" s="34" t="s">
        <v>44</v>
      </c>
      <c r="E92" s="35" t="s">
        <v>68</v>
      </c>
      <c r="F92" s="33"/>
      <c r="G92" s="34" t="s">
        <v>44</v>
      </c>
      <c r="H92" s="36"/>
      <c r="I92" s="33"/>
      <c r="J92" s="33"/>
    </row>
    <row r="93" spans="2:10" ht="15">
      <c r="B93" s="37"/>
      <c r="C93" s="29" t="s">
        <v>63</v>
      </c>
      <c r="D93" s="38" t="s">
        <v>44</v>
      </c>
      <c r="E93" s="39" t="s">
        <v>69</v>
      </c>
      <c r="F93" s="37"/>
      <c r="G93" s="40">
        <v>65</v>
      </c>
      <c r="H93" s="41"/>
      <c r="I93" s="37"/>
      <c r="J93" s="37"/>
    </row>
    <row r="94" spans="2:10" ht="15">
      <c r="B94" s="42"/>
      <c r="C94" s="29" t="s">
        <v>63</v>
      </c>
      <c r="D94" s="43" t="s">
        <v>44</v>
      </c>
      <c r="E94" s="44" t="s">
        <v>70</v>
      </c>
      <c r="F94" s="42"/>
      <c r="G94" s="45">
        <v>835</v>
      </c>
      <c r="H94" s="46"/>
      <c r="I94" s="42"/>
      <c r="J94" s="42"/>
    </row>
    <row r="95" spans="2:10" ht="15">
      <c r="B95" s="14"/>
      <c r="C95" s="19" t="s">
        <v>17</v>
      </c>
      <c r="D95" s="20" t="s">
        <v>71</v>
      </c>
      <c r="E95" s="20" t="s">
        <v>72</v>
      </c>
      <c r="F95" s="14"/>
      <c r="G95" s="14"/>
      <c r="H95" s="17"/>
      <c r="I95" s="21">
        <f>I96+I100</f>
        <v>0</v>
      </c>
      <c r="J95" s="14"/>
    </row>
    <row r="96" spans="2:10" ht="16.2" customHeight="1">
      <c r="B96" s="22" t="s">
        <v>73</v>
      </c>
      <c r="C96" s="22" t="s">
        <v>23</v>
      </c>
      <c r="D96" s="23" t="s">
        <v>74</v>
      </c>
      <c r="E96" s="24" t="s">
        <v>75</v>
      </c>
      <c r="F96" s="25" t="s">
        <v>26</v>
      </c>
      <c r="G96" s="26">
        <v>624</v>
      </c>
      <c r="H96" s="27"/>
      <c r="I96" s="28">
        <f>ROUND(H96*G96,2)</f>
        <v>0</v>
      </c>
      <c r="J96" s="24" t="s">
        <v>27</v>
      </c>
    </row>
    <row r="97" spans="2:10" ht="15.6" customHeight="1">
      <c r="B97" s="4"/>
      <c r="C97" s="29" t="s">
        <v>28</v>
      </c>
      <c r="D97" s="4"/>
      <c r="E97" s="30" t="s">
        <v>76</v>
      </c>
      <c r="F97" s="4"/>
      <c r="G97" s="4"/>
      <c r="H97" s="2"/>
      <c r="I97" s="4"/>
      <c r="J97" s="4"/>
    </row>
    <row r="98" spans="2:10" ht="15">
      <c r="B98" s="37"/>
      <c r="C98" s="29" t="s">
        <v>63</v>
      </c>
      <c r="D98" s="38" t="s">
        <v>44</v>
      </c>
      <c r="E98" s="39" t="s">
        <v>77</v>
      </c>
      <c r="F98" s="37"/>
      <c r="G98" s="40">
        <v>624</v>
      </c>
      <c r="H98" s="41"/>
      <c r="I98" s="37"/>
      <c r="J98" s="37"/>
    </row>
    <row r="99" spans="2:10" ht="15">
      <c r="B99" s="42"/>
      <c r="C99" s="31" t="s">
        <v>63</v>
      </c>
      <c r="D99" s="47" t="s">
        <v>44</v>
      </c>
      <c r="E99" s="48" t="s">
        <v>70</v>
      </c>
      <c r="F99" s="42"/>
      <c r="G99" s="49">
        <v>624</v>
      </c>
      <c r="H99" s="46"/>
      <c r="I99" s="42"/>
      <c r="J99" s="42"/>
    </row>
    <row r="100" spans="2:10" ht="16.2" customHeight="1">
      <c r="B100" s="22" t="s">
        <v>20</v>
      </c>
      <c r="C100" s="22" t="s">
        <v>23</v>
      </c>
      <c r="D100" s="23" t="s">
        <v>78</v>
      </c>
      <c r="E100" s="24" t="s">
        <v>79</v>
      </c>
      <c r="F100" s="25" t="s">
        <v>61</v>
      </c>
      <c r="G100" s="26">
        <v>36.5</v>
      </c>
      <c r="H100" s="27"/>
      <c r="I100" s="28">
        <f>ROUND(H100*G100,2)</f>
        <v>0</v>
      </c>
      <c r="J100" s="24" t="s">
        <v>44</v>
      </c>
    </row>
    <row r="101" spans="2:10" ht="15">
      <c r="B101" s="14"/>
      <c r="C101" s="19" t="s">
        <v>17</v>
      </c>
      <c r="D101" s="20" t="s">
        <v>80</v>
      </c>
      <c r="E101" s="20" t="s">
        <v>81</v>
      </c>
      <c r="F101" s="14"/>
      <c r="G101" s="14"/>
      <c r="H101" s="17"/>
      <c r="I101" s="21">
        <f>I102+I104+I106+I115+I116+I117</f>
        <v>0</v>
      </c>
      <c r="J101" s="14"/>
    </row>
    <row r="102" spans="2:10" ht="20.4" customHeight="1">
      <c r="B102" s="22" t="s">
        <v>82</v>
      </c>
      <c r="C102" s="22" t="s">
        <v>23</v>
      </c>
      <c r="D102" s="23" t="s">
        <v>83</v>
      </c>
      <c r="E102" s="24" t="s">
        <v>84</v>
      </c>
      <c r="F102" s="25" t="s">
        <v>52</v>
      </c>
      <c r="G102" s="26">
        <v>1</v>
      </c>
      <c r="H102" s="27"/>
      <c r="I102" s="28">
        <f>ROUND(H102*G102,2)</f>
        <v>0</v>
      </c>
      <c r="J102" s="24" t="s">
        <v>27</v>
      </c>
    </row>
    <row r="103" spans="2:10" ht="18" customHeight="1">
      <c r="B103" s="4"/>
      <c r="C103" s="31" t="s">
        <v>28</v>
      </c>
      <c r="D103" s="4"/>
      <c r="E103" s="32" t="s">
        <v>85</v>
      </c>
      <c r="F103" s="4"/>
      <c r="G103" s="4"/>
      <c r="H103" s="2"/>
      <c r="I103" s="4"/>
      <c r="J103" s="4"/>
    </row>
    <row r="104" spans="2:10" ht="28.2" customHeight="1">
      <c r="B104" s="22" t="s">
        <v>86</v>
      </c>
      <c r="C104" s="22" t="s">
        <v>23</v>
      </c>
      <c r="D104" s="23" t="s">
        <v>87</v>
      </c>
      <c r="E104" s="24" t="s">
        <v>88</v>
      </c>
      <c r="F104" s="25" t="s">
        <v>61</v>
      </c>
      <c r="G104" s="26">
        <v>445</v>
      </c>
      <c r="H104" s="27"/>
      <c r="I104" s="28">
        <f>ROUND(H104*G104,2)</f>
        <v>0</v>
      </c>
      <c r="J104" s="24" t="s">
        <v>27</v>
      </c>
    </row>
    <row r="105" spans="2:10" ht="21" customHeight="1">
      <c r="B105" s="4"/>
      <c r="C105" s="31" t="s">
        <v>28</v>
      </c>
      <c r="D105" s="4"/>
      <c r="E105" s="32" t="s">
        <v>89</v>
      </c>
      <c r="F105" s="4"/>
      <c r="G105" s="4"/>
      <c r="H105" s="2"/>
      <c r="I105" s="4"/>
      <c r="J105" s="4"/>
    </row>
    <row r="106" spans="2:10" ht="33.6" customHeight="1">
      <c r="B106" s="22" t="s">
        <v>90</v>
      </c>
      <c r="C106" s="22" t="s">
        <v>23</v>
      </c>
      <c r="D106" s="23" t="s">
        <v>91</v>
      </c>
      <c r="E106" s="24" t="s">
        <v>92</v>
      </c>
      <c r="F106" s="25" t="s">
        <v>93</v>
      </c>
      <c r="G106" s="26">
        <v>24792.43</v>
      </c>
      <c r="H106" s="27"/>
      <c r="I106" s="28">
        <f>ROUND(H106*G106,2)</f>
        <v>0</v>
      </c>
      <c r="J106" s="24" t="s">
        <v>27</v>
      </c>
    </row>
    <row r="107" spans="2:10" ht="27.6" customHeight="1">
      <c r="B107" s="4"/>
      <c r="C107" s="29" t="s">
        <v>28</v>
      </c>
      <c r="D107" s="4"/>
      <c r="E107" s="30" t="s">
        <v>94</v>
      </c>
      <c r="F107" s="4"/>
      <c r="G107" s="4"/>
      <c r="H107" s="2"/>
      <c r="I107" s="4"/>
      <c r="J107" s="4"/>
    </row>
    <row r="108" spans="2:10" ht="18" customHeight="1">
      <c r="B108" s="33"/>
      <c r="C108" s="29" t="s">
        <v>63</v>
      </c>
      <c r="D108" s="34" t="s">
        <v>44</v>
      </c>
      <c r="E108" s="35" t="s">
        <v>95</v>
      </c>
      <c r="F108" s="33"/>
      <c r="G108" s="34" t="s">
        <v>44</v>
      </c>
      <c r="H108" s="36"/>
      <c r="I108" s="33"/>
      <c r="J108" s="33"/>
    </row>
    <row r="109" spans="2:10" ht="18.6" customHeight="1">
      <c r="B109" s="37"/>
      <c r="C109" s="29" t="s">
        <v>63</v>
      </c>
      <c r="D109" s="38" t="s">
        <v>44</v>
      </c>
      <c r="E109" s="39" t="s">
        <v>96</v>
      </c>
      <c r="F109" s="37"/>
      <c r="G109" s="40">
        <v>16437.57</v>
      </c>
      <c r="H109" s="41"/>
      <c r="I109" s="37"/>
      <c r="J109" s="37"/>
    </row>
    <row r="110" spans="2:10" ht="15" customHeight="1">
      <c r="B110" s="33"/>
      <c r="C110" s="29" t="s">
        <v>63</v>
      </c>
      <c r="D110" s="34" t="s">
        <v>44</v>
      </c>
      <c r="E110" s="35" t="s">
        <v>97</v>
      </c>
      <c r="F110" s="33"/>
      <c r="G110" s="34" t="s">
        <v>44</v>
      </c>
      <c r="H110" s="36"/>
      <c r="I110" s="33"/>
      <c r="J110" s="33"/>
    </row>
    <row r="111" spans="2:10" ht="13.2" customHeight="1">
      <c r="B111" s="37"/>
      <c r="C111" s="29" t="s">
        <v>63</v>
      </c>
      <c r="D111" s="38" t="s">
        <v>44</v>
      </c>
      <c r="E111" s="39" t="s">
        <v>98</v>
      </c>
      <c r="F111" s="37"/>
      <c r="G111" s="40">
        <v>4548.46</v>
      </c>
      <c r="H111" s="41"/>
      <c r="I111" s="37"/>
      <c r="J111" s="37"/>
    </row>
    <row r="112" spans="2:10" ht="15">
      <c r="B112" s="33"/>
      <c r="C112" s="29" t="s">
        <v>63</v>
      </c>
      <c r="D112" s="34" t="s">
        <v>44</v>
      </c>
      <c r="E112" s="35" t="s">
        <v>99</v>
      </c>
      <c r="F112" s="33"/>
      <c r="G112" s="34" t="s">
        <v>44</v>
      </c>
      <c r="H112" s="36"/>
      <c r="I112" s="33"/>
      <c r="J112" s="33"/>
    </row>
    <row r="113" spans="2:10" ht="15.6" customHeight="1">
      <c r="B113" s="37"/>
      <c r="C113" s="29" t="s">
        <v>63</v>
      </c>
      <c r="D113" s="38" t="s">
        <v>44</v>
      </c>
      <c r="E113" s="39" t="s">
        <v>100</v>
      </c>
      <c r="F113" s="37"/>
      <c r="G113" s="40">
        <v>3806.4</v>
      </c>
      <c r="H113" s="41"/>
      <c r="I113" s="37"/>
      <c r="J113" s="37"/>
    </row>
    <row r="114" spans="2:10" ht="15">
      <c r="B114" s="42"/>
      <c r="C114" s="31" t="s">
        <v>63</v>
      </c>
      <c r="D114" s="47" t="s">
        <v>44</v>
      </c>
      <c r="E114" s="48" t="s">
        <v>70</v>
      </c>
      <c r="F114" s="42"/>
      <c r="G114" s="49">
        <v>24792.43</v>
      </c>
      <c r="H114" s="46"/>
      <c r="I114" s="42"/>
      <c r="J114" s="42"/>
    </row>
    <row r="115" spans="2:10" ht="15" customHeight="1">
      <c r="B115" s="22" t="s">
        <v>101</v>
      </c>
      <c r="C115" s="22" t="s">
        <v>23</v>
      </c>
      <c r="D115" s="23" t="s">
        <v>102</v>
      </c>
      <c r="E115" s="24" t="s">
        <v>103</v>
      </c>
      <c r="F115" s="25" t="s">
        <v>104</v>
      </c>
      <c r="G115" s="26">
        <v>12</v>
      </c>
      <c r="H115" s="27"/>
      <c r="I115" s="28">
        <f>ROUND(H115*G115,2)</f>
        <v>0</v>
      </c>
      <c r="J115" s="24" t="s">
        <v>44</v>
      </c>
    </row>
    <row r="116" spans="2:10" ht="15.6" customHeight="1">
      <c r="B116" s="22" t="s">
        <v>105</v>
      </c>
      <c r="C116" s="22" t="s">
        <v>23</v>
      </c>
      <c r="D116" s="23" t="s">
        <v>106</v>
      </c>
      <c r="E116" s="24" t="s">
        <v>107</v>
      </c>
      <c r="F116" s="25" t="s">
        <v>104</v>
      </c>
      <c r="G116" s="26">
        <v>190</v>
      </c>
      <c r="H116" s="27"/>
      <c r="I116" s="28">
        <f>ROUND(H116*G116,2)</f>
        <v>0</v>
      </c>
      <c r="J116" s="24" t="s">
        <v>44</v>
      </c>
    </row>
    <row r="117" spans="2:10" ht="14.4" customHeight="1">
      <c r="B117" s="22" t="s">
        <v>108</v>
      </c>
      <c r="C117" s="22" t="s">
        <v>23</v>
      </c>
      <c r="D117" s="23" t="s">
        <v>109</v>
      </c>
      <c r="E117" s="24" t="s">
        <v>110</v>
      </c>
      <c r="F117" s="25" t="s">
        <v>52</v>
      </c>
      <c r="G117" s="26">
        <v>1</v>
      </c>
      <c r="H117" s="27"/>
      <c r="I117" s="28">
        <f>ROUND(H117*G117,2)</f>
        <v>0</v>
      </c>
      <c r="J117" s="24" t="s">
        <v>44</v>
      </c>
    </row>
    <row r="118" spans="2:10" ht="16.2">
      <c r="B118" s="14"/>
      <c r="C118" s="19" t="s">
        <v>17</v>
      </c>
      <c r="D118" s="50" t="s">
        <v>111</v>
      </c>
      <c r="E118" s="50" t="s">
        <v>112</v>
      </c>
      <c r="F118" s="14"/>
      <c r="G118" s="14"/>
      <c r="H118" s="17"/>
      <c r="I118" s="51">
        <f>I119+I120</f>
        <v>0</v>
      </c>
      <c r="J118" s="14"/>
    </row>
    <row r="119" spans="2:10" ht="24" customHeight="1">
      <c r="B119" s="22" t="s">
        <v>113</v>
      </c>
      <c r="C119" s="22" t="s">
        <v>23</v>
      </c>
      <c r="D119" s="23" t="s">
        <v>114</v>
      </c>
      <c r="E119" s="24" t="s">
        <v>115</v>
      </c>
      <c r="F119" s="25" t="s">
        <v>52</v>
      </c>
      <c r="G119" s="26">
        <v>1</v>
      </c>
      <c r="H119" s="27"/>
      <c r="I119" s="28">
        <f>ROUND(H119*G119,2)</f>
        <v>0</v>
      </c>
      <c r="J119" s="24" t="s">
        <v>44</v>
      </c>
    </row>
    <row r="120" spans="2:10" ht="63" customHeight="1">
      <c r="B120" s="22" t="s">
        <v>116</v>
      </c>
      <c r="C120" s="22" t="s">
        <v>23</v>
      </c>
      <c r="D120" s="23" t="s">
        <v>117</v>
      </c>
      <c r="E120" s="24" t="s">
        <v>119</v>
      </c>
      <c r="F120" s="25" t="s">
        <v>118</v>
      </c>
      <c r="G120" s="26">
        <v>75</v>
      </c>
      <c r="H120" s="27"/>
      <c r="I120" s="28">
        <f>ROUND(H120*G120,2)</f>
        <v>0</v>
      </c>
      <c r="J120" s="24" t="s">
        <v>44</v>
      </c>
    </row>
  </sheetData>
  <mergeCells count="4">
    <mergeCell ref="E4:H4"/>
    <mergeCell ref="E19:H19"/>
    <mergeCell ref="E37:H37"/>
    <mergeCell ref="D61:G61"/>
  </mergeCells>
  <printOptions/>
  <pageMargins left="0.7" right="0.7" top="0.787401575" bottom="0.787401575" header="0.3" footer="0.3"/>
  <pageSetup fitToHeight="0" fitToWidth="1" horizontalDpi="600" verticalDpi="600" orientation="portrait" paperSize="9" scale="60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Hana</dc:creator>
  <cp:keywords/>
  <dc:description/>
  <cp:lastModifiedBy>Nováková Hana</cp:lastModifiedBy>
  <cp:lastPrinted>2016-08-12T09:07:21Z</cp:lastPrinted>
  <dcterms:created xsi:type="dcterms:W3CDTF">2016-08-09T09:54:02Z</dcterms:created>
  <dcterms:modified xsi:type="dcterms:W3CDTF">2016-08-12T09:09:21Z</dcterms:modified>
  <cp:category/>
  <cp:version/>
  <cp:contentType/>
  <cp:contentStatus/>
</cp:coreProperties>
</file>