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Rekonstrukce soci..." sheetId="2" r:id="rId2"/>
    <sheet name="SO 02 - Rekonstrukce soci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01 - Rekonstrukce soci...'!$C$96:$K$527</definedName>
    <definedName name="_xlnm.Print_Area" localSheetId="1">'SO 01 - Rekonstrukce soci...'!$C$4:$J$39,'SO 01 - Rekonstrukce soci...'!$C$45:$J$78,'SO 01 - Rekonstrukce soci...'!$C$84:$K$527</definedName>
    <definedName name="_xlnm._FilterDatabase" localSheetId="2" hidden="1">'SO 02 - Rekonstrukce soci...'!$C$96:$K$486</definedName>
    <definedName name="_xlnm.Print_Area" localSheetId="2">'SO 02 - Rekonstrukce soci...'!$C$4:$J$39,'SO 02 - Rekonstrukce soci...'!$C$45:$J$78,'SO 02 - Rekonstrukce soci...'!$C$84:$K$486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01 - Rekonstrukce soci...'!$96:$96</definedName>
    <definedName name="_xlnm.Print_Titles" localSheetId="2">'SO 02 - Rekonstrukce soci...'!$96:$96</definedName>
  </definedNames>
  <calcPr fullCalcOnLoad="1"/>
</workbook>
</file>

<file path=xl/sharedStrings.xml><?xml version="1.0" encoding="utf-8"?>
<sst xmlns="http://schemas.openxmlformats.org/spreadsheetml/2006/main" count="7520" uniqueCount="1209">
  <si>
    <t>Export Komplet</t>
  </si>
  <si>
    <t>VZ</t>
  </si>
  <si>
    <t>2.0</t>
  </si>
  <si>
    <t>ZAMOK</t>
  </si>
  <si>
    <t>False</t>
  </si>
  <si>
    <t>{cb64db51-1ccc-448a-affb-05dc16db72b3}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</si>
  <si>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</si>
  <si>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</si>
  <si>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</si>
  <si>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</si>
  <si>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</si>
  <si>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</si>
  <si>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</si>
  <si>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</si>
  <si>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2024-67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</si>
  <si>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</si>
  <si>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</si>
  <si>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Městské divadlo - rekonstrukce toalet a svodů do kanalizace včetně zřízení toalet pro invalidy v 1.NP</t>
  </si>
  <si>
    <t>KSO:</t>
  </si>
  <si>
    <t/>
  </si>
  <si>
    <t>CC-CZ:</t>
  </si>
  <si>
    <t>Místo:</t>
  </si>
  <si>
    <t>Městské divadlo Chomutov</t>
  </si>
  <si>
    <t>Datum:</t>
  </si>
  <si>
    <t>15. 5. 2024</t>
  </si>
  <si>
    <t>Zadavatel:</t>
  </si>
  <si>
    <t>IČ:</t>
  </si>
  <si>
    <t>47308095</t>
  </si>
  <si>
    <t>KULTURA A SPORT CHOMUTOV s.r.o.</t>
  </si>
  <si>
    <t>DIČ:</t>
  </si>
  <si>
    <t>CZ47308095</t>
  </si>
  <si>
    <t>Uchazeč:</t>
  </si>
  <si>
    <t>Vyplň údaj</t>
  </si>
  <si>
    <t>Projektant:</t>
  </si>
  <si>
    <t xml:space="preserve"> </t>
  </si>
  <si>
    <t>True</t>
  </si>
  <si>
    <t>Zpracovatel:</t>
  </si>
  <si>
    <t>75900513</t>
  </si>
  <si>
    <t>Ing. Kateřina Tumpachová</t>
  </si>
  <si>
    <t>CZ7556082479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</si>
  <si>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</si>
  <si>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</si>
  <si>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</si>
  <si>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</si>
  <si>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</si>
  <si>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</si>
  <si>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</si>
  <si>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</si>
  <si>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</si>
  <si>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</si>
  <si>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</si>
  <si>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</si>
  <si>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</si>
  <si>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</si>
  <si>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</si>
  <si>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</si>
  <si>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</si>
  <si>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</si>
  <si>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</si>
  <si>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</si>
  <si>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</si>
  <si>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</si>
  <si>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</si>
  <si>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</si>
  <si>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</si>
  <si>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</si>
  <si>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</si>
  <si>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</si>
  <si>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</si>
  <si>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</si>
  <si>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</si>
  <si>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</si>
  <si>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</si>
  <si>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</si>
  <si>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</si>
  <si>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</si>
  <si>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</si>
  <si>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</si>
  <si>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</si>
  <si>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</si>
  <si>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</si>
  <si>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</si>
  <si>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Rekonstrukce sociálních zařízení, 1.np, Divadlo Chomutov - WC MUŽI</t>
  </si>
  <si>
    <t>STA</t>
  </si>
  <si>
    <t>1</t>
  </si>
  <si>
    <t>{c9383ad6-1f88-4fc3-95a2-b458a433e269}</t>
  </si>
  <si>
    <t>2</t>
  </si>
  <si>
    <t>SO 02</t>
  </si>
  <si>
    <t>Rekonstrukce sociálních zařízení, 1.np, Divadlo Chomutov - WC ŽENY</t>
  </si>
  <si>
    <t>{21cea169-a390-4b6b-b644-b2fe37f58ada}</t>
  </si>
  <si>
    <t>KRYCÍ LIST SOUPISU PRACÍ</t>
  </si>
  <si>
    <t>Objekt:</t>
  </si>
  <si>
    <t>SO 01 - Rekonstrukce sociálních zařízení, 1.np, Divadlo Chomutov - WC MUŽI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</si>
  <si>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</si>
  <si>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</si>
  <si>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</si>
  <si>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</si>
  <si>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</si>
  <si>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</si>
  <si>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</si>
  <si>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</si>
  <si>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</si>
  <si>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</si>
  <si>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</si>
  <si>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</si>
  <si>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</si>
  <si>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</si>
  <si>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</si>
  <si>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</si>
  <si>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</si>
  <si>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</si>
  <si>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</si>
  <si>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</si>
  <si>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</si>
  <si>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</si>
  <si>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</si>
  <si>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</si>
  <si>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</si>
  <si>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</si>
  <si>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</si>
  <si>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</si>
  <si>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</si>
  <si>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</si>
  <si>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</si>
  <si>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</si>
  <si>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</si>
  <si>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</si>
  <si>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</si>
  <si>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</si>
  <si>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</si>
  <si>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</si>
  <si>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</si>
  <si>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</si>
  <si>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</si>
  <si>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</si>
  <si>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</si>
  <si>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</si>
  <si>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2024 01</t>
  </si>
  <si>
    <t>4</t>
  </si>
  <si>
    <t>1435153696</t>
  </si>
  <si>
    <t>PP</t>
  </si>
  <si>
    <t>Hrubá výplň rýh maltou jakékoli šířky rýhy ve stěnách</t>
  </si>
  <si>
    <t>Online PSC</t>
  </si>
  <si>
    <t>https://podminky.urs.cz/item/CS_URS_2024_01/612135101</t>
  </si>
  <si>
    <t>VV</t>
  </si>
  <si>
    <t>topení</t>
  </si>
  <si>
    <t>3,5*2*0,2</t>
  </si>
  <si>
    <t>voda , kanalizace</t>
  </si>
  <si>
    <t>37*0,2</t>
  </si>
  <si>
    <t>Součet</t>
  </si>
  <si>
    <t>612325301</t>
  </si>
  <si>
    <t>Vápenocementová hladká omítka ostění nebo nadpraží</t>
  </si>
  <si>
    <t>1666714505</t>
  </si>
  <si>
    <t>Vápenocementová omítka ostění nebo nadpraží hladká</t>
  </si>
  <si>
    <t>https://podminky.urs.cz/item/CS_URS_2024_01/612325301</t>
  </si>
  <si>
    <t>spojovací otvor - pod obkladem ostění</t>
  </si>
  <si>
    <t>(2+0,8+2)*0,3</t>
  </si>
  <si>
    <t>3</t>
  </si>
  <si>
    <t>619995001</t>
  </si>
  <si>
    <t>Začištění omítek kolem oken, dveří, podlah nebo obkladů</t>
  </si>
  <si>
    <t>m</t>
  </si>
  <si>
    <t>1884938111</t>
  </si>
  <si>
    <t>Začištění omítek (s dodáním hmot) kolem oken, dveří, podlah, obkladů apod.</t>
  </si>
  <si>
    <t>https://podminky.urs.cz/item/CS_URS_2024_01/619995001</t>
  </si>
  <si>
    <t>spojovací otvor</t>
  </si>
  <si>
    <t>2+0,8+2</t>
  </si>
  <si>
    <t>9</t>
  </si>
  <si>
    <t>Ostatní konstrukce a práce, bourání</t>
  </si>
  <si>
    <t>962031132</t>
  </si>
  <si>
    <t>Bourání příček nebo přizdívek z cihel pálených tl do 100 mm</t>
  </si>
  <si>
    <t>-315762197</t>
  </si>
  <si>
    <t>Bourání příček nebo přizdívek z cihel pálených plných nebo dutých, tl. do 100 mm</t>
  </si>
  <si>
    <t>https://podminky.urs.cz/item/CS_URS_2024_01/962031132</t>
  </si>
  <si>
    <t>(4,1+1+1+1)*2,15</t>
  </si>
  <si>
    <t>-4*0,6*1,97</t>
  </si>
  <si>
    <t>5</t>
  </si>
  <si>
    <t>965081223</t>
  </si>
  <si>
    <t>Bourání podlah z dlaždic keramických nebo xylolitových tl přes 10 mm plochy přes 1 m2</t>
  </si>
  <si>
    <t>597701</t>
  </si>
  <si>
    <t>Bourání podlah z dlaždic bez podkladního lože nebo mazaniny, s jakoukoliv výplní spár keramických nebo xylolitových tl. přes 10 mm plochy přes 1 m2</t>
  </si>
  <si>
    <t>https://podminky.urs.cz/item/CS_URS_2024_01/965081223</t>
  </si>
  <si>
    <t>4,1*2,3</t>
  </si>
  <si>
    <t>1*1*2</t>
  </si>
  <si>
    <t>0,9*1*2</t>
  </si>
  <si>
    <t>1,51*2,9</t>
  </si>
  <si>
    <t>968062455</t>
  </si>
  <si>
    <t>Vybourání dřevěných dveřních zárubní pl do 2 m2</t>
  </si>
  <si>
    <t>1769778681</t>
  </si>
  <si>
    <t>Vybourání dřevěných rámů oken s křídly, dveřních zárubní, vrat, stěn, ostění nebo obkladů dveřních zárubní, plochy do 2 m2</t>
  </si>
  <si>
    <t>https://podminky.urs.cz/item/CS_URS_2024_01/968062455</t>
  </si>
  <si>
    <t>0,7*1,97</t>
  </si>
  <si>
    <t>7</t>
  </si>
  <si>
    <t>968072455</t>
  </si>
  <si>
    <t>Vybourání kovových dveřních zárubní pl do 2 m2</t>
  </si>
  <si>
    <t>916555995</t>
  </si>
  <si>
    <t>Vybourání kovových rámů oken s křídly, dveřních zárubní, vrat, stěn, ostění nebo obkladů dveřních zárubní, plochy do 2 m2</t>
  </si>
  <si>
    <t>https://podminky.urs.cz/item/CS_URS_2024_01/968072455</t>
  </si>
  <si>
    <t>"kabiny"0,6*1,97*4</t>
  </si>
  <si>
    <t>8</t>
  </si>
  <si>
    <t>969041111</t>
  </si>
  <si>
    <t>Vybourání vnitřního plastového potrubí do DN 50</t>
  </si>
  <si>
    <t>-1389717635</t>
  </si>
  <si>
    <t>Vybourání vnitřního potrubí včetně vysekání drážky plastového do DN 50</t>
  </si>
  <si>
    <t>https://podminky.urs.cz/item/CS_URS_2024_01/969041111</t>
  </si>
  <si>
    <t>"od pisoárů-kanalizace"5</t>
  </si>
  <si>
    <t>"od umyvadla-kanalizace"2</t>
  </si>
  <si>
    <t>"od pisoárů-vodovod"5</t>
  </si>
  <si>
    <t>"od umyvadla-vodovod"5*2</t>
  </si>
  <si>
    <t>"od wc mís"4,6+2+1,5</t>
  </si>
  <si>
    <t>969041112</t>
  </si>
  <si>
    <t>Vybourání vnitřního plastového potrubí přes DN 50 do DN 100</t>
  </si>
  <si>
    <t>-26798164</t>
  </si>
  <si>
    <t>Vybourání vnitřního potrubí včetně vysekání drážky plastového přes DN 50 do DN 100</t>
  </si>
  <si>
    <t>https://podminky.urs.cz/item/CS_URS_2024_01/969041112</t>
  </si>
  <si>
    <t>"od wc mís"4</t>
  </si>
  <si>
    <t>10</t>
  </si>
  <si>
    <t>974031153</t>
  </si>
  <si>
    <t>Vysekání rýh ve zdivu cihelném hl do 100 mm š do 100 mm</t>
  </si>
  <si>
    <t>1572475955</t>
  </si>
  <si>
    <t>Vysekání rýh ve zdivu cihelném na maltu vápennou nebo vápenocementovou do hl. 100 mm a šířky do 100 mm</t>
  </si>
  <si>
    <t>https://podminky.urs.cz/item/CS_URS_2024_01/974031153</t>
  </si>
  <si>
    <t>zasekání rozvodů topení</t>
  </si>
  <si>
    <t>3,5*2</t>
  </si>
  <si>
    <t>11</t>
  </si>
  <si>
    <t>978059541</t>
  </si>
  <si>
    <t>Odsekání a odebrání obkladů stěn z vnitřních obkládaček plochy přes 1 m2</t>
  </si>
  <si>
    <t>29779007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</si>
  <si>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</si>
  <si>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</si>
  <si>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(2,2+4,1)*2*2</t>
  </si>
  <si>
    <t>-1,2*1,77</t>
  </si>
  <si>
    <t>-0,9*1,97</t>
  </si>
  <si>
    <t>"kabiny"(1+1)*2*2-0,6*1,97*2</t>
  </si>
  <si>
    <t>"kabiny"(1+0,9)*2*2-0,6*1,97*2</t>
  </si>
  <si>
    <t>"předsíň"(2,9+1,51)*2*2-(0,7*1,97)-(0,8*1,97)</t>
  </si>
  <si>
    <t>"ostění dvře š.700"(1,97+0,7+1,97)*0,2</t>
  </si>
  <si>
    <t>"ostění dvře š.800"(1,97+0,8+1,97)*0,35</t>
  </si>
  <si>
    <t>"okno do v.2m"2*2*0,35</t>
  </si>
  <si>
    <t>997</t>
  </si>
  <si>
    <t>Přesun sutě</t>
  </si>
  <si>
    <t>997013211</t>
  </si>
  <si>
    <t>Vnitrostaveništní doprava suti a vybouraných hmot pro budovy v do 6 m ručně</t>
  </si>
  <si>
    <t>t</t>
  </si>
  <si>
    <t>-181108697</t>
  </si>
  <si>
    <t>Vnitrostaveništní doprava suti a vybouraných hmot vodorovně do 50 m s naložením ručně pro budovy a haly výšky do 6 m</t>
  </si>
  <si>
    <t>https://podminky.urs.cz/item/CS_URS_2024_01/997013211</t>
  </si>
  <si>
    <t>13</t>
  </si>
  <si>
    <t>997013501</t>
  </si>
  <si>
    <t>Odvoz suti a vybouraných hmot na skládku nebo meziskládku do 1 km se složením</t>
  </si>
  <si>
    <t>-1794406314</t>
  </si>
  <si>
    <t>Odvoz suti a vybouraných hmot na skládku nebo meziskládku se složením, na vzdálenost do 1 km</t>
  </si>
  <si>
    <t>https://podminky.urs.cz/item/CS_URS_2024_01/997013501</t>
  </si>
  <si>
    <t>14</t>
  </si>
  <si>
    <t>997013509</t>
  </si>
  <si>
    <t>Příplatek k odvozu suti a vybouraných hmot na skládku ZKD 1 km přes 1 km</t>
  </si>
  <si>
    <t>-1552640947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</si>
  <si>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</si>
  <si>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</si>
  <si>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7,029*14 'Přepočtené koeficientem množství</t>
  </si>
  <si>
    <t>15</t>
  </si>
  <si>
    <t>997013871</t>
  </si>
  <si>
    <t>Poplatek za uložení stavebního odpadu na recyklační skládce (skládkovné) směsného stavebního a demoličního kód odpadu 17 09 04</t>
  </si>
  <si>
    <t>-1804933280</t>
  </si>
  <si>
    <t>Poplatek za uložení stavebního odpadu na recyklační skládce (skládkovné) směsného stavebního a demoličního zatříděného do Katalogu odpadů pod kódem 17 09 04</t>
  </si>
  <si>
    <t>https://podminky.urs.cz/item/CS_URS_2024_01/997013871</t>
  </si>
  <si>
    <t>998</t>
  </si>
  <si>
    <t>Přesun hmot</t>
  </si>
  <si>
    <t>16</t>
  </si>
  <si>
    <t>998011008</t>
  </si>
  <si>
    <t>Přesun hmot pro budovy zděné s omezením mechanizace pro budovy v do 6 m</t>
  </si>
  <si>
    <t>1605126665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</si>
  <si>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</si>
  <si>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https://podminky.urs.cz/item/CS_URS_2024_01/998011008</t>
  </si>
  <si>
    <t>PSV</t>
  </si>
  <si>
    <t>Práce a dodávky PSV</t>
  </si>
  <si>
    <t>721</t>
  </si>
  <si>
    <t>Zdravotechnika - vnitřní kanalizace</t>
  </si>
  <si>
    <t>17</t>
  </si>
  <si>
    <t>721-01 STAVEB.PŘÍP</t>
  </si>
  <si>
    <t>Stavební přípomoce pro díl 721</t>
  </si>
  <si>
    <t>%</t>
  </si>
  <si>
    <t>85613263</t>
  </si>
  <si>
    <t>18</t>
  </si>
  <si>
    <t>721171912</t>
  </si>
  <si>
    <t>Potrubí z PP propojení potrubí DN 40</t>
  </si>
  <si>
    <t>kus</t>
  </si>
  <si>
    <t>1252021752</t>
  </si>
  <si>
    <t>Opravy odpadního potrubí plastového propojení dosavadního potrubí DN 40</t>
  </si>
  <si>
    <t>https://podminky.urs.cz/item/CS_URS_2024_01/721171912</t>
  </si>
  <si>
    <t>19</t>
  </si>
  <si>
    <t>721171913</t>
  </si>
  <si>
    <t>Potrubí z PP propojení potrubí DN 50</t>
  </si>
  <si>
    <t>-760114659</t>
  </si>
  <si>
    <t>Opravy odpadního potrubí plastového propojení dosavadního potrubí DN 50</t>
  </si>
  <si>
    <t>https://podminky.urs.cz/item/CS_URS_2024_01/721171913</t>
  </si>
  <si>
    <t>20</t>
  </si>
  <si>
    <t>721171915</t>
  </si>
  <si>
    <t>Potrubí z PP propojení potrubí DN 110</t>
  </si>
  <si>
    <t>-872827236</t>
  </si>
  <si>
    <t>Opravy odpadního potrubí plastového propojení dosavadního potrubí DN 110</t>
  </si>
  <si>
    <t>https://podminky.urs.cz/item/CS_URS_2024_01/721171915</t>
  </si>
  <si>
    <t>721173723</t>
  </si>
  <si>
    <t>Potrubí kanalizační z PE připojovací DN 50</t>
  </si>
  <si>
    <t>-1956622655</t>
  </si>
  <si>
    <t>Potrubí z trub polyetylenových svařované připojovací DN 50</t>
  </si>
  <si>
    <t>https://podminky.urs.cz/item/CS_URS_2024_01/721173723</t>
  </si>
  <si>
    <t>22</t>
  </si>
  <si>
    <t>721173726</t>
  </si>
  <si>
    <t>Potrubí kanalizační z PE připojovací DN 100</t>
  </si>
  <si>
    <t>373239544</t>
  </si>
  <si>
    <t>Potrubí z trub polyetylenových svařované připojovací DN 100</t>
  </si>
  <si>
    <t>https://podminky.urs.cz/item/CS_URS_2024_01/721173726</t>
  </si>
  <si>
    <t>23</t>
  </si>
  <si>
    <t>721194105</t>
  </si>
  <si>
    <t>Vyvedení a upevnění odpadních výpustek DN 50</t>
  </si>
  <si>
    <t>2045535004</t>
  </si>
  <si>
    <t>Vyměření přípojek na potrubí vyvedení a upevnění odpadních výpustek DN 50</t>
  </si>
  <si>
    <t>https://podminky.urs.cz/item/CS_URS_2024_01/721194105</t>
  </si>
  <si>
    <t>24</t>
  </si>
  <si>
    <t>721194109</t>
  </si>
  <si>
    <t>Vyvedení a upevnění odpadních výpustek DN 110</t>
  </si>
  <si>
    <t>-943791669</t>
  </si>
  <si>
    <t>Vyměření přípojek na potrubí vyvedení a upevnění odpadních výpustek DN 110</t>
  </si>
  <si>
    <t>https://podminky.urs.cz/item/CS_URS_2024_01/721194109</t>
  </si>
  <si>
    <t>25</t>
  </si>
  <si>
    <t>721290111</t>
  </si>
  <si>
    <t>Zkouška těsnosti potrubí kanalizace vodou DN do 125</t>
  </si>
  <si>
    <t>1163805580</t>
  </si>
  <si>
    <t>Zkouška těsnosti kanalizace v objektech vodou do DN 125</t>
  </si>
  <si>
    <t>https://podminky.urs.cz/item/CS_URS_2024_01/721290111</t>
  </si>
  <si>
    <t>26</t>
  </si>
  <si>
    <t>998721111</t>
  </si>
  <si>
    <t>Přesun hmot tonážní pro vnitřní kanalizaci s omezením mechanizace v objektech v do 6 m</t>
  </si>
  <si>
    <t>1059649192</t>
  </si>
  <si>
    <t>Přesun hmot pro vnitřní kanalizaci stanovený z hmotnosti přesunovaného materiálu vodorovná dopravní vzdálenost do 50 m s omezením mechanizace v objektech výšky do 6 m</t>
  </si>
  <si>
    <t>https://podminky.urs.cz/item/CS_URS_2024_01/998721111</t>
  </si>
  <si>
    <t>722</t>
  </si>
  <si>
    <t>Zdravotechnika - vnitřní vodovod</t>
  </si>
  <si>
    <t>27</t>
  </si>
  <si>
    <t>722-01STAVEB.PŘÍP.</t>
  </si>
  <si>
    <t>Stavební přípomoce pro díl 722</t>
  </si>
  <si>
    <t>-1805363094</t>
  </si>
  <si>
    <t>28</t>
  </si>
  <si>
    <t>722170953</t>
  </si>
  <si>
    <t>Oprava potrubí PE spojka Gebo BA čepové G 3/4</t>
  </si>
  <si>
    <t>464137535</t>
  </si>
  <si>
    <t>Oprava vodovodního potrubí z plastových trub spojky pro trubky čepové G 3/4</t>
  </si>
  <si>
    <t>https://podminky.urs.cz/item/CS_URS_2024_01/722170953</t>
  </si>
  <si>
    <t>29</t>
  </si>
  <si>
    <t>722171913</t>
  </si>
  <si>
    <t>Potrubí plastové odříznutí trubky D přes 20 do 25 mm</t>
  </si>
  <si>
    <t>673191085</t>
  </si>
  <si>
    <t>Odříznutí trubky nebo tvarovky u rozvodů vody z plastů D přes 20 do 25 mm</t>
  </si>
  <si>
    <t>https://podminky.urs.cz/item/CS_URS_2024_01/722171913</t>
  </si>
  <si>
    <t>30</t>
  </si>
  <si>
    <t>722173113</t>
  </si>
  <si>
    <t>Potrubí vodovodní plastové PE-Xa spoj násuvnou objímkou plastovou D 20x2,8 mm</t>
  </si>
  <si>
    <t>-1986154368</t>
  </si>
  <si>
    <t>Potrubí z plastových trubek ze síťovaného polyethylenu (PE-Xa) spojované mechanicky násuvnou objímkou plastovou D 20/2,8</t>
  </si>
  <si>
    <t>https://podminky.urs.cz/item/CS_URS_2024_01/722173113</t>
  </si>
  <si>
    <t>31</t>
  </si>
  <si>
    <t>722179191</t>
  </si>
  <si>
    <t>Příplatek k rozvodu vody z plastů za malý rozsah prací na zakázce do 20 m</t>
  </si>
  <si>
    <t>soubor</t>
  </si>
  <si>
    <t>1928953131</t>
  </si>
  <si>
    <t>Příplatek k ceně rozvody vody z plastů za práce malého rozsahu na zakázce do 20 m rozvodu</t>
  </si>
  <si>
    <t>https://podminky.urs.cz/item/CS_URS_2024_01/722179191</t>
  </si>
  <si>
    <t>32</t>
  </si>
  <si>
    <t>722179192</t>
  </si>
  <si>
    <t>Příplatek k rozvodu vody z plastů za potrubí do D 32 mm do 15 svarů</t>
  </si>
  <si>
    <t>-760429464</t>
  </si>
  <si>
    <t>Příplatek k ceně rozvody vody z plastů za práce malého rozsahu na zakázce při průměru trubek do 32 mm, do 15 svarů</t>
  </si>
  <si>
    <t>https://podminky.urs.cz/item/CS_URS_2024_01/722179192</t>
  </si>
  <si>
    <t>33</t>
  </si>
  <si>
    <t>722231221</t>
  </si>
  <si>
    <t>Ventil pojistný mosazný G 1/2" PN 6 do 100°C k bojleru s vnitřním x vnějším závitem</t>
  </si>
  <si>
    <t>-1433186101</t>
  </si>
  <si>
    <t>Armatury se dvěma závity ventily pojistné k bojleru mosazné PN 6 do 100°C G 1/2"</t>
  </si>
  <si>
    <t>https://podminky.urs.cz/item/CS_URS_2024_01/722231221</t>
  </si>
  <si>
    <t>34</t>
  </si>
  <si>
    <t>722232062</t>
  </si>
  <si>
    <t>Kohout kulový přímý G 3/4" PN 42 do 185°C vnitřní závit s vypouštěním</t>
  </si>
  <si>
    <t>-880212139</t>
  </si>
  <si>
    <t>Armatury se dvěma závity kulové kohouty PN 42 do 185 °C přímé vnitřní závit s vypouštěním G 3/4"</t>
  </si>
  <si>
    <t>https://podminky.urs.cz/item/CS_URS_2024_01/722232062</t>
  </si>
  <si>
    <t>35</t>
  </si>
  <si>
    <t>722290234</t>
  </si>
  <si>
    <t>Proplach a dezinfekce vodovodního potrubí DN do 80</t>
  </si>
  <si>
    <t>-1055192318</t>
  </si>
  <si>
    <t>Zkoušky, proplach a desinfekce vodovodního potrubí proplach a desinfekce vodovodního potrubí do DN 80</t>
  </si>
  <si>
    <t>https://podminky.urs.cz/item/CS_URS_2024_01/722290234</t>
  </si>
  <si>
    <t>36</t>
  </si>
  <si>
    <t>722290246</t>
  </si>
  <si>
    <t>Zkouška těsnosti vodovodního potrubí plastového DN do 40</t>
  </si>
  <si>
    <t>2070475352</t>
  </si>
  <si>
    <t>Zkoušky, proplach a desinfekce vodovodního potrubí zkoušky těsnosti vodovodního potrubí plastového do DN 40</t>
  </si>
  <si>
    <t>https://podminky.urs.cz/item/CS_URS_2024_01/722290246</t>
  </si>
  <si>
    <t>725</t>
  </si>
  <si>
    <t>Zdravotechnika - zařizovací předměty</t>
  </si>
  <si>
    <t>37</t>
  </si>
  <si>
    <t>725110814</t>
  </si>
  <si>
    <t>Demontáž klozetu Kombi</t>
  </si>
  <si>
    <t>-1957463696</t>
  </si>
  <si>
    <t>Demontáž klozetů kombi</t>
  </si>
  <si>
    <t>https://podminky.urs.cz/item/CS_URS_2024_01/725110814</t>
  </si>
  <si>
    <t>38</t>
  </si>
  <si>
    <t>725112022</t>
  </si>
  <si>
    <t>Klozet keramický závěsný na nosné stěny s hlubokým splachováním odpad vodorovný</t>
  </si>
  <si>
    <t>1699411332</t>
  </si>
  <si>
    <t>Zařízení záchodů klozety keramické závěsné na nosné stěny s hlubokým splachováním odpad vodorovný</t>
  </si>
  <si>
    <t>https://podminky.urs.cz/item/CS_URS_2024_01/725112022</t>
  </si>
  <si>
    <t>39</t>
  </si>
  <si>
    <t>725119125</t>
  </si>
  <si>
    <t>Montáž klozetových mís závěsných na nosné stěny</t>
  </si>
  <si>
    <t>1728720525</t>
  </si>
  <si>
    <t>Zařízení záchodů montáž klozetových mís závěsných na nosné stěny</t>
  </si>
  <si>
    <t>https://podminky.urs.cz/item/CS_URS_2024_01/725119125</t>
  </si>
  <si>
    <t>40</t>
  </si>
  <si>
    <t>M</t>
  </si>
  <si>
    <t>64236051</t>
  </si>
  <si>
    <t>klozet keramický bílý závěsný hluboké splachování pro handicapované</t>
  </si>
  <si>
    <t>-1991612813</t>
  </si>
  <si>
    <t>41</t>
  </si>
  <si>
    <t>725121521</t>
  </si>
  <si>
    <t>Pisoárový záchodek automatický s infračerveným senzorem</t>
  </si>
  <si>
    <t>-293803124</t>
  </si>
  <si>
    <t>Pisoárové záchodky keramické automatické s infračerveným senzorem</t>
  </si>
  <si>
    <t>https://podminky.urs.cz/item/CS_URS_2024_01/725121521</t>
  </si>
  <si>
    <t>42</t>
  </si>
  <si>
    <t>725122817</t>
  </si>
  <si>
    <t>Demontáž pisoárových stání bez nádrže a jedním záchodkem</t>
  </si>
  <si>
    <t>-1040915116</t>
  </si>
  <si>
    <t>Demontáž pisoárů bez nádrže s rohovým ventilem s 1 záchodkem</t>
  </si>
  <si>
    <t>https://podminky.urs.cz/item/CS_URS_2024_01/725122817</t>
  </si>
  <si>
    <t>43</t>
  </si>
  <si>
    <t>725210821</t>
  </si>
  <si>
    <t>Demontáž umyvadel bez výtokových armatur</t>
  </si>
  <si>
    <t>1825838069</t>
  </si>
  <si>
    <t>Demontáž umyvadel bez výtokových armatur umyvadel</t>
  </si>
  <si>
    <t>https://podminky.urs.cz/item/CS_URS_2024_01/725210821</t>
  </si>
  <si>
    <t>44</t>
  </si>
  <si>
    <t>725211602</t>
  </si>
  <si>
    <t>Umyvadlo keramické bílé šířky 550 mm bez krytu na sifon připevněné na stěnu šrouby</t>
  </si>
  <si>
    <t>1669744906</t>
  </si>
  <si>
    <t>Umyvadla keramická bílá bez výtokových armatur připevněná na stěnu šrouby bez sloupu nebo krytu na sifon, šířka umyvadla 550 mm</t>
  </si>
  <si>
    <t>https://podminky.urs.cz/item/CS_URS_2024_01/725211602</t>
  </si>
  <si>
    <t>45</t>
  </si>
  <si>
    <t>725211681</t>
  </si>
  <si>
    <t>Umyvadlo keramické bílé zdravotní šířky 640 mm připevněné na stěnu šrouby</t>
  </si>
  <si>
    <t>-2128642352</t>
  </si>
  <si>
    <t>Umyvadla keramická bílá bez výtokových armatur připevněná na stěnu šrouby zdravotní, šířka umyvadla 640 mm</t>
  </si>
  <si>
    <t>https://podminky.urs.cz/item/CS_URS_2024_01/725211681</t>
  </si>
  <si>
    <t>46</t>
  </si>
  <si>
    <t>7252916.R01</t>
  </si>
  <si>
    <t>Montáž sklopného zrcadla do zdi</t>
  </si>
  <si>
    <t>1867966248</t>
  </si>
  <si>
    <t>47</t>
  </si>
  <si>
    <t>725SPCM 2</t>
  </si>
  <si>
    <t>Sklopné zrcadlo pro imobilní wc kabiny 600/400 mm</t>
  </si>
  <si>
    <t>-1268561299</t>
  </si>
  <si>
    <t>48</t>
  </si>
  <si>
    <t>725291652</t>
  </si>
  <si>
    <t>Montáž dávkovače tekutého mýdla</t>
  </si>
  <si>
    <t>1602120316</t>
  </si>
  <si>
    <t>Montáž doplňků zařízení koupelen a záchodů dávkovače tekutého mýdla</t>
  </si>
  <si>
    <t>https://podminky.urs.cz/item/CS_URS_2024_01/725291652</t>
  </si>
  <si>
    <t>49</t>
  </si>
  <si>
    <t>554310.01</t>
  </si>
  <si>
    <t>dávkovač tekutého mýdla nerezový 1,2L</t>
  </si>
  <si>
    <t>-1022486131</t>
  </si>
  <si>
    <t>50</t>
  </si>
  <si>
    <t>554310.02</t>
  </si>
  <si>
    <t>dávkovač desinfekce nerezový 1,2L</t>
  </si>
  <si>
    <t>-485634097</t>
  </si>
  <si>
    <t>51</t>
  </si>
  <si>
    <t>725291653</t>
  </si>
  <si>
    <t>Montáž zásobníku toaletních papírů</t>
  </si>
  <si>
    <t>534310509</t>
  </si>
  <si>
    <t>Montáž doplňků zařízení koupelen a záchodů zásobníku toaletních papírů</t>
  </si>
  <si>
    <t>https://podminky.urs.cz/item/CS_URS_2024_01/725291653</t>
  </si>
  <si>
    <t>52</t>
  </si>
  <si>
    <t>55431090</t>
  </si>
  <si>
    <t>zásobník toaletních papírů nerez D 310mm</t>
  </si>
  <si>
    <t>2038364286</t>
  </si>
  <si>
    <t>53</t>
  </si>
  <si>
    <t>725291654</t>
  </si>
  <si>
    <t>Montáž zásobníku papírových ručníků</t>
  </si>
  <si>
    <t>-1291822892</t>
  </si>
  <si>
    <t>Montáž doplňků zařízení koupelen a záchodů zásobníku papírových ručníků</t>
  </si>
  <si>
    <t>https://podminky.urs.cz/item/CS_URS_2024_01/725291654</t>
  </si>
  <si>
    <t>54</t>
  </si>
  <si>
    <t>55431084</t>
  </si>
  <si>
    <t>zásobník papírových ručníků skládaných nerezové provedení</t>
  </si>
  <si>
    <t>-1850823781</t>
  </si>
  <si>
    <t>55</t>
  </si>
  <si>
    <t>725291664</t>
  </si>
  <si>
    <t>Montáž štětky závěsné</t>
  </si>
  <si>
    <t>826285078</t>
  </si>
  <si>
    <t>Montáž doplňků zařízení koupelen a záchodů štětky závěsné</t>
  </si>
  <si>
    <t>https://podminky.urs.cz/item/CS_URS_2024_01/725291664</t>
  </si>
  <si>
    <t>56</t>
  </si>
  <si>
    <t>55779012</t>
  </si>
  <si>
    <t>štětka na WC závěsná nebo na podlahu kartáč nylon nerezové záchytné pouzdro lesk</t>
  </si>
  <si>
    <t>-355529948</t>
  </si>
  <si>
    <t>57</t>
  </si>
  <si>
    <t>725291667</t>
  </si>
  <si>
    <t>Montáž piktogramu</t>
  </si>
  <si>
    <t>1115527357</t>
  </si>
  <si>
    <t>Montáž doplňků zařízení koupelen a záchodů piktogramu</t>
  </si>
  <si>
    <t>https://podminky.urs.cz/item/CS_URS_2024_01/725291667</t>
  </si>
  <si>
    <t>58</t>
  </si>
  <si>
    <t>SNL.SLZN44AC</t>
  </si>
  <si>
    <t>Piktogram - WC invalidní</t>
  </si>
  <si>
    <t>-599119112</t>
  </si>
  <si>
    <t>59</t>
  </si>
  <si>
    <t>725291669</t>
  </si>
  <si>
    <t>Montáž madla invalidního krakorcového</t>
  </si>
  <si>
    <t>-684399155</t>
  </si>
  <si>
    <t>Montáž doplňků zařízení koupelen a záchodů madla invalidního krakorcového</t>
  </si>
  <si>
    <t>https://podminky.urs.cz/item/CS_URS_2024_01/725291669</t>
  </si>
  <si>
    <t>60</t>
  </si>
  <si>
    <t>55147063</t>
  </si>
  <si>
    <t>madlo invalidní krakorcové bílé 900mm</t>
  </si>
  <si>
    <t>-1783705960</t>
  </si>
  <si>
    <t>61</t>
  </si>
  <si>
    <t>725291670</t>
  </si>
  <si>
    <t>Montáž madla invalidního krakorcového sklopného</t>
  </si>
  <si>
    <t>1261322823</t>
  </si>
  <si>
    <t>Montáž doplňků zařízení koupelen a záchodů madla invalidního krakorcového sklopného</t>
  </si>
  <si>
    <t>https://podminky.urs.cz/item/CS_URS_2024_01/725291670</t>
  </si>
  <si>
    <t>62</t>
  </si>
  <si>
    <t>55147061</t>
  </si>
  <si>
    <t>madlo invalidní krakorcové sklopné bílé 813mm</t>
  </si>
  <si>
    <t>-548539202</t>
  </si>
  <si>
    <t>63</t>
  </si>
  <si>
    <t>725291674</t>
  </si>
  <si>
    <t>Montáž madla umyvadlového</t>
  </si>
  <si>
    <t>-2117707586</t>
  </si>
  <si>
    <t>Montáž doplňků zařízení koupelen a záchodů madla umyvadlového</t>
  </si>
  <si>
    <t>https://podminky.urs.cz/item/CS_URS_2024_01/725291674</t>
  </si>
  <si>
    <t>64</t>
  </si>
  <si>
    <t>55147211</t>
  </si>
  <si>
    <t>madlo umyvadlové pravé/levé bílé 500x305mm</t>
  </si>
  <si>
    <t>451714523</t>
  </si>
  <si>
    <t>65</t>
  </si>
  <si>
    <t>725291675</t>
  </si>
  <si>
    <t>Montáž madla ochrany sifonu</t>
  </si>
  <si>
    <t>1508116151</t>
  </si>
  <si>
    <t>Montáž doplňků zařízení koupelen a záchodů madla ochrany sifonu</t>
  </si>
  <si>
    <t>https://podminky.urs.cz/item/CS_URS_2024_01/725291675</t>
  </si>
  <si>
    <t>66</t>
  </si>
  <si>
    <t>55147163</t>
  </si>
  <si>
    <t>madlo ochrana sifonu bílé 250x450mm</t>
  </si>
  <si>
    <t>-195908298</t>
  </si>
  <si>
    <t>67</t>
  </si>
  <si>
    <t>725291684</t>
  </si>
  <si>
    <t>Montáž difuzéru</t>
  </si>
  <si>
    <t>369549585</t>
  </si>
  <si>
    <t>Montáž doplňků zařízení koupelen a záchodů drobného elektrického zařízení difuzéru</t>
  </si>
  <si>
    <t>https://podminky.urs.cz/item/CS_URS_2024_01/725291684</t>
  </si>
  <si>
    <t>68</t>
  </si>
  <si>
    <t>35889020</t>
  </si>
  <si>
    <t>difuzér nádržka 200ml výstup páry 30ml/hod pro místnost do 20m2 Wi-Fi napájení siťové</t>
  </si>
  <si>
    <t>-1901865726</t>
  </si>
  <si>
    <t>69</t>
  </si>
  <si>
    <t>725532116.DZD</t>
  </si>
  <si>
    <t>Elektrický ohřívač Dražice OKCE 100 zásobníkový akumulační závěsný svislý 100 l / 2 kW</t>
  </si>
  <si>
    <t>-1414768667</t>
  </si>
  <si>
    <t>70</t>
  </si>
  <si>
    <t>725810811</t>
  </si>
  <si>
    <t>Demontáž ventilů výtokových nástěnných</t>
  </si>
  <si>
    <t>-801088198</t>
  </si>
  <si>
    <t>Demontáž výtokových ventilů nástěnných</t>
  </si>
  <si>
    <t>https://podminky.urs.cz/item/CS_URS_2024_01/725810811</t>
  </si>
  <si>
    <t>"pisoár"6</t>
  </si>
  <si>
    <t>71</t>
  </si>
  <si>
    <t>725820801</t>
  </si>
  <si>
    <t>Demontáž baterie nástěnné do G 3 / 4</t>
  </si>
  <si>
    <t>-1386231449</t>
  </si>
  <si>
    <t>Demontáž baterií nástěnných do G 3/4</t>
  </si>
  <si>
    <t>https://podminky.urs.cz/item/CS_URS_2024_01/725820801</t>
  </si>
  <si>
    <t>umyvadlo</t>
  </si>
  <si>
    <t>72</t>
  </si>
  <si>
    <t>725822611</t>
  </si>
  <si>
    <t>Baterie umyvadlová stojánková páková bez výpusti</t>
  </si>
  <si>
    <t>2090605091</t>
  </si>
  <si>
    <t>Baterie umyvadlové stojánkové pákové bez výpusti</t>
  </si>
  <si>
    <t>https://podminky.urs.cz/item/CS_URS_2024_01/725822611</t>
  </si>
  <si>
    <t>73</t>
  </si>
  <si>
    <t>725829131</t>
  </si>
  <si>
    <t>Montáž baterie umyvadlové stojánkové G 1/2" ostatní typ</t>
  </si>
  <si>
    <t>1894655879</t>
  </si>
  <si>
    <t>Baterie umyvadlové montáž ostatních typů stojánkových G 1/2"</t>
  </si>
  <si>
    <t>https://podminky.urs.cz/item/CS_URS_2024_01/725829131</t>
  </si>
  <si>
    <t>74</t>
  </si>
  <si>
    <t>725SPCM 1</t>
  </si>
  <si>
    <t>Baterie umyvadlová zdravotní s prodlouženou pákou ovládání</t>
  </si>
  <si>
    <t>779544672</t>
  </si>
  <si>
    <t>75</t>
  </si>
  <si>
    <t>725860811</t>
  </si>
  <si>
    <t>Demontáž uzávěrů zápachu jednoduchých</t>
  </si>
  <si>
    <t>1542043276</t>
  </si>
  <si>
    <t>Demontáž zápachových uzávěrek pro zařizovací předměty jednoduchých</t>
  </si>
  <si>
    <t>https://podminky.urs.cz/item/CS_URS_2024_01/725860811</t>
  </si>
  <si>
    <t>"umyvadlo"1</t>
  </si>
  <si>
    <t>76</t>
  </si>
  <si>
    <t>725-R02</t>
  </si>
  <si>
    <t>Montáž a dodávka automatického osoušeče rukou</t>
  </si>
  <si>
    <t>608506442</t>
  </si>
  <si>
    <t>77</t>
  </si>
  <si>
    <t>998725111</t>
  </si>
  <si>
    <t>Přesun hmot tonážní pro zařizovací předměty s omezením mechanizace v objektech v do 6 m</t>
  </si>
  <si>
    <t>-105967848</t>
  </si>
  <si>
    <t>Přesun hmot pro zařizovací předměty stanovený z hmotnosti přesunovaného materiálu vodorovná dopravní vzdálenost do 50 m s omezením mechanizace v objektech výšky do 6 m</t>
  </si>
  <si>
    <t>https://podminky.urs.cz/item/CS_URS_2024_01/998725111</t>
  </si>
  <si>
    <t>733</t>
  </si>
  <si>
    <t>Ústřední vytápění - rozvodné potrubí</t>
  </si>
  <si>
    <t>78</t>
  </si>
  <si>
    <t>733222304</t>
  </si>
  <si>
    <t>Potrubí měděné polotvrdé spojované lisováním D 22x1 mm</t>
  </si>
  <si>
    <t>-1920007018</t>
  </si>
  <si>
    <t>Potrubí z trubek měděných polotvrdých spojovaných lisováním PN 16, T= +110°C Ø 22/1</t>
  </si>
  <si>
    <t>https://podminky.urs.cz/item/CS_URS_2024_01/733222304</t>
  </si>
  <si>
    <t>79</t>
  </si>
  <si>
    <t>733291101</t>
  </si>
  <si>
    <t>Zkouška těsnosti potrubí měděné D do 35x1,5</t>
  </si>
  <si>
    <t>-1222048936</t>
  </si>
  <si>
    <t>Zkoušky těsnosti potrubí z trubek měděných Ø do 35/1,5</t>
  </si>
  <si>
    <t>https://podminky.urs.cz/item/CS_URS_2024_01/733291101</t>
  </si>
  <si>
    <t>80</t>
  </si>
  <si>
    <t>998733111</t>
  </si>
  <si>
    <t>Přesun hmot tonážní pro rozvody potrubí s omezením mechanizace v objektech v do 6 m</t>
  </si>
  <si>
    <t>-380274858</t>
  </si>
  <si>
    <t>Přesun hmot pro rozvody potrubí stanovený z hmotnosti přesunovaného materiálu vodorovná dopravní vzdálenost do 50 m s omezením mechanizace v objektech výšky do 6 m</t>
  </si>
  <si>
    <t>https://podminky.urs.cz/item/CS_URS_2024_01/998733111</t>
  </si>
  <si>
    <t>734</t>
  </si>
  <si>
    <t>Ústřední vytápění - armatury</t>
  </si>
  <si>
    <t>81</t>
  </si>
  <si>
    <t>734221682</t>
  </si>
  <si>
    <t>Termostatická hlavice kapalinová PN 10 do 110°C otopných těles VK</t>
  </si>
  <si>
    <t>-773558353</t>
  </si>
  <si>
    <t>Ventily regulační závitové hlavice termostatické pro ovládání ventilů PN 10 do 110°C kapalinové otopných těles VK</t>
  </si>
  <si>
    <t>https://podminky.urs.cz/item/CS_URS_2024_01/734221682</t>
  </si>
  <si>
    <t>82</t>
  </si>
  <si>
    <t>734222812</t>
  </si>
  <si>
    <t>Ventil závitový termostatický přímý G 1/2 PN 16 do 110°C s ruční hlavou chromovaný</t>
  </si>
  <si>
    <t>1823521806</t>
  </si>
  <si>
    <t>Ventily regulační závitové termostatické s hlavicí ručního ovládání PN 16 do 110°C přímé chromované G 1/2</t>
  </si>
  <si>
    <t>https://podminky.urs.cz/item/CS_URS_2024_01/734222812</t>
  </si>
  <si>
    <t>83</t>
  </si>
  <si>
    <t>998734111</t>
  </si>
  <si>
    <t>Přesun hmot tonážní pro armatury s omezením mechanizace v objektech v do 6 m</t>
  </si>
  <si>
    <t>-506496142</t>
  </si>
  <si>
    <t>Přesun hmot pro armatury stanovený z hmotnosti přesunovaného materiálu vodorovná dopravní vzdálenost do 50 m s omezením mechanizace v objektech výšky do 6 m</t>
  </si>
  <si>
    <t>https://podminky.urs.cz/item/CS_URS_2024_01/998734111</t>
  </si>
  <si>
    <t>735</t>
  </si>
  <si>
    <t>Ústřední vytápění - otopná tělesa</t>
  </si>
  <si>
    <t>84</t>
  </si>
  <si>
    <t>735151821</t>
  </si>
  <si>
    <t>Demontáž otopného tělesa panelového dvouřadého dl do 1500 mm</t>
  </si>
  <si>
    <t>1635173324</t>
  </si>
  <si>
    <t>Demontáž otopných těles panelových dvouřadých stavební délky do 1500 mm</t>
  </si>
  <si>
    <t>https://podminky.urs.cz/item/CS_URS_2024_01/735151821</t>
  </si>
  <si>
    <t>85</t>
  </si>
  <si>
    <t>735152351</t>
  </si>
  <si>
    <t>Otopné těleso panelové VK dvoudeskové bez přídavné přestupní plochy výška/délka 500/400 mm výkon 335 W</t>
  </si>
  <si>
    <t>-278885704</t>
  </si>
  <si>
    <t>Otopná tělesa panelová VK dvoudesková PN 1,0 MPa, T do 110°C bez přídavné přestupní plochy výšky tělesa 500 mm stavební délky / výkonu 400 mm / 335 W</t>
  </si>
  <si>
    <t>https://podminky.urs.cz/item/CS_URS_2024_01/735152351</t>
  </si>
  <si>
    <t>86</t>
  </si>
  <si>
    <t>735152377</t>
  </si>
  <si>
    <t>Otopné těleso panel VK dvoudeskové bez přídavné přestupní plochy výška/délka 600/1000 mm výkon 978 W</t>
  </si>
  <si>
    <t>2077866004</t>
  </si>
  <si>
    <t>Otopná tělesa panelová VK dvoudesková PN 1,0 MPa, T do 110°C bez přídavné přestupní plochy výšky tělesa 600 mm stavební délky / výkonu 1000 mm / 978 W</t>
  </si>
  <si>
    <t>https://podminky.urs.cz/item/CS_URS_2024_01/735152377</t>
  </si>
  <si>
    <t>87</t>
  </si>
  <si>
    <t>998735111</t>
  </si>
  <si>
    <t>Přesun hmot tonážní pro otopná tělesa s omezením mechanizace v objektech v do 6 m</t>
  </si>
  <si>
    <t>1125758735</t>
  </si>
  <si>
    <t>Přesun hmot pro otopná tělesa stanovený z hmotnosti přesunovaného materiálu vodorovná dopravní vzdálenost do 50 m s omezením mechanizace v objektech výšky do 6 m</t>
  </si>
  <si>
    <t>https://podminky.urs.cz/item/CS_URS_2024_01/998735111</t>
  </si>
  <si>
    <t>741</t>
  </si>
  <si>
    <t>Elektroinstalace - silnoproud</t>
  </si>
  <si>
    <t>88</t>
  </si>
  <si>
    <t>741-1</t>
  </si>
  <si>
    <t>Elektroinstalace</t>
  </si>
  <si>
    <t>kpl</t>
  </si>
  <si>
    <t>-707494112</t>
  </si>
  <si>
    <t>763</t>
  </si>
  <si>
    <t>Konstrukce suché výstavby</t>
  </si>
  <si>
    <t>89</t>
  </si>
  <si>
    <t>763113341</t>
  </si>
  <si>
    <t>SDK příčka instalační tl 155 - 650 mm zdvojený profil CW+UW 50 desky 2xH2 12,5 s izolací EI 60 Rw do 54 dB</t>
  </si>
  <si>
    <t>345282958</t>
  </si>
  <si>
    <t>Příčka instalační ze sádrokartonových desek s nosnou konstrukcí ze zdvojených ocelových profilů UW, CW s mezerou, CW profily navzájem spojeny páskem sádry dvojitě opláštěná deskami impregnovanými H2 tl. 2 x 12,5 mm s izolací, EI 60, Rw do 54 dB, příčka tl. 155 - 650 mm, profil 50</t>
  </si>
  <si>
    <t>https://podminky.urs.cz/item/CS_URS_2024_01/763113341</t>
  </si>
  <si>
    <t>v kabinách pro závěs wc</t>
  </si>
  <si>
    <t>1,225*3,4*2</t>
  </si>
  <si>
    <t>1,6*3,4</t>
  </si>
  <si>
    <t>90</t>
  </si>
  <si>
    <t>763173113</t>
  </si>
  <si>
    <t>Montáž úchytu pro WC v SDK kci</t>
  </si>
  <si>
    <t>891275549</t>
  </si>
  <si>
    <t>Montáž nosičů zařizovacích předmětů pro konstrukce ze sádrokartonových desek úchytu pro WC</t>
  </si>
  <si>
    <t>https://podminky.urs.cz/item/CS_URS_2024_01/763173113</t>
  </si>
  <si>
    <t>91</t>
  </si>
  <si>
    <t>59030731</t>
  </si>
  <si>
    <t>konstrukce pro uchycení WC osová rozteč CW profilů 450-625mm</t>
  </si>
  <si>
    <t>2027177002</t>
  </si>
  <si>
    <t>92</t>
  </si>
  <si>
    <t>763411111</t>
  </si>
  <si>
    <t>Sanitární příčky do mokrého prostředí, desky s HPL - laminátem tl 19,6 mm</t>
  </si>
  <si>
    <t>478021702</t>
  </si>
  <si>
    <t>Sanitární příčky vhodné do mokrého prostředí dělící z dřevotřískových desek s HPL-laminátem tl. 19,6 mm</t>
  </si>
  <si>
    <t>https://podminky.urs.cz/item/CS_URS_2024_01/763411111</t>
  </si>
  <si>
    <t>1,628*2*2</t>
  </si>
  <si>
    <t>2,475*2</t>
  </si>
  <si>
    <t>1,1*2</t>
  </si>
  <si>
    <t>93</t>
  </si>
  <si>
    <t>763411121</t>
  </si>
  <si>
    <t>Dveře sanitárních příček, desky s HPL - laminátem tl 19,6 mm, š do 800 mm, v do 2000 mm</t>
  </si>
  <si>
    <t>-1992429702</t>
  </si>
  <si>
    <t>Sanitární příčky vhodné do mokrého prostředí dveře vnitřní do sanitárních příček šířky do 800 mm, výšky do 2 000 mm z dřevotřískových desek s HPL-laminátem včetně nerezového kování tl. 19,6 mm</t>
  </si>
  <si>
    <t>https://podminky.urs.cz/item/CS_URS_2024_01/763411121</t>
  </si>
  <si>
    <t>94</t>
  </si>
  <si>
    <t>998763321</t>
  </si>
  <si>
    <t>Přesun hmot tonážní pro konstrukce montované z desek s omezením mechanizace v objektech v do 6 m</t>
  </si>
  <si>
    <t>-1373007010</t>
  </si>
  <si>
    <t>Přesun hmot pro konstrukce montované z desek sádrokartonových, sádrovláknitých, cementovláknitých nebo cementových stanovený z hmotnosti přesunovaného materiálu vodorovná dopravní vzdálenost do 50 m s omezením mechanizace v objektech výšky do 6 m</t>
  </si>
  <si>
    <t>https://podminky.urs.cz/item/CS_URS_2024_01/998763321</t>
  </si>
  <si>
    <t>771</t>
  </si>
  <si>
    <t>Podlahy z dlaždic</t>
  </si>
  <si>
    <t>95</t>
  </si>
  <si>
    <t>771111011</t>
  </si>
  <si>
    <t>Vysátí podkladu před pokládkou dlažby</t>
  </si>
  <si>
    <t>-1095709592</t>
  </si>
  <si>
    <t>Příprava podkladu před provedením dlažby vysátí podlah</t>
  </si>
  <si>
    <t>https://podminky.urs.cz/item/CS_URS_2024_01/771111011</t>
  </si>
  <si>
    <t>provedení 2x</t>
  </si>
  <si>
    <t>18,89*2</t>
  </si>
  <si>
    <t>96</t>
  </si>
  <si>
    <t>771121011</t>
  </si>
  <si>
    <t>Nátěr penetrační na podlahu</t>
  </si>
  <si>
    <t>-1756172007</t>
  </si>
  <si>
    <t>Příprava podkladu před provedením dlažby nátěr penetrační na podlahu</t>
  </si>
  <si>
    <t>https://podminky.urs.cz/item/CS_URS_2024_01/771121011</t>
  </si>
  <si>
    <t>97</t>
  </si>
  <si>
    <t>771151012</t>
  </si>
  <si>
    <t>Samonivelační stěrka podlah pevnosti 20 MPa tl přes 3 do 5 mm</t>
  </si>
  <si>
    <t>-316758799</t>
  </si>
  <si>
    <t>Příprava podkladu před provedením dlažby samonivelační stěrka min.pevnosti 20 MPa, tloušťky přes 3 do 5 mm</t>
  </si>
  <si>
    <t>https://podminky.urs.cz/item/CS_URS_2024_01/771151012</t>
  </si>
  <si>
    <t>3,4*4,1</t>
  </si>
  <si>
    <t>"ve spojovacím otvoru"1*0,3</t>
  </si>
  <si>
    <t>"ve vstupních dveřích"0,8*0,35</t>
  </si>
  <si>
    <t>98</t>
  </si>
  <si>
    <t>771575416</t>
  </si>
  <si>
    <t>Montáž podlah keramických hladkých lepených disperzním lepidlem přes 9 do 12 ks/m2</t>
  </si>
  <si>
    <t>-1533489071</t>
  </si>
  <si>
    <t>Montáž podlah z dlaždic keramických lepených disperzním lepidlem hladkých, tloušťky do 10 mm přes 9 do 12 ks/m2</t>
  </si>
  <si>
    <t>https://podminky.urs.cz/item/CS_URS_2024_01/771575416</t>
  </si>
  <si>
    <t>99</t>
  </si>
  <si>
    <t>59761135</t>
  </si>
  <si>
    <t>dlažba keramická slinutá nemrazuvzdorná povrch hladký/matný tl do 10mm přes 9 do 12ks/m2</t>
  </si>
  <si>
    <t>-49385361</t>
  </si>
  <si>
    <t>18,89*1,1 'Přepočtené koeficientem množství</t>
  </si>
  <si>
    <t>100</t>
  </si>
  <si>
    <t>998771111</t>
  </si>
  <si>
    <t>Přesun hmot tonážní pro podlahy z dlaždic s omezením mechanizace v objektech v do 6 m</t>
  </si>
  <si>
    <t>1887309386</t>
  </si>
  <si>
    <t>Přesun hmot pro podlahy z dlaždic stanovený z hmotnosti přesunovaného materiálu vodorovná dopravní vzdálenost do 50 m s omezením mechanizace v objektech výšky do 6 m</t>
  </si>
  <si>
    <t>https://podminky.urs.cz/item/CS_URS_2024_01/998771111</t>
  </si>
  <si>
    <t>781</t>
  </si>
  <si>
    <t>Dokončovací práce - obklady</t>
  </si>
  <si>
    <t>101</t>
  </si>
  <si>
    <t>781111011</t>
  </si>
  <si>
    <t>Ometení (oprášení) stěny při přípravě podkladu</t>
  </si>
  <si>
    <t>2141002988</t>
  </si>
  <si>
    <t>Příprava podkladu před provedením obkladu oprášení (ometení) stěny</t>
  </si>
  <si>
    <t>https://podminky.urs.cz/item/CS_URS_2024_01/781111011</t>
  </si>
  <si>
    <t>46,648*2</t>
  </si>
  <si>
    <t>102</t>
  </si>
  <si>
    <t>781121011</t>
  </si>
  <si>
    <t>Nátěr penetrační na stěnu</t>
  </si>
  <si>
    <t>-310408436</t>
  </si>
  <si>
    <t>Příprava podkladu před provedením obkladu nátěr penetrační na stěnu</t>
  </si>
  <si>
    <t>https://podminky.urs.cz/item/CS_URS_2024_01/781121011</t>
  </si>
  <si>
    <t>103</t>
  </si>
  <si>
    <t>781151031</t>
  </si>
  <si>
    <t>Celoplošné vyrovnání podkladu stěrkou tl 3 mm</t>
  </si>
  <si>
    <t>-1909583643</t>
  </si>
  <si>
    <t>Příprava podkladu před provedením obkladu celoplošné vyrovnání podkladu stěrkou, tloušťky 3 mm</t>
  </si>
  <si>
    <t>https://podminky.urs.cz/item/CS_URS_2024_01/781151031</t>
  </si>
  <si>
    <t>46,648</t>
  </si>
  <si>
    <t>104</t>
  </si>
  <si>
    <t>781475216</t>
  </si>
  <si>
    <t>Montáž obkladů keramických hladkých lepených disperzním lepidlem přes 9 do 12 ks/m2</t>
  </si>
  <si>
    <t>-835088154</t>
  </si>
  <si>
    <t>Montáž keramických obkladů stěn lepených disperzním lepidlem hladkých přes 9 do 12 ks/m2</t>
  </si>
  <si>
    <t>https://podminky.urs.cz/item/CS_URS_2024_01/781475216</t>
  </si>
  <si>
    <t>(3,4+4,1)*2*2</t>
  </si>
  <si>
    <t>(2,9+1,51)*2*2</t>
  </si>
  <si>
    <t>-0,8*1,97</t>
  </si>
  <si>
    <t>"ostění spoj.otvoru"(1,97+0,8+1,97)*0,3</t>
  </si>
  <si>
    <t>105</t>
  </si>
  <si>
    <t>597617.02</t>
  </si>
  <si>
    <t>obklad keramický nemrazuvzdorný povrch hladký/lesklý tl do 10mm přes 9 do 12ks/m2</t>
  </si>
  <si>
    <t>-791429675</t>
  </si>
  <si>
    <t>46,648*1,15 'Přepočtené koeficientem množství</t>
  </si>
  <si>
    <t>106</t>
  </si>
  <si>
    <t>781491012</t>
  </si>
  <si>
    <t>Montáž zrcadel plochy přes 1 m2 lepených silikonovým tmelem na podkladní omítku</t>
  </si>
  <si>
    <t>-1617791608</t>
  </si>
  <si>
    <t>Montáž zrcadel lepených silikonovým tmelem na podkladní omítku, plochy přes 1 m2</t>
  </si>
  <si>
    <t>https://podminky.urs.cz/item/CS_URS_2024_01/781491012</t>
  </si>
  <si>
    <t>předsíň</t>
  </si>
  <si>
    <t>0,7*1,6</t>
  </si>
  <si>
    <t>107</t>
  </si>
  <si>
    <t>63465126</t>
  </si>
  <si>
    <t>zrcadlo nemontované čiré tl 5mm max rozměr 3210x2250mm</t>
  </si>
  <si>
    <t>533607296</t>
  </si>
  <si>
    <t>1,12*1,1 'Přepočtené koeficientem množství</t>
  </si>
  <si>
    <t>108</t>
  </si>
  <si>
    <t>998781111</t>
  </si>
  <si>
    <t>Přesun hmot tonážní pro obklady keramické s omezením mechanizace v objektech v do 6 m</t>
  </si>
  <si>
    <t>-1382433704</t>
  </si>
  <si>
    <t>Přesun hmot pro obklady keramické stanovený z hmotnosti přesunovaného materiálu vodorovná dopravní vzdálenost do 50 m s omezením mechanizace v objektech výšky do 6 m</t>
  </si>
  <si>
    <t>https://podminky.urs.cz/item/CS_URS_2024_01/998781111</t>
  </si>
  <si>
    <t>784</t>
  </si>
  <si>
    <t>Dokončovací práce - malby a tapety</t>
  </si>
  <si>
    <t>109</t>
  </si>
  <si>
    <t>784111001</t>
  </si>
  <si>
    <t>Oprášení (ometení ) podkladu v místnostech v do 3,80 m</t>
  </si>
  <si>
    <t>875373070</t>
  </si>
  <si>
    <t>Oprášení (ometení) podkladu v místnostech výšky do 3,80 m</t>
  </si>
  <si>
    <t>https://podminky.urs.cz/item/CS_URS_2024_01/784111001</t>
  </si>
  <si>
    <t>110</t>
  </si>
  <si>
    <t>784121001</t>
  </si>
  <si>
    <t>Oškrabání malby v místnostech v do 3,80 m</t>
  </si>
  <si>
    <t>-734979010</t>
  </si>
  <si>
    <t>Oškrabání malby v místnostech výšky do 3,80 m</t>
  </si>
  <si>
    <t>https://podminky.urs.cz/item/CS_URS_2024_01/784121001</t>
  </si>
  <si>
    <t>"strop"3,4*4,1+(2,9*1,51)</t>
  </si>
  <si>
    <t>"stěny nad obklady na obvodovém zdivu"(3,4+4,1)*2*(3,4-2)-0,7*1,98-1,2*1,1</t>
  </si>
  <si>
    <t>"stěny nad obklady na obvodovém zdivu předsíň"(1,51+2,9)*2*(3,4-2)-0,7*1,98-0,8*1,97</t>
  </si>
  <si>
    <t>111</t>
  </si>
  <si>
    <t>784161501</t>
  </si>
  <si>
    <t>Celoplošné vyhlazení podkladu disperzní stěrkou v místnostech v do 3,80 m</t>
  </si>
  <si>
    <t>573370213</t>
  </si>
  <si>
    <t>Celoplošné vyrovnání podkladu disperzní stěrkou, tloušťky do 3 mm vyhlazením v místnostech výšky do 3,80 m</t>
  </si>
  <si>
    <t>https://podminky.urs.cz/item/CS_URS_2024_01/784161501</t>
  </si>
  <si>
    <t>30% z celkové výměry</t>
  </si>
  <si>
    <t>45,999/100*30</t>
  </si>
  <si>
    <t>112</t>
  </si>
  <si>
    <t>784211111</t>
  </si>
  <si>
    <t>Dvojnásobné bílé malby ze směsí za mokra velmi dobře oděruvzdorných v místnostech v do 3,80 m</t>
  </si>
  <si>
    <t>1130323401</t>
  </si>
  <si>
    <t>Malby z malířských směsí oděruvzdorných za mokra dvojnásobné, bílé za mokra oděruvzdorné velmi dobře v místnostech výšky do 3,80 m</t>
  </si>
  <si>
    <t>https://podminky.urs.cz/item/CS_URS_2024_01/784211111</t>
  </si>
  <si>
    <t>HZS</t>
  </si>
  <si>
    <t>Hodinové zúčtovací sazby</t>
  </si>
  <si>
    <t>113</t>
  </si>
  <si>
    <t>HZS1292</t>
  </si>
  <si>
    <t>Hodinová zúčtovací sazba stavební dělník</t>
  </si>
  <si>
    <t>hod</t>
  </si>
  <si>
    <t>512</t>
  </si>
  <si>
    <t>1442515483</t>
  </si>
  <si>
    <t>Hodinové zúčtovací sazby profesí HSV zemní a pomocné práce stavební dělník</t>
  </si>
  <si>
    <t>https://podminky.urs.cz/item/CS_URS_2024_01/HZS1292</t>
  </si>
  <si>
    <t>demontáže drobného zařízení</t>
  </si>
  <si>
    <t>vybourání soklu pod pisoáry</t>
  </si>
  <si>
    <t>SO 02 - Rekonstrukce sociálních zařízení, 1.np, Divadlo Chomutov - WC ŽENY</t>
  </si>
  <si>
    <t>-979930260</t>
  </si>
  <si>
    <t>31,1*0,2</t>
  </si>
  <si>
    <t>726903126</t>
  </si>
  <si>
    <t>(3,3+1,1+1,1+1,1)*2,15</t>
  </si>
  <si>
    <t>-3*0,6*1,97</t>
  </si>
  <si>
    <t>356073134</t>
  </si>
  <si>
    <t>1,1*1,1*2</t>
  </si>
  <si>
    <t>0,9*1,1</t>
  </si>
  <si>
    <t>3,3*2,4</t>
  </si>
  <si>
    <t>4,6*1,4</t>
  </si>
  <si>
    <t>"ve dveřích"1,1*0,36</t>
  </si>
  <si>
    <t>1420676389</t>
  </si>
  <si>
    <t>"kabiny"0,6*1,97*3</t>
  </si>
  <si>
    <t>-978765106</t>
  </si>
  <si>
    <t>1520270861</t>
  </si>
  <si>
    <t>-1774505018</t>
  </si>
  <si>
    <t>-889924436</t>
  </si>
  <si>
    <t>(3,3+2,4)*2*2-(3*0,6*1,97)</t>
  </si>
  <si>
    <t>((1,1+1,1)*2*2-0,6*1,97)*2</t>
  </si>
  <si>
    <t>(0,9+1,1)*2*2-0,6*1,97</t>
  </si>
  <si>
    <t>(4,6+1,4+4,6)*2-1,1*2,1</t>
  </si>
  <si>
    <t>"ostění dveří"2,1*0,36*2</t>
  </si>
  <si>
    <t>"ostění okna" 1,7*0,3*2</t>
  </si>
  <si>
    <t>-970405530</t>
  </si>
  <si>
    <t>1808060498</t>
  </si>
  <si>
    <t>-92940791</t>
  </si>
  <si>
    <t>7,843*14 'Přepočtené koeficientem množství</t>
  </si>
  <si>
    <t>783747741</t>
  </si>
  <si>
    <t>1733165180</t>
  </si>
  <si>
    <t>-689860457</t>
  </si>
  <si>
    <t>-1875403101</t>
  </si>
  <si>
    <t>-2118151294</t>
  </si>
  <si>
    <t>-453849906</t>
  </si>
  <si>
    <t>2083960900</t>
  </si>
  <si>
    <t>-1178365744</t>
  </si>
  <si>
    <t>2081289977</t>
  </si>
  <si>
    <t>-1433237820</t>
  </si>
  <si>
    <t>1+2</t>
  </si>
  <si>
    <t>-814157613</t>
  </si>
  <si>
    <t>-1169737014</t>
  </si>
  <si>
    <t>1316303988</t>
  </si>
  <si>
    <t>963028850</t>
  </si>
  <si>
    <t>1784903223</t>
  </si>
  <si>
    <t>"od umyvadla-vodovod"2*2</t>
  </si>
  <si>
    <t>"od wc mís a ohřívače"3+5+(3*1,15)+1,5+1,2</t>
  </si>
  <si>
    <t>-1907927105</t>
  </si>
  <si>
    <t>931626738</t>
  </si>
  <si>
    <t>-199594269</t>
  </si>
  <si>
    <t>-351352315</t>
  </si>
  <si>
    <t>-1057655872</t>
  </si>
  <si>
    <t>18,15</t>
  </si>
  <si>
    <t>1471182434</t>
  </si>
  <si>
    <t>971448581</t>
  </si>
  <si>
    <t>-293214199</t>
  </si>
  <si>
    <t>778755334</t>
  </si>
  <si>
    <t>1097961784</t>
  </si>
  <si>
    <t>508209632</t>
  </si>
  <si>
    <t>-241906143</t>
  </si>
  <si>
    <t>1729104973</t>
  </si>
  <si>
    <t>-2093721927</t>
  </si>
  <si>
    <t>866768209</t>
  </si>
  <si>
    <t>-1763129009</t>
  </si>
  <si>
    <t>-596539109</t>
  </si>
  <si>
    <t>-2059293547</t>
  </si>
  <si>
    <t>-442050081</t>
  </si>
  <si>
    <t>-49831328</t>
  </si>
  <si>
    <t>1016150792</t>
  </si>
  <si>
    <t>548933556</t>
  </si>
  <si>
    <t>-1848097328</t>
  </si>
  <si>
    <t>2028638083</t>
  </si>
  <si>
    <t>-261991599</t>
  </si>
  <si>
    <t>-349773216</t>
  </si>
  <si>
    <t>-718534623</t>
  </si>
  <si>
    <t>68712907</t>
  </si>
  <si>
    <t>-1881713934</t>
  </si>
  <si>
    <t>830903747</t>
  </si>
  <si>
    <t>-2070471627</t>
  </si>
  <si>
    <t>696457401</t>
  </si>
  <si>
    <t>1724660789</t>
  </si>
  <si>
    <t>173218628</t>
  </si>
  <si>
    <t>-220196542</t>
  </si>
  <si>
    <t>574908410</t>
  </si>
  <si>
    <t>1868597880</t>
  </si>
  <si>
    <t>1010467735</t>
  </si>
  <si>
    <t>1828445162</t>
  </si>
  <si>
    <t>1251867674</t>
  </si>
  <si>
    <t>-1008511800</t>
  </si>
  <si>
    <t>-317031566</t>
  </si>
  <si>
    <t>490069021</t>
  </si>
  <si>
    <t>146834879</t>
  </si>
  <si>
    <t>-1440124178</t>
  </si>
  <si>
    <t>-255466248</t>
  </si>
  <si>
    <t>-2042506221</t>
  </si>
  <si>
    <t>-1111671166</t>
  </si>
  <si>
    <t>1128854377</t>
  </si>
  <si>
    <t>1647589319</t>
  </si>
  <si>
    <t>1567146083</t>
  </si>
  <si>
    <t>683946850</t>
  </si>
  <si>
    <t>965781033</t>
  </si>
  <si>
    <t>-1633303185</t>
  </si>
  <si>
    <t>-1100139882</t>
  </si>
  <si>
    <t>1,1*3,4*2</t>
  </si>
  <si>
    <t>1,4*3,4</t>
  </si>
  <si>
    <t>1415985910</t>
  </si>
  <si>
    <t>-1989054716</t>
  </si>
  <si>
    <t>379318892</t>
  </si>
  <si>
    <t>1,428*2</t>
  </si>
  <si>
    <t>1,5*2</t>
  </si>
  <si>
    <t>1,878*2</t>
  </si>
  <si>
    <t>-1275821125</t>
  </si>
  <si>
    <t>611022909</t>
  </si>
  <si>
    <t>-99987169</t>
  </si>
  <si>
    <t>18,705*2</t>
  </si>
  <si>
    <t>901325887</t>
  </si>
  <si>
    <t>-12877264</t>
  </si>
  <si>
    <t>3,6*3,3</t>
  </si>
  <si>
    <t>1,4*4,6</t>
  </si>
  <si>
    <t>"ve vstupních dveřích"1,1*0,35</t>
  </si>
  <si>
    <t>-1331315167</t>
  </si>
  <si>
    <t>-1976132557</t>
  </si>
  <si>
    <t>18,705*1,15 'Přepočtené koeficientem množství</t>
  </si>
  <si>
    <t>-398528273</t>
  </si>
  <si>
    <t>-1643347422</t>
  </si>
  <si>
    <t>44,15*2</t>
  </si>
  <si>
    <t>812228765</t>
  </si>
  <si>
    <t>-2072654152</t>
  </si>
  <si>
    <t>(3,6+3,3)*2*2</t>
  </si>
  <si>
    <t>-1,4*2</t>
  </si>
  <si>
    <t>-1,2*1,775</t>
  </si>
  <si>
    <t>(4,6+1,4+4,6)*2</t>
  </si>
  <si>
    <t>-1,1*2,1</t>
  </si>
  <si>
    <t>ostění dveří</t>
  </si>
  <si>
    <t>2*0,35*2</t>
  </si>
  <si>
    <t>ostění okna</t>
  </si>
  <si>
    <t>2*1,7*0,35</t>
  </si>
  <si>
    <t>251445494</t>
  </si>
  <si>
    <t>-77193006</t>
  </si>
  <si>
    <t>44,15*1,15 'Přepočtené koeficientem množství</t>
  </si>
  <si>
    <t>848169274</t>
  </si>
  <si>
    <t>1241095714</t>
  </si>
  <si>
    <t>552160738</t>
  </si>
  <si>
    <t>1141802401</t>
  </si>
  <si>
    <t>1316119266</t>
  </si>
  <si>
    <t>"strop"3,6*3,3+(4,6*1,4)</t>
  </si>
  <si>
    <t>"stěny nad obklady "(3,6+3,4)*2*(3,4-2)-1,4*3,4-1,2*1,1</t>
  </si>
  <si>
    <t>(4,6+1,4+4,6)*(3,4-2)</t>
  </si>
  <si>
    <t>595648232</t>
  </si>
  <si>
    <t>99749940</t>
  </si>
  <si>
    <t>-2037939551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</si>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</sst>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612325301" TargetMode="External" /><Relationship Id="rId3" Type="http://schemas.openxmlformats.org/officeDocument/2006/relationships/hyperlink" Target="https://podminky.urs.cz/item/CS_URS_2024_01/619995001" TargetMode="External" /><Relationship Id="rId4" Type="http://schemas.openxmlformats.org/officeDocument/2006/relationships/hyperlink" Target="https://podminky.urs.cz/item/CS_URS_2024_01/962031132" TargetMode="External" /><Relationship Id="rId5" Type="http://schemas.openxmlformats.org/officeDocument/2006/relationships/hyperlink" Target="https://podminky.urs.cz/item/CS_URS_2024_01/965081223" TargetMode="External" /><Relationship Id="rId6" Type="http://schemas.openxmlformats.org/officeDocument/2006/relationships/hyperlink" Target="https://podminky.urs.cz/item/CS_URS_2024_01/968062455" TargetMode="External" /><Relationship Id="rId7" Type="http://schemas.openxmlformats.org/officeDocument/2006/relationships/hyperlink" Target="https://podminky.urs.cz/item/CS_URS_2024_01/968072455" TargetMode="External" /><Relationship Id="rId8" Type="http://schemas.openxmlformats.org/officeDocument/2006/relationships/hyperlink" Target="https://podminky.urs.cz/item/CS_URS_2024_01/969041111" TargetMode="External" /><Relationship Id="rId9" Type="http://schemas.openxmlformats.org/officeDocument/2006/relationships/hyperlink" Target="https://podminky.urs.cz/item/CS_URS_2024_01/969041112" TargetMode="External" /><Relationship Id="rId10" Type="http://schemas.openxmlformats.org/officeDocument/2006/relationships/hyperlink" Target="https://podminky.urs.cz/item/CS_URS_2024_01/974031153" TargetMode="External" /><Relationship Id="rId11" Type="http://schemas.openxmlformats.org/officeDocument/2006/relationships/hyperlink" Target="https://podminky.urs.cz/item/CS_URS_2024_01/978059541" TargetMode="External" /><Relationship Id="rId12" Type="http://schemas.openxmlformats.org/officeDocument/2006/relationships/hyperlink" Target="https://podminky.urs.cz/item/CS_URS_2024_01/997013211" TargetMode="External" /><Relationship Id="rId13" Type="http://schemas.openxmlformats.org/officeDocument/2006/relationships/hyperlink" Target="https://podminky.urs.cz/item/CS_URS_2024_01/997013501" TargetMode="External" /><Relationship Id="rId14" Type="http://schemas.openxmlformats.org/officeDocument/2006/relationships/hyperlink" Target="https://podminky.urs.cz/item/CS_URS_2024_01/997013509" TargetMode="External" /><Relationship Id="rId15" Type="http://schemas.openxmlformats.org/officeDocument/2006/relationships/hyperlink" Target="https://podminky.urs.cz/item/CS_URS_2024_01/997013871" TargetMode="External" /><Relationship Id="rId16" Type="http://schemas.openxmlformats.org/officeDocument/2006/relationships/hyperlink" Target="https://podminky.urs.cz/item/CS_URS_2024_01/998011008" TargetMode="External" /><Relationship Id="rId17" Type="http://schemas.openxmlformats.org/officeDocument/2006/relationships/hyperlink" Target="https://podminky.urs.cz/item/CS_URS_2024_01/721171912" TargetMode="External" /><Relationship Id="rId18" Type="http://schemas.openxmlformats.org/officeDocument/2006/relationships/hyperlink" Target="https://podminky.urs.cz/item/CS_URS_2024_01/721171913" TargetMode="External" /><Relationship Id="rId19" Type="http://schemas.openxmlformats.org/officeDocument/2006/relationships/hyperlink" Target="https://podminky.urs.cz/item/CS_URS_2024_01/721171915" TargetMode="External" /><Relationship Id="rId20" Type="http://schemas.openxmlformats.org/officeDocument/2006/relationships/hyperlink" Target="https://podminky.urs.cz/item/CS_URS_2024_01/721173723" TargetMode="External" /><Relationship Id="rId21" Type="http://schemas.openxmlformats.org/officeDocument/2006/relationships/hyperlink" Target="https://podminky.urs.cz/item/CS_URS_2024_01/721173726" TargetMode="External" /><Relationship Id="rId22" Type="http://schemas.openxmlformats.org/officeDocument/2006/relationships/hyperlink" Target="https://podminky.urs.cz/item/CS_URS_2024_01/721194105" TargetMode="External" /><Relationship Id="rId23" Type="http://schemas.openxmlformats.org/officeDocument/2006/relationships/hyperlink" Target="https://podminky.urs.cz/item/CS_URS_2024_01/721194109" TargetMode="External" /><Relationship Id="rId24" Type="http://schemas.openxmlformats.org/officeDocument/2006/relationships/hyperlink" Target="https://podminky.urs.cz/item/CS_URS_2024_01/721290111" TargetMode="External" /><Relationship Id="rId25" Type="http://schemas.openxmlformats.org/officeDocument/2006/relationships/hyperlink" Target="https://podminky.urs.cz/item/CS_URS_2024_01/998721111" TargetMode="External" /><Relationship Id="rId26" Type="http://schemas.openxmlformats.org/officeDocument/2006/relationships/hyperlink" Target="https://podminky.urs.cz/item/CS_URS_2024_01/722170953" TargetMode="External" /><Relationship Id="rId27" Type="http://schemas.openxmlformats.org/officeDocument/2006/relationships/hyperlink" Target="https://podminky.urs.cz/item/CS_URS_2024_01/722171913" TargetMode="External" /><Relationship Id="rId28" Type="http://schemas.openxmlformats.org/officeDocument/2006/relationships/hyperlink" Target="https://podminky.urs.cz/item/CS_URS_2024_01/722173113" TargetMode="External" /><Relationship Id="rId29" Type="http://schemas.openxmlformats.org/officeDocument/2006/relationships/hyperlink" Target="https://podminky.urs.cz/item/CS_URS_2024_01/722179191" TargetMode="External" /><Relationship Id="rId30" Type="http://schemas.openxmlformats.org/officeDocument/2006/relationships/hyperlink" Target="https://podminky.urs.cz/item/CS_URS_2024_01/722179192" TargetMode="External" /><Relationship Id="rId31" Type="http://schemas.openxmlformats.org/officeDocument/2006/relationships/hyperlink" Target="https://podminky.urs.cz/item/CS_URS_2024_01/722231221" TargetMode="External" /><Relationship Id="rId32" Type="http://schemas.openxmlformats.org/officeDocument/2006/relationships/hyperlink" Target="https://podminky.urs.cz/item/CS_URS_2024_01/722232062" TargetMode="External" /><Relationship Id="rId33" Type="http://schemas.openxmlformats.org/officeDocument/2006/relationships/hyperlink" Target="https://podminky.urs.cz/item/CS_URS_2024_01/722290234" TargetMode="External" /><Relationship Id="rId34" Type="http://schemas.openxmlformats.org/officeDocument/2006/relationships/hyperlink" Target="https://podminky.urs.cz/item/CS_URS_2024_01/722290246" TargetMode="External" /><Relationship Id="rId35" Type="http://schemas.openxmlformats.org/officeDocument/2006/relationships/hyperlink" Target="https://podminky.urs.cz/item/CS_URS_2024_01/725110814" TargetMode="External" /><Relationship Id="rId36" Type="http://schemas.openxmlformats.org/officeDocument/2006/relationships/hyperlink" Target="https://podminky.urs.cz/item/CS_URS_2024_01/725112022" TargetMode="External" /><Relationship Id="rId37" Type="http://schemas.openxmlformats.org/officeDocument/2006/relationships/hyperlink" Target="https://podminky.urs.cz/item/CS_URS_2024_01/725119125" TargetMode="External" /><Relationship Id="rId38" Type="http://schemas.openxmlformats.org/officeDocument/2006/relationships/hyperlink" Target="https://podminky.urs.cz/item/CS_URS_2024_01/725121521" TargetMode="External" /><Relationship Id="rId39" Type="http://schemas.openxmlformats.org/officeDocument/2006/relationships/hyperlink" Target="https://podminky.urs.cz/item/CS_URS_2024_01/725122817" TargetMode="External" /><Relationship Id="rId40" Type="http://schemas.openxmlformats.org/officeDocument/2006/relationships/hyperlink" Target="https://podminky.urs.cz/item/CS_URS_2024_01/725210821" TargetMode="External" /><Relationship Id="rId41" Type="http://schemas.openxmlformats.org/officeDocument/2006/relationships/hyperlink" Target="https://podminky.urs.cz/item/CS_URS_2024_01/725211602" TargetMode="External" /><Relationship Id="rId42" Type="http://schemas.openxmlformats.org/officeDocument/2006/relationships/hyperlink" Target="https://podminky.urs.cz/item/CS_URS_2024_01/725211681" TargetMode="External" /><Relationship Id="rId43" Type="http://schemas.openxmlformats.org/officeDocument/2006/relationships/hyperlink" Target="https://podminky.urs.cz/item/CS_URS_2024_01/725291652" TargetMode="External" /><Relationship Id="rId44" Type="http://schemas.openxmlformats.org/officeDocument/2006/relationships/hyperlink" Target="https://podminky.urs.cz/item/CS_URS_2024_01/725291653" TargetMode="External" /><Relationship Id="rId45" Type="http://schemas.openxmlformats.org/officeDocument/2006/relationships/hyperlink" Target="https://podminky.urs.cz/item/CS_URS_2024_01/725291654" TargetMode="External" /><Relationship Id="rId46" Type="http://schemas.openxmlformats.org/officeDocument/2006/relationships/hyperlink" Target="https://podminky.urs.cz/item/CS_URS_2024_01/725291664" TargetMode="External" /><Relationship Id="rId47" Type="http://schemas.openxmlformats.org/officeDocument/2006/relationships/hyperlink" Target="https://podminky.urs.cz/item/CS_URS_2024_01/725291667" TargetMode="External" /><Relationship Id="rId48" Type="http://schemas.openxmlformats.org/officeDocument/2006/relationships/hyperlink" Target="https://podminky.urs.cz/item/CS_URS_2024_01/725291669" TargetMode="External" /><Relationship Id="rId49" Type="http://schemas.openxmlformats.org/officeDocument/2006/relationships/hyperlink" Target="https://podminky.urs.cz/item/CS_URS_2024_01/725291670" TargetMode="External" /><Relationship Id="rId50" Type="http://schemas.openxmlformats.org/officeDocument/2006/relationships/hyperlink" Target="https://podminky.urs.cz/item/CS_URS_2024_01/725291674" TargetMode="External" /><Relationship Id="rId51" Type="http://schemas.openxmlformats.org/officeDocument/2006/relationships/hyperlink" Target="https://podminky.urs.cz/item/CS_URS_2024_01/725291675" TargetMode="External" /><Relationship Id="rId52" Type="http://schemas.openxmlformats.org/officeDocument/2006/relationships/hyperlink" Target="https://podminky.urs.cz/item/CS_URS_2024_01/725291684" TargetMode="External" /><Relationship Id="rId53" Type="http://schemas.openxmlformats.org/officeDocument/2006/relationships/hyperlink" Target="https://podminky.urs.cz/item/CS_URS_2024_01/725810811" TargetMode="External" /><Relationship Id="rId54" Type="http://schemas.openxmlformats.org/officeDocument/2006/relationships/hyperlink" Target="https://podminky.urs.cz/item/CS_URS_2024_01/725820801" TargetMode="External" /><Relationship Id="rId55" Type="http://schemas.openxmlformats.org/officeDocument/2006/relationships/hyperlink" Target="https://podminky.urs.cz/item/CS_URS_2024_01/725822611" TargetMode="External" /><Relationship Id="rId56" Type="http://schemas.openxmlformats.org/officeDocument/2006/relationships/hyperlink" Target="https://podminky.urs.cz/item/CS_URS_2024_01/725829131" TargetMode="External" /><Relationship Id="rId57" Type="http://schemas.openxmlformats.org/officeDocument/2006/relationships/hyperlink" Target="https://podminky.urs.cz/item/CS_URS_2024_01/725860811" TargetMode="External" /><Relationship Id="rId58" Type="http://schemas.openxmlformats.org/officeDocument/2006/relationships/hyperlink" Target="https://podminky.urs.cz/item/CS_URS_2024_01/998725111" TargetMode="External" /><Relationship Id="rId59" Type="http://schemas.openxmlformats.org/officeDocument/2006/relationships/hyperlink" Target="https://podminky.urs.cz/item/CS_URS_2024_01/733222304" TargetMode="External" /><Relationship Id="rId60" Type="http://schemas.openxmlformats.org/officeDocument/2006/relationships/hyperlink" Target="https://podminky.urs.cz/item/CS_URS_2024_01/733291101" TargetMode="External" /><Relationship Id="rId61" Type="http://schemas.openxmlformats.org/officeDocument/2006/relationships/hyperlink" Target="https://podminky.urs.cz/item/CS_URS_2024_01/998733111" TargetMode="External" /><Relationship Id="rId62" Type="http://schemas.openxmlformats.org/officeDocument/2006/relationships/hyperlink" Target="https://podminky.urs.cz/item/CS_URS_2024_01/734221682" TargetMode="External" /><Relationship Id="rId63" Type="http://schemas.openxmlformats.org/officeDocument/2006/relationships/hyperlink" Target="https://podminky.urs.cz/item/CS_URS_2024_01/734222812" TargetMode="External" /><Relationship Id="rId64" Type="http://schemas.openxmlformats.org/officeDocument/2006/relationships/hyperlink" Target="https://podminky.urs.cz/item/CS_URS_2024_01/998734111" TargetMode="External" /><Relationship Id="rId65" Type="http://schemas.openxmlformats.org/officeDocument/2006/relationships/hyperlink" Target="https://podminky.urs.cz/item/CS_URS_2024_01/735151821" TargetMode="External" /><Relationship Id="rId66" Type="http://schemas.openxmlformats.org/officeDocument/2006/relationships/hyperlink" Target="https://podminky.urs.cz/item/CS_URS_2024_01/735152351" TargetMode="External" /><Relationship Id="rId67" Type="http://schemas.openxmlformats.org/officeDocument/2006/relationships/hyperlink" Target="https://podminky.urs.cz/item/CS_URS_2024_01/735152377" TargetMode="External" /><Relationship Id="rId68" Type="http://schemas.openxmlformats.org/officeDocument/2006/relationships/hyperlink" Target="https://podminky.urs.cz/item/CS_URS_2024_01/998735111" TargetMode="External" /><Relationship Id="rId69" Type="http://schemas.openxmlformats.org/officeDocument/2006/relationships/hyperlink" Target="https://podminky.urs.cz/item/CS_URS_2024_01/763113341" TargetMode="External" /><Relationship Id="rId70" Type="http://schemas.openxmlformats.org/officeDocument/2006/relationships/hyperlink" Target="https://podminky.urs.cz/item/CS_URS_2024_01/763173113" TargetMode="External" /><Relationship Id="rId71" Type="http://schemas.openxmlformats.org/officeDocument/2006/relationships/hyperlink" Target="https://podminky.urs.cz/item/CS_URS_2024_01/763411111" TargetMode="External" /><Relationship Id="rId72" Type="http://schemas.openxmlformats.org/officeDocument/2006/relationships/hyperlink" Target="https://podminky.urs.cz/item/CS_URS_2024_01/763411121" TargetMode="External" /><Relationship Id="rId73" Type="http://schemas.openxmlformats.org/officeDocument/2006/relationships/hyperlink" Target="https://podminky.urs.cz/item/CS_URS_2024_01/998763321" TargetMode="External" /><Relationship Id="rId74" Type="http://schemas.openxmlformats.org/officeDocument/2006/relationships/hyperlink" Target="https://podminky.urs.cz/item/CS_URS_2024_01/771111011" TargetMode="External" /><Relationship Id="rId75" Type="http://schemas.openxmlformats.org/officeDocument/2006/relationships/hyperlink" Target="https://podminky.urs.cz/item/CS_URS_2024_01/771121011" TargetMode="External" /><Relationship Id="rId76" Type="http://schemas.openxmlformats.org/officeDocument/2006/relationships/hyperlink" Target="https://podminky.urs.cz/item/CS_URS_2024_01/771151012" TargetMode="External" /><Relationship Id="rId77" Type="http://schemas.openxmlformats.org/officeDocument/2006/relationships/hyperlink" Target="https://podminky.urs.cz/item/CS_URS_2024_01/771575416" TargetMode="External" /><Relationship Id="rId78" Type="http://schemas.openxmlformats.org/officeDocument/2006/relationships/hyperlink" Target="https://podminky.urs.cz/item/CS_URS_2024_01/998771111" TargetMode="External" /><Relationship Id="rId79" Type="http://schemas.openxmlformats.org/officeDocument/2006/relationships/hyperlink" Target="https://podminky.urs.cz/item/CS_URS_2024_01/781111011" TargetMode="External" /><Relationship Id="rId80" Type="http://schemas.openxmlformats.org/officeDocument/2006/relationships/hyperlink" Target="https://podminky.urs.cz/item/CS_URS_2024_01/781121011" TargetMode="External" /><Relationship Id="rId81" Type="http://schemas.openxmlformats.org/officeDocument/2006/relationships/hyperlink" Target="https://podminky.urs.cz/item/CS_URS_2024_01/781151031" TargetMode="External" /><Relationship Id="rId82" Type="http://schemas.openxmlformats.org/officeDocument/2006/relationships/hyperlink" Target="https://podminky.urs.cz/item/CS_URS_2024_01/781475216" TargetMode="External" /><Relationship Id="rId83" Type="http://schemas.openxmlformats.org/officeDocument/2006/relationships/hyperlink" Target="https://podminky.urs.cz/item/CS_URS_2024_01/781491012" TargetMode="External" /><Relationship Id="rId84" Type="http://schemas.openxmlformats.org/officeDocument/2006/relationships/hyperlink" Target="https://podminky.urs.cz/item/CS_URS_2024_01/998781111" TargetMode="External" /><Relationship Id="rId85" Type="http://schemas.openxmlformats.org/officeDocument/2006/relationships/hyperlink" Target="https://podminky.urs.cz/item/CS_URS_2024_01/784111001" TargetMode="External" /><Relationship Id="rId86" Type="http://schemas.openxmlformats.org/officeDocument/2006/relationships/hyperlink" Target="https://podminky.urs.cz/item/CS_URS_2024_01/784121001" TargetMode="External" /><Relationship Id="rId87" Type="http://schemas.openxmlformats.org/officeDocument/2006/relationships/hyperlink" Target="https://podminky.urs.cz/item/CS_URS_2024_01/784161501" TargetMode="External" /><Relationship Id="rId88" Type="http://schemas.openxmlformats.org/officeDocument/2006/relationships/hyperlink" Target="https://podminky.urs.cz/item/CS_URS_2024_01/784211111" TargetMode="External" /><Relationship Id="rId89" Type="http://schemas.openxmlformats.org/officeDocument/2006/relationships/hyperlink" Target="https://podminky.urs.cz/item/CS_URS_2024_01/HZS1292" TargetMode="External" /><Relationship Id="rId9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2135101" TargetMode="External" /><Relationship Id="rId2" Type="http://schemas.openxmlformats.org/officeDocument/2006/relationships/hyperlink" Target="https://podminky.urs.cz/item/CS_URS_2024_01/962031132" TargetMode="External" /><Relationship Id="rId3" Type="http://schemas.openxmlformats.org/officeDocument/2006/relationships/hyperlink" Target="https://podminky.urs.cz/item/CS_URS_2024_01/965081223" TargetMode="External" /><Relationship Id="rId4" Type="http://schemas.openxmlformats.org/officeDocument/2006/relationships/hyperlink" Target="https://podminky.urs.cz/item/CS_URS_2024_01/968072455" TargetMode="External" /><Relationship Id="rId5" Type="http://schemas.openxmlformats.org/officeDocument/2006/relationships/hyperlink" Target="https://podminky.urs.cz/item/CS_URS_2024_01/969041111" TargetMode="External" /><Relationship Id="rId6" Type="http://schemas.openxmlformats.org/officeDocument/2006/relationships/hyperlink" Target="https://podminky.urs.cz/item/CS_URS_2024_01/969041112" TargetMode="External" /><Relationship Id="rId7" Type="http://schemas.openxmlformats.org/officeDocument/2006/relationships/hyperlink" Target="https://podminky.urs.cz/item/CS_URS_2024_01/974031153" TargetMode="External" /><Relationship Id="rId8" Type="http://schemas.openxmlformats.org/officeDocument/2006/relationships/hyperlink" Target="https://podminky.urs.cz/item/CS_URS_2024_01/978059541" TargetMode="External" /><Relationship Id="rId9" Type="http://schemas.openxmlformats.org/officeDocument/2006/relationships/hyperlink" Target="https://podminky.urs.cz/item/CS_URS_2024_01/997013211" TargetMode="External" /><Relationship Id="rId10" Type="http://schemas.openxmlformats.org/officeDocument/2006/relationships/hyperlink" Target="https://podminky.urs.cz/item/CS_URS_2024_01/997013501" TargetMode="External" /><Relationship Id="rId11" Type="http://schemas.openxmlformats.org/officeDocument/2006/relationships/hyperlink" Target="https://podminky.urs.cz/item/CS_URS_2024_01/997013509" TargetMode="External" /><Relationship Id="rId12" Type="http://schemas.openxmlformats.org/officeDocument/2006/relationships/hyperlink" Target="https://podminky.urs.cz/item/CS_URS_2024_01/997013871" TargetMode="External" /><Relationship Id="rId13" Type="http://schemas.openxmlformats.org/officeDocument/2006/relationships/hyperlink" Target="https://podminky.urs.cz/item/CS_URS_2024_01/998011008" TargetMode="External" /><Relationship Id="rId14" Type="http://schemas.openxmlformats.org/officeDocument/2006/relationships/hyperlink" Target="https://podminky.urs.cz/item/CS_URS_2024_01/721171913" TargetMode="External" /><Relationship Id="rId15" Type="http://schemas.openxmlformats.org/officeDocument/2006/relationships/hyperlink" Target="https://podminky.urs.cz/item/CS_URS_2024_01/721171915" TargetMode="External" /><Relationship Id="rId16" Type="http://schemas.openxmlformats.org/officeDocument/2006/relationships/hyperlink" Target="https://podminky.urs.cz/item/CS_URS_2024_01/721173723" TargetMode="External" /><Relationship Id="rId17" Type="http://schemas.openxmlformats.org/officeDocument/2006/relationships/hyperlink" Target="https://podminky.urs.cz/item/CS_URS_2024_01/721173726" TargetMode="External" /><Relationship Id="rId18" Type="http://schemas.openxmlformats.org/officeDocument/2006/relationships/hyperlink" Target="https://podminky.urs.cz/item/CS_URS_2024_01/721194105" TargetMode="External" /><Relationship Id="rId19" Type="http://schemas.openxmlformats.org/officeDocument/2006/relationships/hyperlink" Target="https://podminky.urs.cz/item/CS_URS_2024_01/721194109" TargetMode="External" /><Relationship Id="rId20" Type="http://schemas.openxmlformats.org/officeDocument/2006/relationships/hyperlink" Target="https://podminky.urs.cz/item/CS_URS_2024_01/721290111" TargetMode="External" /><Relationship Id="rId21" Type="http://schemas.openxmlformats.org/officeDocument/2006/relationships/hyperlink" Target="https://podminky.urs.cz/item/CS_URS_2024_01/998721111" TargetMode="External" /><Relationship Id="rId22" Type="http://schemas.openxmlformats.org/officeDocument/2006/relationships/hyperlink" Target="https://podminky.urs.cz/item/CS_URS_2024_01/722170953" TargetMode="External" /><Relationship Id="rId23" Type="http://schemas.openxmlformats.org/officeDocument/2006/relationships/hyperlink" Target="https://podminky.urs.cz/item/CS_URS_2024_01/722171913" TargetMode="External" /><Relationship Id="rId24" Type="http://schemas.openxmlformats.org/officeDocument/2006/relationships/hyperlink" Target="https://podminky.urs.cz/item/CS_URS_2024_01/722173113" TargetMode="External" /><Relationship Id="rId25" Type="http://schemas.openxmlformats.org/officeDocument/2006/relationships/hyperlink" Target="https://podminky.urs.cz/item/CS_URS_2024_01/722179191" TargetMode="External" /><Relationship Id="rId26" Type="http://schemas.openxmlformats.org/officeDocument/2006/relationships/hyperlink" Target="https://podminky.urs.cz/item/CS_URS_2024_01/722179192" TargetMode="External" /><Relationship Id="rId27" Type="http://schemas.openxmlformats.org/officeDocument/2006/relationships/hyperlink" Target="https://podminky.urs.cz/item/CS_URS_2024_01/722231221" TargetMode="External" /><Relationship Id="rId28" Type="http://schemas.openxmlformats.org/officeDocument/2006/relationships/hyperlink" Target="https://podminky.urs.cz/item/CS_URS_2024_01/722232062" TargetMode="External" /><Relationship Id="rId29" Type="http://schemas.openxmlformats.org/officeDocument/2006/relationships/hyperlink" Target="https://podminky.urs.cz/item/CS_URS_2024_01/722290234" TargetMode="External" /><Relationship Id="rId30" Type="http://schemas.openxmlformats.org/officeDocument/2006/relationships/hyperlink" Target="https://podminky.urs.cz/item/CS_URS_2024_01/722290246" TargetMode="External" /><Relationship Id="rId31" Type="http://schemas.openxmlformats.org/officeDocument/2006/relationships/hyperlink" Target="https://podminky.urs.cz/item/CS_URS_2024_01/725110814" TargetMode="External" /><Relationship Id="rId32" Type="http://schemas.openxmlformats.org/officeDocument/2006/relationships/hyperlink" Target="https://podminky.urs.cz/item/CS_URS_2024_01/725112022" TargetMode="External" /><Relationship Id="rId33" Type="http://schemas.openxmlformats.org/officeDocument/2006/relationships/hyperlink" Target="https://podminky.urs.cz/item/CS_URS_2024_01/725119125" TargetMode="External" /><Relationship Id="rId34" Type="http://schemas.openxmlformats.org/officeDocument/2006/relationships/hyperlink" Target="https://podminky.urs.cz/item/CS_URS_2024_01/725210821" TargetMode="External" /><Relationship Id="rId35" Type="http://schemas.openxmlformats.org/officeDocument/2006/relationships/hyperlink" Target="https://podminky.urs.cz/item/CS_URS_2024_01/725211602" TargetMode="External" /><Relationship Id="rId36" Type="http://schemas.openxmlformats.org/officeDocument/2006/relationships/hyperlink" Target="https://podminky.urs.cz/item/CS_URS_2024_01/725211681" TargetMode="External" /><Relationship Id="rId37" Type="http://schemas.openxmlformats.org/officeDocument/2006/relationships/hyperlink" Target="https://podminky.urs.cz/item/CS_URS_2024_01/725291652" TargetMode="External" /><Relationship Id="rId38" Type="http://schemas.openxmlformats.org/officeDocument/2006/relationships/hyperlink" Target="https://podminky.urs.cz/item/CS_URS_2024_01/725291653" TargetMode="External" /><Relationship Id="rId39" Type="http://schemas.openxmlformats.org/officeDocument/2006/relationships/hyperlink" Target="https://podminky.urs.cz/item/CS_URS_2024_01/725291654" TargetMode="External" /><Relationship Id="rId40" Type="http://schemas.openxmlformats.org/officeDocument/2006/relationships/hyperlink" Target="https://podminky.urs.cz/item/CS_URS_2024_01/725291664" TargetMode="External" /><Relationship Id="rId41" Type="http://schemas.openxmlformats.org/officeDocument/2006/relationships/hyperlink" Target="https://podminky.urs.cz/item/CS_URS_2024_01/725291667" TargetMode="External" /><Relationship Id="rId42" Type="http://schemas.openxmlformats.org/officeDocument/2006/relationships/hyperlink" Target="https://podminky.urs.cz/item/CS_URS_2024_01/725291669" TargetMode="External" /><Relationship Id="rId43" Type="http://schemas.openxmlformats.org/officeDocument/2006/relationships/hyperlink" Target="https://podminky.urs.cz/item/CS_URS_2024_01/725291670" TargetMode="External" /><Relationship Id="rId44" Type="http://schemas.openxmlformats.org/officeDocument/2006/relationships/hyperlink" Target="https://podminky.urs.cz/item/CS_URS_2024_01/725291674" TargetMode="External" /><Relationship Id="rId45" Type="http://schemas.openxmlformats.org/officeDocument/2006/relationships/hyperlink" Target="https://podminky.urs.cz/item/CS_URS_2024_01/725291675" TargetMode="External" /><Relationship Id="rId46" Type="http://schemas.openxmlformats.org/officeDocument/2006/relationships/hyperlink" Target="https://podminky.urs.cz/item/CS_URS_2024_01/725291684" TargetMode="External" /><Relationship Id="rId47" Type="http://schemas.openxmlformats.org/officeDocument/2006/relationships/hyperlink" Target="https://podminky.urs.cz/item/CS_URS_2024_01/725820801" TargetMode="External" /><Relationship Id="rId48" Type="http://schemas.openxmlformats.org/officeDocument/2006/relationships/hyperlink" Target="https://podminky.urs.cz/item/CS_URS_2024_01/725822611" TargetMode="External" /><Relationship Id="rId49" Type="http://schemas.openxmlformats.org/officeDocument/2006/relationships/hyperlink" Target="https://podminky.urs.cz/item/CS_URS_2024_01/725829131" TargetMode="External" /><Relationship Id="rId50" Type="http://schemas.openxmlformats.org/officeDocument/2006/relationships/hyperlink" Target="https://podminky.urs.cz/item/CS_URS_2024_01/725860811" TargetMode="External" /><Relationship Id="rId51" Type="http://schemas.openxmlformats.org/officeDocument/2006/relationships/hyperlink" Target="https://podminky.urs.cz/item/CS_URS_2024_01/998725111" TargetMode="External" /><Relationship Id="rId52" Type="http://schemas.openxmlformats.org/officeDocument/2006/relationships/hyperlink" Target="https://podminky.urs.cz/item/CS_URS_2024_01/733222304" TargetMode="External" /><Relationship Id="rId53" Type="http://schemas.openxmlformats.org/officeDocument/2006/relationships/hyperlink" Target="https://podminky.urs.cz/item/CS_URS_2024_01/733291101" TargetMode="External" /><Relationship Id="rId54" Type="http://schemas.openxmlformats.org/officeDocument/2006/relationships/hyperlink" Target="https://podminky.urs.cz/item/CS_URS_2024_01/998733111" TargetMode="External" /><Relationship Id="rId55" Type="http://schemas.openxmlformats.org/officeDocument/2006/relationships/hyperlink" Target="https://podminky.urs.cz/item/CS_URS_2024_01/734221682" TargetMode="External" /><Relationship Id="rId56" Type="http://schemas.openxmlformats.org/officeDocument/2006/relationships/hyperlink" Target="https://podminky.urs.cz/item/CS_URS_2024_01/734222812" TargetMode="External" /><Relationship Id="rId57" Type="http://schemas.openxmlformats.org/officeDocument/2006/relationships/hyperlink" Target="https://podminky.urs.cz/item/CS_URS_2024_01/998734111" TargetMode="External" /><Relationship Id="rId58" Type="http://schemas.openxmlformats.org/officeDocument/2006/relationships/hyperlink" Target="https://podminky.urs.cz/item/CS_URS_2024_01/735151821" TargetMode="External" /><Relationship Id="rId59" Type="http://schemas.openxmlformats.org/officeDocument/2006/relationships/hyperlink" Target="https://podminky.urs.cz/item/CS_URS_2024_01/735152377" TargetMode="External" /><Relationship Id="rId60" Type="http://schemas.openxmlformats.org/officeDocument/2006/relationships/hyperlink" Target="https://podminky.urs.cz/item/CS_URS_2024_01/998735111" TargetMode="External" /><Relationship Id="rId61" Type="http://schemas.openxmlformats.org/officeDocument/2006/relationships/hyperlink" Target="https://podminky.urs.cz/item/CS_URS_2024_01/763113341" TargetMode="External" /><Relationship Id="rId62" Type="http://schemas.openxmlformats.org/officeDocument/2006/relationships/hyperlink" Target="https://podminky.urs.cz/item/CS_URS_2024_01/763173113" TargetMode="External" /><Relationship Id="rId63" Type="http://schemas.openxmlformats.org/officeDocument/2006/relationships/hyperlink" Target="https://podminky.urs.cz/item/CS_URS_2024_01/763411111" TargetMode="External" /><Relationship Id="rId64" Type="http://schemas.openxmlformats.org/officeDocument/2006/relationships/hyperlink" Target="https://podminky.urs.cz/item/CS_URS_2024_01/763411121" TargetMode="External" /><Relationship Id="rId65" Type="http://schemas.openxmlformats.org/officeDocument/2006/relationships/hyperlink" Target="https://podminky.urs.cz/item/CS_URS_2024_01/998763321" TargetMode="External" /><Relationship Id="rId66" Type="http://schemas.openxmlformats.org/officeDocument/2006/relationships/hyperlink" Target="https://podminky.urs.cz/item/CS_URS_2024_01/771111011" TargetMode="External" /><Relationship Id="rId67" Type="http://schemas.openxmlformats.org/officeDocument/2006/relationships/hyperlink" Target="https://podminky.urs.cz/item/CS_URS_2024_01/771121011" TargetMode="External" /><Relationship Id="rId68" Type="http://schemas.openxmlformats.org/officeDocument/2006/relationships/hyperlink" Target="https://podminky.urs.cz/item/CS_URS_2024_01/771151012" TargetMode="External" /><Relationship Id="rId69" Type="http://schemas.openxmlformats.org/officeDocument/2006/relationships/hyperlink" Target="https://podminky.urs.cz/item/CS_URS_2024_01/771575416" TargetMode="External" /><Relationship Id="rId70" Type="http://schemas.openxmlformats.org/officeDocument/2006/relationships/hyperlink" Target="https://podminky.urs.cz/item/CS_URS_2024_01/998771111" TargetMode="External" /><Relationship Id="rId71" Type="http://schemas.openxmlformats.org/officeDocument/2006/relationships/hyperlink" Target="https://podminky.urs.cz/item/CS_URS_2024_01/781111011" TargetMode="External" /><Relationship Id="rId72" Type="http://schemas.openxmlformats.org/officeDocument/2006/relationships/hyperlink" Target="https://podminky.urs.cz/item/CS_URS_2024_01/781121011" TargetMode="External" /><Relationship Id="rId73" Type="http://schemas.openxmlformats.org/officeDocument/2006/relationships/hyperlink" Target="https://podminky.urs.cz/item/CS_URS_2024_01/781151031" TargetMode="External" /><Relationship Id="rId74" Type="http://schemas.openxmlformats.org/officeDocument/2006/relationships/hyperlink" Target="https://podminky.urs.cz/item/CS_URS_2024_01/781475216" TargetMode="External" /><Relationship Id="rId75" Type="http://schemas.openxmlformats.org/officeDocument/2006/relationships/hyperlink" Target="https://podminky.urs.cz/item/CS_URS_2024_01/781491012" TargetMode="External" /><Relationship Id="rId76" Type="http://schemas.openxmlformats.org/officeDocument/2006/relationships/hyperlink" Target="https://podminky.urs.cz/item/CS_URS_2024_01/998781111" TargetMode="External" /><Relationship Id="rId77" Type="http://schemas.openxmlformats.org/officeDocument/2006/relationships/hyperlink" Target="https://podminky.urs.cz/item/CS_URS_2024_01/784111001" TargetMode="External" /><Relationship Id="rId78" Type="http://schemas.openxmlformats.org/officeDocument/2006/relationships/hyperlink" Target="https://podminky.urs.cz/item/CS_URS_2024_01/784121001" TargetMode="External" /><Relationship Id="rId79" Type="http://schemas.openxmlformats.org/officeDocument/2006/relationships/hyperlink" Target="https://podminky.urs.cz/item/CS_URS_2024_01/784161501" TargetMode="External" /><Relationship Id="rId80" Type="http://schemas.openxmlformats.org/officeDocument/2006/relationships/hyperlink" Target="https://podminky.urs.cz/item/CS_URS_2024_01/784211111" TargetMode="External" /><Relationship Id="rId81" Type="http://schemas.openxmlformats.org/officeDocument/2006/relationships/hyperlink" Target="https://podminky.urs.cz/item/CS_URS_2024_01/HZS1292" TargetMode="External" /><Relationship Id="rId8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37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39</v>
      </c>
      <c r="AO20" s="24"/>
      <c r="AP20" s="24"/>
      <c r="AQ20" s="24"/>
      <c r="AR20" s="22"/>
      <c r="BE20" s="33"/>
      <c r="BS20" s="19" t="s">
        <v>35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2024-67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Městské divadlo - rekonstrukce toalet a svodů do kanalizace včetně zřízení toalet pro invalidy v 1.NP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Městské divadlo Chomutov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15. 5. 2024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KULTURA A SPORT CHOMUTOV s.r.o.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Ing. Kateřina Tumpachová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24.7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01 - Rekonstrukce soci...'!J30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'SO 01 - Rekonstrukce soci...'!P97</f>
        <v>0</v>
      </c>
      <c r="AV55" s="122">
        <f>'SO 01 - Rekonstrukce soci...'!J33</f>
        <v>0</v>
      </c>
      <c r="AW55" s="122">
        <f>'SO 01 - Rekonstrukce soci...'!J34</f>
        <v>0</v>
      </c>
      <c r="AX55" s="122">
        <f>'SO 01 - Rekonstrukce soci...'!J35</f>
        <v>0</v>
      </c>
      <c r="AY55" s="122">
        <f>'SO 01 - Rekonstrukce soci...'!J36</f>
        <v>0</v>
      </c>
      <c r="AZ55" s="122">
        <f>'SO 01 - Rekonstrukce soci...'!F33</f>
        <v>0</v>
      </c>
      <c r="BA55" s="122">
        <f>'SO 01 - Rekonstrukce soci...'!F34</f>
        <v>0</v>
      </c>
      <c r="BB55" s="122">
        <f>'SO 01 - Rekonstrukce soci...'!F35</f>
        <v>0</v>
      </c>
      <c r="BC55" s="122">
        <f>'SO 01 - Rekonstrukce soci...'!F36</f>
        <v>0</v>
      </c>
      <c r="BD55" s="124">
        <f>'SO 01 - Rekonstrukce soci...'!F37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24.75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02 - Rekonstrukce soci...'!J30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6">
        <v>0</v>
      </c>
      <c r="AT56" s="127">
        <f>ROUND(SUM(AV56:AW56),2)</f>
        <v>0</v>
      </c>
      <c r="AU56" s="128">
        <f>'SO 02 - Rekonstrukce soci...'!P97</f>
        <v>0</v>
      </c>
      <c r="AV56" s="127">
        <f>'SO 02 - Rekonstrukce soci...'!J33</f>
        <v>0</v>
      </c>
      <c r="AW56" s="127">
        <f>'SO 02 - Rekonstrukce soci...'!J34</f>
        <v>0</v>
      </c>
      <c r="AX56" s="127">
        <f>'SO 02 - Rekonstrukce soci...'!J35</f>
        <v>0</v>
      </c>
      <c r="AY56" s="127">
        <f>'SO 02 - Rekonstrukce soci...'!J36</f>
        <v>0</v>
      </c>
      <c r="AZ56" s="127">
        <f>'SO 02 - Rekonstrukce soci...'!F33</f>
        <v>0</v>
      </c>
      <c r="BA56" s="127">
        <f>'SO 02 - Rekonstrukce soci...'!F34</f>
        <v>0</v>
      </c>
      <c r="BB56" s="127">
        <f>'SO 02 - Rekonstrukce soci...'!F35</f>
        <v>0</v>
      </c>
      <c r="BC56" s="127">
        <f>'SO 02 - Rekonstrukce soci...'!F36</f>
        <v>0</v>
      </c>
      <c r="BD56" s="129">
        <f>'SO 02 - Rekonstrukce soci...'!F37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B6D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Rekonstrukce soci...'!C2" display="/"/>
    <hyperlink ref="A56" location="'SO 02 - Rekonstrukce soc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Městské divadlo - rekonstrukce toalet a svodů do kanalizace včetně zřízení toalet pro invalidy v 1.NP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37" t="s">
        <v>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34</v>
      </c>
      <c r="G12" s="40"/>
      <c r="H12" s="40"/>
      <c r="I12" s="134" t="s">
        <v>23</v>
      </c>
      <c r="J12" s="139" t="str">
        <f>'Rekapitulace stavby'!AN8</f>
        <v>15. 5. 2024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>47308095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>KULTURA A SPORT CHOMUTOV s.r.o.</v>
      </c>
      <c r="F15" s="40"/>
      <c r="G15" s="40"/>
      <c r="H15" s="40"/>
      <c r="I15" s="134" t="s">
        <v>29</v>
      </c>
      <c r="J15" s="138" t="str">
        <f>IF('Rekapitulace stavby'!AN11="","",'Rekapitulace stavby'!AN11)</f>
        <v>CZ47308095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29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>75900513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>Ing. Kateřina Tumpachová</v>
      </c>
      <c r="F24" s="40"/>
      <c r="G24" s="40"/>
      <c r="H24" s="40"/>
      <c r="I24" s="134" t="s">
        <v>29</v>
      </c>
      <c r="J24" s="138" t="str">
        <f>IF('Rekapitulace stavby'!AN20="","",'Rekapitulace stavby'!AN20)</f>
        <v>CZ7556082479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ROUND((SUM(BE97:BE527)),2)</f>
        <v>0</v>
      </c>
      <c r="G33" s="40"/>
      <c r="H33" s="40"/>
      <c r="I33" s="150">
        <v>0.21</v>
      </c>
      <c r="J33" s="149">
        <f>ROUND(((SUM(BE97:BE527))*I33),2)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ROUND((SUM(BF97:BF527)),2)</f>
        <v>0</v>
      </c>
      <c r="G34" s="40"/>
      <c r="H34" s="40"/>
      <c r="I34" s="150">
        <v>0.12</v>
      </c>
      <c r="J34" s="149">
        <f>ROUND(((SUM(BF97:BF527))*I34),2)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ROUND((SUM(BG97:BG527)),2)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ROUND((SUM(BH97:BH527)),2)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ROUND((SUM(BI97:BI527)),2)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Městské divadlo - rekonstrukce toalet a svodů do kanalizace včetně zřízení toalet pro invalidy v 1.NP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>SO 01 - Rekonstrukce sociálních zařízení, 1.np, Divadlo Chomutov - WC MUŽI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KULTURA A SPORT CHOMUTOV s.r.o.</v>
      </c>
      <c r="G54" s="42"/>
      <c r="H54" s="42"/>
      <c r="I54" s="34" t="s">
        <v>33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Kateřina Tumpachová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J98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J99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J118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J174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J188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102</v>
      </c>
      <c r="E65" s="170"/>
      <c r="F65" s="170"/>
      <c r="G65" s="170"/>
      <c r="H65" s="170"/>
      <c r="I65" s="170"/>
      <c r="J65" s="171">
        <f>J192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103</v>
      </c>
      <c r="E66" s="176"/>
      <c r="F66" s="176"/>
      <c r="G66" s="176"/>
      <c r="H66" s="176"/>
      <c r="I66" s="176"/>
      <c r="J66" s="177">
        <f>J193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104</v>
      </c>
      <c r="E67" s="176"/>
      <c r="F67" s="176"/>
      <c r="G67" s="176"/>
      <c r="H67" s="176"/>
      <c r="I67" s="176"/>
      <c r="J67" s="177">
        <f>J226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105</v>
      </c>
      <c r="E68" s="176"/>
      <c r="F68" s="176"/>
      <c r="G68" s="176"/>
      <c r="H68" s="176"/>
      <c r="I68" s="176"/>
      <c r="J68" s="177">
        <f>J260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106</v>
      </c>
      <c r="E69" s="176"/>
      <c r="F69" s="176"/>
      <c r="G69" s="176"/>
      <c r="H69" s="176"/>
      <c r="I69" s="176"/>
      <c r="J69" s="177">
        <f>J373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107</v>
      </c>
      <c r="E70" s="176"/>
      <c r="F70" s="176"/>
      <c r="G70" s="176"/>
      <c r="H70" s="176"/>
      <c r="I70" s="176"/>
      <c r="J70" s="177">
        <f>J383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108</v>
      </c>
      <c r="E71" s="176"/>
      <c r="F71" s="176"/>
      <c r="G71" s="176"/>
      <c r="H71" s="176"/>
      <c r="I71" s="176"/>
      <c r="J71" s="177">
        <f>J393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109</v>
      </c>
      <c r="E72" s="176"/>
      <c r="F72" s="176"/>
      <c r="G72" s="176"/>
      <c r="H72" s="176"/>
      <c r="I72" s="176"/>
      <c r="J72" s="177">
        <f>J406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110</v>
      </c>
      <c r="E73" s="176"/>
      <c r="F73" s="176"/>
      <c r="G73" s="176"/>
      <c r="H73" s="176"/>
      <c r="I73" s="176"/>
      <c r="J73" s="177">
        <f>J409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111</v>
      </c>
      <c r="E74" s="176"/>
      <c r="F74" s="176"/>
      <c r="G74" s="176"/>
      <c r="H74" s="176"/>
      <c r="I74" s="176"/>
      <c r="J74" s="177">
        <f>J435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112</v>
      </c>
      <c r="E75" s="176"/>
      <c r="F75" s="176"/>
      <c r="G75" s="176"/>
      <c r="H75" s="176"/>
      <c r="I75" s="176"/>
      <c r="J75" s="177">
        <f>J461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113</v>
      </c>
      <c r="E76" s="176"/>
      <c r="F76" s="176"/>
      <c r="G76" s="176"/>
      <c r="H76" s="176"/>
      <c r="I76" s="176"/>
      <c r="J76" s="177">
        <f>J500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7"/>
      <c r="C77" s="168"/>
      <c r="D77" s="169" t="s">
        <v>114</v>
      </c>
      <c r="E77" s="170"/>
      <c r="F77" s="170"/>
      <c r="G77" s="170"/>
      <c r="H77" s="170"/>
      <c r="I77" s="170"/>
      <c r="J77" s="171">
        <f>J519</f>
        <v>0</v>
      </c>
      <c r="K77" s="168"/>
      <c r="L77" s="17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115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6.25" customHeight="1">
      <c r="A87" s="40"/>
      <c r="B87" s="41"/>
      <c r="C87" s="42"/>
      <c r="D87" s="42"/>
      <c r="E87" s="162" t="str">
        <f>E7</f>
        <v>Městské divadlo - rekonstrukce toalet a svodů do kanalizace včetně zřízení toalet pro invalidy v 1.NP</v>
      </c>
      <c r="F87" s="34"/>
      <c r="G87" s="34"/>
      <c r="H87" s="34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91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30" customHeight="1">
      <c r="A89" s="40"/>
      <c r="B89" s="41"/>
      <c r="C89" s="42"/>
      <c r="D89" s="42"/>
      <c r="E89" s="71" t="str">
        <f>E9</f>
        <v>SO 01 - Rekonstrukce sociálních zařízení, 1.np, Divadlo Chomutov - WC MUŽI</v>
      </c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F12</f>
        <v xml:space="preserve"> </v>
      </c>
      <c r="G91" s="42"/>
      <c r="H91" s="42"/>
      <c r="I91" s="34" t="s">
        <v>23</v>
      </c>
      <c r="J91" s="74" t="str">
        <f>IF(J12="","",J12)</f>
        <v>15. 5. 2024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E15</f>
        <v>KULTURA A SPORT CHOMUTOV s.r.o.</v>
      </c>
      <c r="G93" s="42"/>
      <c r="H93" s="42"/>
      <c r="I93" s="34" t="s">
        <v>33</v>
      </c>
      <c r="J93" s="38" t="str">
        <f>E21</f>
        <v xml:space="preserve"> 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31</v>
      </c>
      <c r="D94" s="42"/>
      <c r="E94" s="42"/>
      <c r="F94" s="29" t="str">
        <f>IF(E18="","",E18)</f>
        <v>Vyplň údaj</v>
      </c>
      <c r="G94" s="42"/>
      <c r="H94" s="42"/>
      <c r="I94" s="34" t="s">
        <v>36</v>
      </c>
      <c r="J94" s="38" t="str">
        <f>E24</f>
        <v>Ing. Kateřina Tumpachová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79"/>
      <c r="B96" s="180"/>
      <c r="C96" s="181" t="s">
        <v>116</v>
      </c>
      <c r="D96" s="182" t="s">
        <v>61</v>
      </c>
      <c r="E96" s="182" t="s">
        <v>57</v>
      </c>
      <c r="F96" s="182" t="s">
        <v>58</v>
      </c>
      <c r="G96" s="182" t="s">
        <v>117</v>
      </c>
      <c r="H96" s="182" t="s">
        <v>118</v>
      </c>
      <c r="I96" s="182" t="s">
        <v>119</v>
      </c>
      <c r="J96" s="182" t="s">
        <v>95</v>
      </c>
      <c r="K96" s="183" t="s">
        <v>120</v>
      </c>
      <c r="L96" s="184"/>
      <c r="M96" s="94" t="s">
        <v>19</v>
      </c>
      <c r="N96" s="95" t="s">
        <v>46</v>
      </c>
      <c r="O96" s="95" t="s">
        <v>121</v>
      </c>
      <c r="P96" s="95" t="s">
        <v>122</v>
      </c>
      <c r="Q96" s="95" t="s">
        <v>123</v>
      </c>
      <c r="R96" s="95" t="s">
        <v>124</v>
      </c>
      <c r="S96" s="95" t="s">
        <v>125</v>
      </c>
      <c r="T96" s="96" t="s">
        <v>126</v>
      </c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63" s="2" customFormat="1" ht="22.8" customHeight="1">
      <c r="A97" s="40"/>
      <c r="B97" s="41"/>
      <c r="C97" s="101" t="s">
        <v>127</v>
      </c>
      <c r="D97" s="42"/>
      <c r="E97" s="42"/>
      <c r="F97" s="42"/>
      <c r="G97" s="42"/>
      <c r="H97" s="42"/>
      <c r="I97" s="42"/>
      <c r="J97" s="185">
        <f>BK97</f>
        <v>0</v>
      </c>
      <c r="K97" s="42"/>
      <c r="L97" s="46"/>
      <c r="M97" s="97"/>
      <c r="N97" s="186"/>
      <c r="O97" s="98"/>
      <c r="P97" s="187">
        <f>P98+P192+P519</f>
        <v>0</v>
      </c>
      <c r="Q97" s="98"/>
      <c r="R97" s="187">
        <f>R98+R192+R519</f>
        <v>3.8470677400000004</v>
      </c>
      <c r="S97" s="98"/>
      <c r="T97" s="188">
        <f>T98+T192+T519</f>
        <v>7.02915169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75</v>
      </c>
      <c r="AU97" s="19" t="s">
        <v>96</v>
      </c>
      <c r="BK97" s="189">
        <f>BK98+BK192+BK519</f>
        <v>0</v>
      </c>
    </row>
    <row r="98" spans="1:63" s="12" customFormat="1" ht="25.9" customHeight="1">
      <c r="A98" s="12"/>
      <c r="B98" s="190"/>
      <c r="C98" s="191"/>
      <c r="D98" s="192" t="s">
        <v>75</v>
      </c>
      <c r="E98" s="193" t="s">
        <v>128</v>
      </c>
      <c r="F98" s="193" t="s">
        <v>129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P99+P118+P174+P188</f>
        <v>0</v>
      </c>
      <c r="Q98" s="198"/>
      <c r="R98" s="199">
        <f>R99+R118+R174+R188</f>
        <v>0.543848</v>
      </c>
      <c r="S98" s="198"/>
      <c r="T98" s="200">
        <f>T99+T118+T174+T188</f>
        <v>6.731902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76</v>
      </c>
      <c r="AY98" s="201" t="s">
        <v>130</v>
      </c>
      <c r="BK98" s="203">
        <f>BK99+BK118+BK174+BK188</f>
        <v>0</v>
      </c>
    </row>
    <row r="99" spans="1:63" s="12" customFormat="1" ht="22.8" customHeight="1">
      <c r="A99" s="12"/>
      <c r="B99" s="190"/>
      <c r="C99" s="191"/>
      <c r="D99" s="192" t="s">
        <v>75</v>
      </c>
      <c r="E99" s="204" t="s">
        <v>131</v>
      </c>
      <c r="F99" s="204" t="s">
        <v>132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SUM(P100:P117)</f>
        <v>0</v>
      </c>
      <c r="Q99" s="198"/>
      <c r="R99" s="199">
        <f>SUM(R100:R117)</f>
        <v>0.543848</v>
      </c>
      <c r="S99" s="198"/>
      <c r="T99" s="200">
        <f>SUM(T100:T117)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84</v>
      </c>
      <c r="AT99" s="202" t="s">
        <v>75</v>
      </c>
      <c r="AU99" s="202" t="s">
        <v>84</v>
      </c>
      <c r="AY99" s="201" t="s">
        <v>130</v>
      </c>
      <c r="BK99" s="203">
        <f>SUM(BK100:BK117)</f>
        <v>0</v>
      </c>
    </row>
    <row r="100" spans="1:65" s="2" customFormat="1" ht="21.75" customHeight="1">
      <c r="A100" s="40"/>
      <c r="B100" s="41"/>
      <c r="C100" s="206" t="s">
        <v>84</v>
      </c>
      <c r="D100" s="206" t="s">
        <v>133</v>
      </c>
      <c r="E100" s="207" t="s">
        <v>134</v>
      </c>
      <c r="F100" s="208" t="s">
        <v>135</v>
      </c>
      <c r="G100" s="209" t="s">
        <v>136</v>
      </c>
      <c r="H100" s="210">
        <v>8.8</v>
      </c>
      <c r="I100" s="211"/>
      <c r="J100" s="212">
        <f>ROUND(I100*H100,2)</f>
        <v>0</v>
      </c>
      <c r="K100" s="208" t="s">
        <v>137</v>
      </c>
      <c r="L100" s="46"/>
      <c r="M100" s="213" t="s">
        <v>19</v>
      </c>
      <c r="N100" s="214" t="s">
        <v>47</v>
      </c>
      <c r="O100" s="86"/>
      <c r="P100" s="215">
        <f>O100*H100</f>
        <v>0</v>
      </c>
      <c r="Q100" s="215">
        <v>0.056</v>
      </c>
      <c r="R100" s="215">
        <f>Q100*H100</f>
        <v>0.49280000000000007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138</v>
      </c>
      <c r="AT100" s="217" t="s">
        <v>133</v>
      </c>
      <c r="AU100" s="217" t="s">
        <v>86</v>
      </c>
      <c r="AY100" s="19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84</v>
      </c>
      <c r="BK100" s="218">
        <f>ROUND(I100*H100,2)</f>
        <v>0</v>
      </c>
      <c r="BL100" s="19" t="s">
        <v>138</v>
      </c>
      <c r="BM100" s="217" t="s">
        <v>139</v>
      </c>
    </row>
    <row r="101" spans="1:47" s="2" customFormat="1" ht="12">
      <c r="A101" s="40"/>
      <c r="B101" s="41"/>
      <c r="C101" s="42"/>
      <c r="D101" s="219" t="s">
        <v>140</v>
      </c>
      <c r="E101" s="42"/>
      <c r="F101" s="220" t="s">
        <v>141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140</v>
      </c>
      <c r="AU101" s="19" t="s">
        <v>86</v>
      </c>
    </row>
    <row r="102" spans="1:47" s="2" customFormat="1" ht="12">
      <c r="A102" s="40"/>
      <c r="B102" s="41"/>
      <c r="C102" s="42"/>
      <c r="D102" s="224" t="s">
        <v>142</v>
      </c>
      <c r="E102" s="42"/>
      <c r="F102" s="225" t="s">
        <v>143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86</v>
      </c>
    </row>
    <row r="103" spans="1:51" s="13" customFormat="1" ht="12">
      <c r="A103" s="13"/>
      <c r="B103" s="226"/>
      <c r="C103" s="227"/>
      <c r="D103" s="219" t="s">
        <v>144</v>
      </c>
      <c r="E103" s="228" t="s">
        <v>19</v>
      </c>
      <c r="F103" s="229" t="s">
        <v>145</v>
      </c>
      <c r="G103" s="227"/>
      <c r="H103" s="228" t="s">
        <v>19</v>
      </c>
      <c r="I103" s="230"/>
      <c r="J103" s="227"/>
      <c r="K103" s="227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144</v>
      </c>
      <c r="AU103" s="235" t="s">
        <v>86</v>
      </c>
      <c r="AV103" s="13" t="s">
        <v>84</v>
      </c>
      <c r="AW103" s="13" t="s">
        <v>35</v>
      </c>
      <c r="AX103" s="13" t="s">
        <v>76</v>
      </c>
      <c r="AY103" s="235" t="s">
        <v>130</v>
      </c>
    </row>
    <row r="104" spans="1:51" s="14" customFormat="1" ht="12">
      <c r="A104" s="14"/>
      <c r="B104" s="236"/>
      <c r="C104" s="237"/>
      <c r="D104" s="219" t="s">
        <v>144</v>
      </c>
      <c r="E104" s="238" t="s">
        <v>19</v>
      </c>
      <c r="F104" s="239" t="s">
        <v>146</v>
      </c>
      <c r="G104" s="237"/>
      <c r="H104" s="240">
        <v>1.4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144</v>
      </c>
      <c r="AU104" s="246" t="s">
        <v>86</v>
      </c>
      <c r="AV104" s="14" t="s">
        <v>86</v>
      </c>
      <c r="AW104" s="14" t="s">
        <v>35</v>
      </c>
      <c r="AX104" s="14" t="s">
        <v>76</v>
      </c>
      <c r="AY104" s="246" t="s">
        <v>130</v>
      </c>
    </row>
    <row r="105" spans="1:51" s="13" customFormat="1" ht="12">
      <c r="A105" s="13"/>
      <c r="B105" s="226"/>
      <c r="C105" s="227"/>
      <c r="D105" s="219" t="s">
        <v>144</v>
      </c>
      <c r="E105" s="228" t="s">
        <v>19</v>
      </c>
      <c r="F105" s="229" t="s">
        <v>147</v>
      </c>
      <c r="G105" s="227"/>
      <c r="H105" s="228" t="s">
        <v>19</v>
      </c>
      <c r="I105" s="230"/>
      <c r="J105" s="227"/>
      <c r="K105" s="227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144</v>
      </c>
      <c r="AU105" s="235" t="s">
        <v>86</v>
      </c>
      <c r="AV105" s="13" t="s">
        <v>84</v>
      </c>
      <c r="AW105" s="13" t="s">
        <v>35</v>
      </c>
      <c r="AX105" s="13" t="s">
        <v>76</v>
      </c>
      <c r="AY105" s="235" t="s">
        <v>130</v>
      </c>
    </row>
    <row r="106" spans="1:51" s="14" customFormat="1" ht="12">
      <c r="A106" s="14"/>
      <c r="B106" s="236"/>
      <c r="C106" s="237"/>
      <c r="D106" s="219" t="s">
        <v>144</v>
      </c>
      <c r="E106" s="238" t="s">
        <v>19</v>
      </c>
      <c r="F106" s="239" t="s">
        <v>148</v>
      </c>
      <c r="G106" s="237"/>
      <c r="H106" s="240">
        <v>7.4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144</v>
      </c>
      <c r="AU106" s="246" t="s">
        <v>86</v>
      </c>
      <c r="AV106" s="14" t="s">
        <v>86</v>
      </c>
      <c r="AW106" s="14" t="s">
        <v>35</v>
      </c>
      <c r="AX106" s="14" t="s">
        <v>76</v>
      </c>
      <c r="AY106" s="246" t="s">
        <v>130</v>
      </c>
    </row>
    <row r="107" spans="1:51" s="15" customFormat="1" ht="12">
      <c r="A107" s="15"/>
      <c r="B107" s="247"/>
      <c r="C107" s="248"/>
      <c r="D107" s="219" t="s">
        <v>144</v>
      </c>
      <c r="E107" s="249" t="s">
        <v>19</v>
      </c>
      <c r="F107" s="250" t="s">
        <v>149</v>
      </c>
      <c r="G107" s="248"/>
      <c r="H107" s="251">
        <v>8.8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144</v>
      </c>
      <c r="AU107" s="257" t="s">
        <v>86</v>
      </c>
      <c r="AV107" s="15" t="s">
        <v>138</v>
      </c>
      <c r="AW107" s="15" t="s">
        <v>35</v>
      </c>
      <c r="AX107" s="15" t="s">
        <v>84</v>
      </c>
      <c r="AY107" s="257" t="s">
        <v>130</v>
      </c>
    </row>
    <row r="108" spans="1:65" s="2" customFormat="1" ht="24.15" customHeight="1">
      <c r="A108" s="40"/>
      <c r="B108" s="41"/>
      <c r="C108" s="206" t="s">
        <v>86</v>
      </c>
      <c r="D108" s="206" t="s">
        <v>133</v>
      </c>
      <c r="E108" s="207" t="s">
        <v>150</v>
      </c>
      <c r="F108" s="208" t="s">
        <v>151</v>
      </c>
      <c r="G108" s="209" t="s">
        <v>136</v>
      </c>
      <c r="H108" s="210">
        <v>1.44</v>
      </c>
      <c r="I108" s="211"/>
      <c r="J108" s="212">
        <f>ROUND(I108*H108,2)</f>
        <v>0</v>
      </c>
      <c r="K108" s="208" t="s">
        <v>137</v>
      </c>
      <c r="L108" s="46"/>
      <c r="M108" s="213" t="s">
        <v>19</v>
      </c>
      <c r="N108" s="214" t="s">
        <v>47</v>
      </c>
      <c r="O108" s="86"/>
      <c r="P108" s="215">
        <f>O108*H108</f>
        <v>0</v>
      </c>
      <c r="Q108" s="215">
        <v>0.03045</v>
      </c>
      <c r="R108" s="215">
        <f>Q108*H108</f>
        <v>0.043848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138</v>
      </c>
      <c r="AT108" s="217" t="s">
        <v>133</v>
      </c>
      <c r="AU108" s="217" t="s">
        <v>86</v>
      </c>
      <c r="AY108" s="19" t="s">
        <v>130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84</v>
      </c>
      <c r="BK108" s="218">
        <f>ROUND(I108*H108,2)</f>
        <v>0</v>
      </c>
      <c r="BL108" s="19" t="s">
        <v>138</v>
      </c>
      <c r="BM108" s="217" t="s">
        <v>152</v>
      </c>
    </row>
    <row r="109" spans="1:47" s="2" customFormat="1" ht="12">
      <c r="A109" s="40"/>
      <c r="B109" s="41"/>
      <c r="C109" s="42"/>
      <c r="D109" s="219" t="s">
        <v>140</v>
      </c>
      <c r="E109" s="42"/>
      <c r="F109" s="220" t="s">
        <v>153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140</v>
      </c>
      <c r="AU109" s="19" t="s">
        <v>86</v>
      </c>
    </row>
    <row r="110" spans="1:47" s="2" customFormat="1" ht="12">
      <c r="A110" s="40"/>
      <c r="B110" s="41"/>
      <c r="C110" s="42"/>
      <c r="D110" s="224" t="s">
        <v>142</v>
      </c>
      <c r="E110" s="42"/>
      <c r="F110" s="225" t="s">
        <v>154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142</v>
      </c>
      <c r="AU110" s="19" t="s">
        <v>86</v>
      </c>
    </row>
    <row r="111" spans="1:51" s="13" customFormat="1" ht="12">
      <c r="A111" s="13"/>
      <c r="B111" s="226"/>
      <c r="C111" s="227"/>
      <c r="D111" s="219" t="s">
        <v>144</v>
      </c>
      <c r="E111" s="228" t="s">
        <v>19</v>
      </c>
      <c r="F111" s="229" t="s">
        <v>155</v>
      </c>
      <c r="G111" s="227"/>
      <c r="H111" s="228" t="s">
        <v>19</v>
      </c>
      <c r="I111" s="230"/>
      <c r="J111" s="227"/>
      <c r="K111" s="227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144</v>
      </c>
      <c r="AU111" s="235" t="s">
        <v>86</v>
      </c>
      <c r="AV111" s="13" t="s">
        <v>84</v>
      </c>
      <c r="AW111" s="13" t="s">
        <v>35</v>
      </c>
      <c r="AX111" s="13" t="s">
        <v>76</v>
      </c>
      <c r="AY111" s="235" t="s">
        <v>130</v>
      </c>
    </row>
    <row r="112" spans="1:51" s="14" customFormat="1" ht="12">
      <c r="A112" s="14"/>
      <c r="B112" s="236"/>
      <c r="C112" s="237"/>
      <c r="D112" s="219" t="s">
        <v>144</v>
      </c>
      <c r="E112" s="238" t="s">
        <v>19</v>
      </c>
      <c r="F112" s="239" t="s">
        <v>156</v>
      </c>
      <c r="G112" s="237"/>
      <c r="H112" s="240">
        <v>1.44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144</v>
      </c>
      <c r="AU112" s="246" t="s">
        <v>86</v>
      </c>
      <c r="AV112" s="14" t="s">
        <v>86</v>
      </c>
      <c r="AW112" s="14" t="s">
        <v>35</v>
      </c>
      <c r="AX112" s="14" t="s">
        <v>84</v>
      </c>
      <c r="AY112" s="246" t="s">
        <v>130</v>
      </c>
    </row>
    <row r="113" spans="1:65" s="2" customFormat="1" ht="24.15" customHeight="1">
      <c r="A113" s="40"/>
      <c r="B113" s="41"/>
      <c r="C113" s="206" t="s">
        <v>157</v>
      </c>
      <c r="D113" s="206" t="s">
        <v>133</v>
      </c>
      <c r="E113" s="207" t="s">
        <v>158</v>
      </c>
      <c r="F113" s="208" t="s">
        <v>159</v>
      </c>
      <c r="G113" s="209" t="s">
        <v>160</v>
      </c>
      <c r="H113" s="210">
        <v>4.8</v>
      </c>
      <c r="I113" s="211"/>
      <c r="J113" s="212">
        <f>ROUND(I113*H113,2)</f>
        <v>0</v>
      </c>
      <c r="K113" s="208" t="s">
        <v>137</v>
      </c>
      <c r="L113" s="46"/>
      <c r="M113" s="213" t="s">
        <v>19</v>
      </c>
      <c r="N113" s="214" t="s">
        <v>47</v>
      </c>
      <c r="O113" s="86"/>
      <c r="P113" s="215">
        <f>O113*H113</f>
        <v>0</v>
      </c>
      <c r="Q113" s="215">
        <v>0.0015</v>
      </c>
      <c r="R113" s="215">
        <f>Q113*H113</f>
        <v>0.0072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138</v>
      </c>
      <c r="AT113" s="217" t="s">
        <v>133</v>
      </c>
      <c r="AU113" s="217" t="s">
        <v>86</v>
      </c>
      <c r="AY113" s="19" t="s">
        <v>130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84</v>
      </c>
      <c r="BK113" s="218">
        <f>ROUND(I113*H113,2)</f>
        <v>0</v>
      </c>
      <c r="BL113" s="19" t="s">
        <v>138</v>
      </c>
      <c r="BM113" s="217" t="s">
        <v>161</v>
      </c>
    </row>
    <row r="114" spans="1:47" s="2" customFormat="1" ht="12">
      <c r="A114" s="40"/>
      <c r="B114" s="41"/>
      <c r="C114" s="42"/>
      <c r="D114" s="219" t="s">
        <v>140</v>
      </c>
      <c r="E114" s="42"/>
      <c r="F114" s="220" t="s">
        <v>162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140</v>
      </c>
      <c r="AU114" s="19" t="s">
        <v>86</v>
      </c>
    </row>
    <row r="115" spans="1:47" s="2" customFormat="1" ht="12">
      <c r="A115" s="40"/>
      <c r="B115" s="41"/>
      <c r="C115" s="42"/>
      <c r="D115" s="224" t="s">
        <v>142</v>
      </c>
      <c r="E115" s="42"/>
      <c r="F115" s="225" t="s">
        <v>163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142</v>
      </c>
      <c r="AU115" s="19" t="s">
        <v>86</v>
      </c>
    </row>
    <row r="116" spans="1:51" s="13" customFormat="1" ht="12">
      <c r="A116" s="13"/>
      <c r="B116" s="226"/>
      <c r="C116" s="227"/>
      <c r="D116" s="219" t="s">
        <v>144</v>
      </c>
      <c r="E116" s="228" t="s">
        <v>19</v>
      </c>
      <c r="F116" s="229" t="s">
        <v>164</v>
      </c>
      <c r="G116" s="227"/>
      <c r="H116" s="228" t="s">
        <v>19</v>
      </c>
      <c r="I116" s="230"/>
      <c r="J116" s="227"/>
      <c r="K116" s="227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144</v>
      </c>
      <c r="AU116" s="235" t="s">
        <v>86</v>
      </c>
      <c r="AV116" s="13" t="s">
        <v>84</v>
      </c>
      <c r="AW116" s="13" t="s">
        <v>35</v>
      </c>
      <c r="AX116" s="13" t="s">
        <v>76</v>
      </c>
      <c r="AY116" s="235" t="s">
        <v>130</v>
      </c>
    </row>
    <row r="117" spans="1:51" s="14" customFormat="1" ht="12">
      <c r="A117" s="14"/>
      <c r="B117" s="236"/>
      <c r="C117" s="237"/>
      <c r="D117" s="219" t="s">
        <v>144</v>
      </c>
      <c r="E117" s="238" t="s">
        <v>19</v>
      </c>
      <c r="F117" s="239" t="s">
        <v>165</v>
      </c>
      <c r="G117" s="237"/>
      <c r="H117" s="240">
        <v>4.8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144</v>
      </c>
      <c r="AU117" s="246" t="s">
        <v>86</v>
      </c>
      <c r="AV117" s="14" t="s">
        <v>86</v>
      </c>
      <c r="AW117" s="14" t="s">
        <v>35</v>
      </c>
      <c r="AX117" s="14" t="s">
        <v>84</v>
      </c>
      <c r="AY117" s="246" t="s">
        <v>130</v>
      </c>
    </row>
    <row r="118" spans="1:63" s="12" customFormat="1" ht="22.8" customHeight="1">
      <c r="A118" s="12"/>
      <c r="B118" s="190"/>
      <c r="C118" s="191"/>
      <c r="D118" s="192" t="s">
        <v>75</v>
      </c>
      <c r="E118" s="204" t="s">
        <v>166</v>
      </c>
      <c r="F118" s="204" t="s">
        <v>167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SUM(P119:P173)</f>
        <v>0</v>
      </c>
      <c r="Q118" s="198"/>
      <c r="R118" s="199">
        <f>SUM(R119:R173)</f>
        <v>0</v>
      </c>
      <c r="S118" s="198"/>
      <c r="T118" s="200">
        <f>SUM(T119:T173)</f>
        <v>6.731902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84</v>
      </c>
      <c r="AT118" s="202" t="s">
        <v>75</v>
      </c>
      <c r="AU118" s="202" t="s">
        <v>84</v>
      </c>
      <c r="AY118" s="201" t="s">
        <v>130</v>
      </c>
      <c r="BK118" s="203">
        <f>SUM(BK119:BK173)</f>
        <v>0</v>
      </c>
    </row>
    <row r="119" spans="1:65" s="2" customFormat="1" ht="24.15" customHeight="1">
      <c r="A119" s="40"/>
      <c r="B119" s="41"/>
      <c r="C119" s="206" t="s">
        <v>138</v>
      </c>
      <c r="D119" s="206" t="s">
        <v>133</v>
      </c>
      <c r="E119" s="207" t="s">
        <v>168</v>
      </c>
      <c r="F119" s="208" t="s">
        <v>169</v>
      </c>
      <c r="G119" s="209" t="s">
        <v>136</v>
      </c>
      <c r="H119" s="210">
        <v>10.537</v>
      </c>
      <c r="I119" s="211"/>
      <c r="J119" s="212">
        <f>ROUND(I119*H119,2)</f>
        <v>0</v>
      </c>
      <c r="K119" s="208" t="s">
        <v>137</v>
      </c>
      <c r="L119" s="46"/>
      <c r="M119" s="213" t="s">
        <v>19</v>
      </c>
      <c r="N119" s="214" t="s">
        <v>47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0.181</v>
      </c>
      <c r="T119" s="216">
        <f>S119*H119</f>
        <v>1.907197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138</v>
      </c>
      <c r="AT119" s="217" t="s">
        <v>133</v>
      </c>
      <c r="AU119" s="217" t="s">
        <v>86</v>
      </c>
      <c r="AY119" s="19" t="s">
        <v>130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84</v>
      </c>
      <c r="BK119" s="218">
        <f>ROUND(I119*H119,2)</f>
        <v>0</v>
      </c>
      <c r="BL119" s="19" t="s">
        <v>138</v>
      </c>
      <c r="BM119" s="217" t="s">
        <v>170</v>
      </c>
    </row>
    <row r="120" spans="1:47" s="2" customFormat="1" ht="12">
      <c r="A120" s="40"/>
      <c r="B120" s="41"/>
      <c r="C120" s="42"/>
      <c r="D120" s="219" t="s">
        <v>140</v>
      </c>
      <c r="E120" s="42"/>
      <c r="F120" s="220" t="s">
        <v>171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140</v>
      </c>
      <c r="AU120" s="19" t="s">
        <v>86</v>
      </c>
    </row>
    <row r="121" spans="1:47" s="2" customFormat="1" ht="12">
      <c r="A121" s="40"/>
      <c r="B121" s="41"/>
      <c r="C121" s="42"/>
      <c r="D121" s="224" t="s">
        <v>142</v>
      </c>
      <c r="E121" s="42"/>
      <c r="F121" s="225" t="s">
        <v>172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142</v>
      </c>
      <c r="AU121" s="19" t="s">
        <v>86</v>
      </c>
    </row>
    <row r="122" spans="1:51" s="14" customFormat="1" ht="12">
      <c r="A122" s="14"/>
      <c r="B122" s="236"/>
      <c r="C122" s="237"/>
      <c r="D122" s="219" t="s">
        <v>144</v>
      </c>
      <c r="E122" s="238" t="s">
        <v>19</v>
      </c>
      <c r="F122" s="239" t="s">
        <v>173</v>
      </c>
      <c r="G122" s="237"/>
      <c r="H122" s="240">
        <v>15.265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144</v>
      </c>
      <c r="AU122" s="246" t="s">
        <v>86</v>
      </c>
      <c r="AV122" s="14" t="s">
        <v>86</v>
      </c>
      <c r="AW122" s="14" t="s">
        <v>35</v>
      </c>
      <c r="AX122" s="14" t="s">
        <v>76</v>
      </c>
      <c r="AY122" s="246" t="s">
        <v>130</v>
      </c>
    </row>
    <row r="123" spans="1:51" s="14" customFormat="1" ht="12">
      <c r="A123" s="14"/>
      <c r="B123" s="236"/>
      <c r="C123" s="237"/>
      <c r="D123" s="219" t="s">
        <v>144</v>
      </c>
      <c r="E123" s="238" t="s">
        <v>19</v>
      </c>
      <c r="F123" s="239" t="s">
        <v>174</v>
      </c>
      <c r="G123" s="237"/>
      <c r="H123" s="240">
        <v>-4.728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144</v>
      </c>
      <c r="AU123" s="246" t="s">
        <v>86</v>
      </c>
      <c r="AV123" s="14" t="s">
        <v>86</v>
      </c>
      <c r="AW123" s="14" t="s">
        <v>35</v>
      </c>
      <c r="AX123" s="14" t="s">
        <v>76</v>
      </c>
      <c r="AY123" s="246" t="s">
        <v>130</v>
      </c>
    </row>
    <row r="124" spans="1:51" s="15" customFormat="1" ht="12">
      <c r="A124" s="15"/>
      <c r="B124" s="247"/>
      <c r="C124" s="248"/>
      <c r="D124" s="219" t="s">
        <v>144</v>
      </c>
      <c r="E124" s="249" t="s">
        <v>19</v>
      </c>
      <c r="F124" s="250" t="s">
        <v>149</v>
      </c>
      <c r="G124" s="248"/>
      <c r="H124" s="251">
        <v>10.537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7" t="s">
        <v>144</v>
      </c>
      <c r="AU124" s="257" t="s">
        <v>86</v>
      </c>
      <c r="AV124" s="15" t="s">
        <v>138</v>
      </c>
      <c r="AW124" s="15" t="s">
        <v>35</v>
      </c>
      <c r="AX124" s="15" t="s">
        <v>84</v>
      </c>
      <c r="AY124" s="257" t="s">
        <v>130</v>
      </c>
    </row>
    <row r="125" spans="1:65" s="2" customFormat="1" ht="24.15" customHeight="1">
      <c r="A125" s="40"/>
      <c r="B125" s="41"/>
      <c r="C125" s="206" t="s">
        <v>175</v>
      </c>
      <c r="D125" s="206" t="s">
        <v>133</v>
      </c>
      <c r="E125" s="207" t="s">
        <v>176</v>
      </c>
      <c r="F125" s="208" t="s">
        <v>177</v>
      </c>
      <c r="G125" s="209" t="s">
        <v>136</v>
      </c>
      <c r="H125" s="210">
        <v>17.609</v>
      </c>
      <c r="I125" s="211"/>
      <c r="J125" s="212">
        <f>ROUND(I125*H125,2)</f>
        <v>0</v>
      </c>
      <c r="K125" s="208" t="s">
        <v>137</v>
      </c>
      <c r="L125" s="46"/>
      <c r="M125" s="213" t="s">
        <v>19</v>
      </c>
      <c r="N125" s="214" t="s">
        <v>47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0.057</v>
      </c>
      <c r="T125" s="216">
        <f>S125*H125</f>
        <v>1.003713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138</v>
      </c>
      <c r="AT125" s="217" t="s">
        <v>133</v>
      </c>
      <c r="AU125" s="217" t="s">
        <v>86</v>
      </c>
      <c r="AY125" s="19" t="s">
        <v>130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84</v>
      </c>
      <c r="BK125" s="218">
        <f>ROUND(I125*H125,2)</f>
        <v>0</v>
      </c>
      <c r="BL125" s="19" t="s">
        <v>138</v>
      </c>
      <c r="BM125" s="217" t="s">
        <v>178</v>
      </c>
    </row>
    <row r="126" spans="1:47" s="2" customFormat="1" ht="12">
      <c r="A126" s="40"/>
      <c r="B126" s="41"/>
      <c r="C126" s="42"/>
      <c r="D126" s="219" t="s">
        <v>140</v>
      </c>
      <c r="E126" s="42"/>
      <c r="F126" s="220" t="s">
        <v>179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140</v>
      </c>
      <c r="AU126" s="19" t="s">
        <v>86</v>
      </c>
    </row>
    <row r="127" spans="1:47" s="2" customFormat="1" ht="12">
      <c r="A127" s="40"/>
      <c r="B127" s="41"/>
      <c r="C127" s="42"/>
      <c r="D127" s="224" t="s">
        <v>142</v>
      </c>
      <c r="E127" s="42"/>
      <c r="F127" s="225" t="s">
        <v>180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142</v>
      </c>
      <c r="AU127" s="19" t="s">
        <v>86</v>
      </c>
    </row>
    <row r="128" spans="1:51" s="14" customFormat="1" ht="12">
      <c r="A128" s="14"/>
      <c r="B128" s="236"/>
      <c r="C128" s="237"/>
      <c r="D128" s="219" t="s">
        <v>144</v>
      </c>
      <c r="E128" s="238" t="s">
        <v>19</v>
      </c>
      <c r="F128" s="239" t="s">
        <v>181</v>
      </c>
      <c r="G128" s="237"/>
      <c r="H128" s="240">
        <v>9.43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144</v>
      </c>
      <c r="AU128" s="246" t="s">
        <v>86</v>
      </c>
      <c r="AV128" s="14" t="s">
        <v>86</v>
      </c>
      <c r="AW128" s="14" t="s">
        <v>35</v>
      </c>
      <c r="AX128" s="14" t="s">
        <v>76</v>
      </c>
      <c r="AY128" s="246" t="s">
        <v>130</v>
      </c>
    </row>
    <row r="129" spans="1:51" s="14" customFormat="1" ht="12">
      <c r="A129" s="14"/>
      <c r="B129" s="236"/>
      <c r="C129" s="237"/>
      <c r="D129" s="219" t="s">
        <v>144</v>
      </c>
      <c r="E129" s="238" t="s">
        <v>19</v>
      </c>
      <c r="F129" s="239" t="s">
        <v>182</v>
      </c>
      <c r="G129" s="237"/>
      <c r="H129" s="240">
        <v>2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144</v>
      </c>
      <c r="AU129" s="246" t="s">
        <v>86</v>
      </c>
      <c r="AV129" s="14" t="s">
        <v>86</v>
      </c>
      <c r="AW129" s="14" t="s">
        <v>35</v>
      </c>
      <c r="AX129" s="14" t="s">
        <v>76</v>
      </c>
      <c r="AY129" s="246" t="s">
        <v>130</v>
      </c>
    </row>
    <row r="130" spans="1:51" s="14" customFormat="1" ht="12">
      <c r="A130" s="14"/>
      <c r="B130" s="236"/>
      <c r="C130" s="237"/>
      <c r="D130" s="219" t="s">
        <v>144</v>
      </c>
      <c r="E130" s="238" t="s">
        <v>19</v>
      </c>
      <c r="F130" s="239" t="s">
        <v>183</v>
      </c>
      <c r="G130" s="237"/>
      <c r="H130" s="240">
        <v>1.8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144</v>
      </c>
      <c r="AU130" s="246" t="s">
        <v>86</v>
      </c>
      <c r="AV130" s="14" t="s">
        <v>86</v>
      </c>
      <c r="AW130" s="14" t="s">
        <v>35</v>
      </c>
      <c r="AX130" s="14" t="s">
        <v>76</v>
      </c>
      <c r="AY130" s="246" t="s">
        <v>130</v>
      </c>
    </row>
    <row r="131" spans="1:51" s="14" customFormat="1" ht="12">
      <c r="A131" s="14"/>
      <c r="B131" s="236"/>
      <c r="C131" s="237"/>
      <c r="D131" s="219" t="s">
        <v>144</v>
      </c>
      <c r="E131" s="238" t="s">
        <v>19</v>
      </c>
      <c r="F131" s="239" t="s">
        <v>184</v>
      </c>
      <c r="G131" s="237"/>
      <c r="H131" s="240">
        <v>4.379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144</v>
      </c>
      <c r="AU131" s="246" t="s">
        <v>86</v>
      </c>
      <c r="AV131" s="14" t="s">
        <v>86</v>
      </c>
      <c r="AW131" s="14" t="s">
        <v>35</v>
      </c>
      <c r="AX131" s="14" t="s">
        <v>76</v>
      </c>
      <c r="AY131" s="246" t="s">
        <v>130</v>
      </c>
    </row>
    <row r="132" spans="1:51" s="15" customFormat="1" ht="12">
      <c r="A132" s="15"/>
      <c r="B132" s="247"/>
      <c r="C132" s="248"/>
      <c r="D132" s="219" t="s">
        <v>144</v>
      </c>
      <c r="E132" s="249" t="s">
        <v>19</v>
      </c>
      <c r="F132" s="250" t="s">
        <v>149</v>
      </c>
      <c r="G132" s="248"/>
      <c r="H132" s="251">
        <v>17.609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144</v>
      </c>
      <c r="AU132" s="257" t="s">
        <v>86</v>
      </c>
      <c r="AV132" s="15" t="s">
        <v>138</v>
      </c>
      <c r="AW132" s="15" t="s">
        <v>35</v>
      </c>
      <c r="AX132" s="15" t="s">
        <v>84</v>
      </c>
      <c r="AY132" s="257" t="s">
        <v>130</v>
      </c>
    </row>
    <row r="133" spans="1:65" s="2" customFormat="1" ht="21.75" customHeight="1">
      <c r="A133" s="40"/>
      <c r="B133" s="41"/>
      <c r="C133" s="206" t="s">
        <v>131</v>
      </c>
      <c r="D133" s="206" t="s">
        <v>133</v>
      </c>
      <c r="E133" s="207" t="s">
        <v>185</v>
      </c>
      <c r="F133" s="208" t="s">
        <v>186</v>
      </c>
      <c r="G133" s="209" t="s">
        <v>136</v>
      </c>
      <c r="H133" s="210">
        <v>1.379</v>
      </c>
      <c r="I133" s="211"/>
      <c r="J133" s="212">
        <f>ROUND(I133*H133,2)</f>
        <v>0</v>
      </c>
      <c r="K133" s="208" t="s">
        <v>137</v>
      </c>
      <c r="L133" s="46"/>
      <c r="M133" s="213" t="s">
        <v>19</v>
      </c>
      <c r="N133" s="214" t="s">
        <v>47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0.088</v>
      </c>
      <c r="T133" s="216">
        <f>S133*H133</f>
        <v>0.12135199999999999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138</v>
      </c>
      <c r="AT133" s="217" t="s">
        <v>133</v>
      </c>
      <c r="AU133" s="217" t="s">
        <v>86</v>
      </c>
      <c r="AY133" s="19" t="s">
        <v>130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84</v>
      </c>
      <c r="BK133" s="218">
        <f>ROUND(I133*H133,2)</f>
        <v>0</v>
      </c>
      <c r="BL133" s="19" t="s">
        <v>138</v>
      </c>
      <c r="BM133" s="217" t="s">
        <v>187</v>
      </c>
    </row>
    <row r="134" spans="1:47" s="2" customFormat="1" ht="12">
      <c r="A134" s="40"/>
      <c r="B134" s="41"/>
      <c r="C134" s="42"/>
      <c r="D134" s="219" t="s">
        <v>140</v>
      </c>
      <c r="E134" s="42"/>
      <c r="F134" s="220" t="s">
        <v>188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140</v>
      </c>
      <c r="AU134" s="19" t="s">
        <v>86</v>
      </c>
    </row>
    <row r="135" spans="1:47" s="2" customFormat="1" ht="12">
      <c r="A135" s="40"/>
      <c r="B135" s="41"/>
      <c r="C135" s="42"/>
      <c r="D135" s="224" t="s">
        <v>142</v>
      </c>
      <c r="E135" s="42"/>
      <c r="F135" s="225" t="s">
        <v>189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142</v>
      </c>
      <c r="AU135" s="19" t="s">
        <v>86</v>
      </c>
    </row>
    <row r="136" spans="1:51" s="14" customFormat="1" ht="12">
      <c r="A136" s="14"/>
      <c r="B136" s="236"/>
      <c r="C136" s="237"/>
      <c r="D136" s="219" t="s">
        <v>144</v>
      </c>
      <c r="E136" s="238" t="s">
        <v>19</v>
      </c>
      <c r="F136" s="239" t="s">
        <v>190</v>
      </c>
      <c r="G136" s="237"/>
      <c r="H136" s="240">
        <v>1.379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144</v>
      </c>
      <c r="AU136" s="246" t="s">
        <v>86</v>
      </c>
      <c r="AV136" s="14" t="s">
        <v>86</v>
      </c>
      <c r="AW136" s="14" t="s">
        <v>35</v>
      </c>
      <c r="AX136" s="14" t="s">
        <v>84</v>
      </c>
      <c r="AY136" s="246" t="s">
        <v>130</v>
      </c>
    </row>
    <row r="137" spans="1:65" s="2" customFormat="1" ht="21.75" customHeight="1">
      <c r="A137" s="40"/>
      <c r="B137" s="41"/>
      <c r="C137" s="206" t="s">
        <v>191</v>
      </c>
      <c r="D137" s="206" t="s">
        <v>133</v>
      </c>
      <c r="E137" s="207" t="s">
        <v>192</v>
      </c>
      <c r="F137" s="208" t="s">
        <v>193</v>
      </c>
      <c r="G137" s="209" t="s">
        <v>136</v>
      </c>
      <c r="H137" s="210">
        <v>4.728</v>
      </c>
      <c r="I137" s="211"/>
      <c r="J137" s="212">
        <f>ROUND(I137*H137,2)</f>
        <v>0</v>
      </c>
      <c r="K137" s="208" t="s">
        <v>137</v>
      </c>
      <c r="L137" s="46"/>
      <c r="M137" s="213" t="s">
        <v>19</v>
      </c>
      <c r="N137" s="214" t="s">
        <v>47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0.076</v>
      </c>
      <c r="T137" s="216">
        <f>S137*H137</f>
        <v>0.359328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138</v>
      </c>
      <c r="AT137" s="217" t="s">
        <v>133</v>
      </c>
      <c r="AU137" s="217" t="s">
        <v>86</v>
      </c>
      <c r="AY137" s="19" t="s">
        <v>130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84</v>
      </c>
      <c r="BK137" s="218">
        <f>ROUND(I137*H137,2)</f>
        <v>0</v>
      </c>
      <c r="BL137" s="19" t="s">
        <v>138</v>
      </c>
      <c r="BM137" s="217" t="s">
        <v>194</v>
      </c>
    </row>
    <row r="138" spans="1:47" s="2" customFormat="1" ht="12">
      <c r="A138" s="40"/>
      <c r="B138" s="41"/>
      <c r="C138" s="42"/>
      <c r="D138" s="219" t="s">
        <v>140</v>
      </c>
      <c r="E138" s="42"/>
      <c r="F138" s="220" t="s">
        <v>195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140</v>
      </c>
      <c r="AU138" s="19" t="s">
        <v>86</v>
      </c>
    </row>
    <row r="139" spans="1:47" s="2" customFormat="1" ht="12">
      <c r="A139" s="40"/>
      <c r="B139" s="41"/>
      <c r="C139" s="42"/>
      <c r="D139" s="224" t="s">
        <v>142</v>
      </c>
      <c r="E139" s="42"/>
      <c r="F139" s="225" t="s">
        <v>196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142</v>
      </c>
      <c r="AU139" s="19" t="s">
        <v>86</v>
      </c>
    </row>
    <row r="140" spans="1:51" s="14" customFormat="1" ht="12">
      <c r="A140" s="14"/>
      <c r="B140" s="236"/>
      <c r="C140" s="237"/>
      <c r="D140" s="219" t="s">
        <v>144</v>
      </c>
      <c r="E140" s="238" t="s">
        <v>19</v>
      </c>
      <c r="F140" s="239" t="s">
        <v>197</v>
      </c>
      <c r="G140" s="237"/>
      <c r="H140" s="240">
        <v>4.728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144</v>
      </c>
      <c r="AU140" s="246" t="s">
        <v>86</v>
      </c>
      <c r="AV140" s="14" t="s">
        <v>86</v>
      </c>
      <c r="AW140" s="14" t="s">
        <v>35</v>
      </c>
      <c r="AX140" s="14" t="s">
        <v>76</v>
      </c>
      <c r="AY140" s="246" t="s">
        <v>130</v>
      </c>
    </row>
    <row r="141" spans="1:51" s="15" customFormat="1" ht="12">
      <c r="A141" s="15"/>
      <c r="B141" s="247"/>
      <c r="C141" s="248"/>
      <c r="D141" s="219" t="s">
        <v>144</v>
      </c>
      <c r="E141" s="249" t="s">
        <v>19</v>
      </c>
      <c r="F141" s="250" t="s">
        <v>149</v>
      </c>
      <c r="G141" s="248"/>
      <c r="H141" s="251">
        <v>4.728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144</v>
      </c>
      <c r="AU141" s="257" t="s">
        <v>86</v>
      </c>
      <c r="AV141" s="15" t="s">
        <v>138</v>
      </c>
      <c r="AW141" s="15" t="s">
        <v>35</v>
      </c>
      <c r="AX141" s="15" t="s">
        <v>84</v>
      </c>
      <c r="AY141" s="257" t="s">
        <v>130</v>
      </c>
    </row>
    <row r="142" spans="1:65" s="2" customFormat="1" ht="16.5" customHeight="1">
      <c r="A142" s="40"/>
      <c r="B142" s="41"/>
      <c r="C142" s="206" t="s">
        <v>198</v>
      </c>
      <c r="D142" s="206" t="s">
        <v>133</v>
      </c>
      <c r="E142" s="207" t="s">
        <v>199</v>
      </c>
      <c r="F142" s="208" t="s">
        <v>200</v>
      </c>
      <c r="G142" s="209" t="s">
        <v>160</v>
      </c>
      <c r="H142" s="210">
        <v>30.1</v>
      </c>
      <c r="I142" s="211"/>
      <c r="J142" s="212">
        <f>ROUND(I142*H142,2)</f>
        <v>0</v>
      </c>
      <c r="K142" s="208" t="s">
        <v>137</v>
      </c>
      <c r="L142" s="46"/>
      <c r="M142" s="213" t="s">
        <v>19</v>
      </c>
      <c r="N142" s="214" t="s">
        <v>47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0.0022</v>
      </c>
      <c r="T142" s="216">
        <f>S142*H142</f>
        <v>0.06622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138</v>
      </c>
      <c r="AT142" s="217" t="s">
        <v>133</v>
      </c>
      <c r="AU142" s="217" t="s">
        <v>86</v>
      </c>
      <c r="AY142" s="19" t="s">
        <v>130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84</v>
      </c>
      <c r="BK142" s="218">
        <f>ROUND(I142*H142,2)</f>
        <v>0</v>
      </c>
      <c r="BL142" s="19" t="s">
        <v>138</v>
      </c>
      <c r="BM142" s="217" t="s">
        <v>201</v>
      </c>
    </row>
    <row r="143" spans="1:47" s="2" customFormat="1" ht="12">
      <c r="A143" s="40"/>
      <c r="B143" s="41"/>
      <c r="C143" s="42"/>
      <c r="D143" s="219" t="s">
        <v>140</v>
      </c>
      <c r="E143" s="42"/>
      <c r="F143" s="220" t="s">
        <v>202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140</v>
      </c>
      <c r="AU143" s="19" t="s">
        <v>86</v>
      </c>
    </row>
    <row r="144" spans="1:47" s="2" customFormat="1" ht="12">
      <c r="A144" s="40"/>
      <c r="B144" s="41"/>
      <c r="C144" s="42"/>
      <c r="D144" s="224" t="s">
        <v>142</v>
      </c>
      <c r="E144" s="42"/>
      <c r="F144" s="225" t="s">
        <v>203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142</v>
      </c>
      <c r="AU144" s="19" t="s">
        <v>86</v>
      </c>
    </row>
    <row r="145" spans="1:51" s="14" customFormat="1" ht="12">
      <c r="A145" s="14"/>
      <c r="B145" s="236"/>
      <c r="C145" s="237"/>
      <c r="D145" s="219" t="s">
        <v>144</v>
      </c>
      <c r="E145" s="238" t="s">
        <v>19</v>
      </c>
      <c r="F145" s="239" t="s">
        <v>204</v>
      </c>
      <c r="G145" s="237"/>
      <c r="H145" s="240">
        <v>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144</v>
      </c>
      <c r="AU145" s="246" t="s">
        <v>86</v>
      </c>
      <c r="AV145" s="14" t="s">
        <v>86</v>
      </c>
      <c r="AW145" s="14" t="s">
        <v>35</v>
      </c>
      <c r="AX145" s="14" t="s">
        <v>76</v>
      </c>
      <c r="AY145" s="246" t="s">
        <v>130</v>
      </c>
    </row>
    <row r="146" spans="1:51" s="14" customFormat="1" ht="12">
      <c r="A146" s="14"/>
      <c r="B146" s="236"/>
      <c r="C146" s="237"/>
      <c r="D146" s="219" t="s">
        <v>144</v>
      </c>
      <c r="E146" s="238" t="s">
        <v>19</v>
      </c>
      <c r="F146" s="239" t="s">
        <v>205</v>
      </c>
      <c r="G146" s="237"/>
      <c r="H146" s="240">
        <v>2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144</v>
      </c>
      <c r="AU146" s="246" t="s">
        <v>86</v>
      </c>
      <c r="AV146" s="14" t="s">
        <v>86</v>
      </c>
      <c r="AW146" s="14" t="s">
        <v>35</v>
      </c>
      <c r="AX146" s="14" t="s">
        <v>76</v>
      </c>
      <c r="AY146" s="246" t="s">
        <v>130</v>
      </c>
    </row>
    <row r="147" spans="1:51" s="14" customFormat="1" ht="12">
      <c r="A147" s="14"/>
      <c r="B147" s="236"/>
      <c r="C147" s="237"/>
      <c r="D147" s="219" t="s">
        <v>144</v>
      </c>
      <c r="E147" s="238" t="s">
        <v>19</v>
      </c>
      <c r="F147" s="239" t="s">
        <v>206</v>
      </c>
      <c r="G147" s="237"/>
      <c r="H147" s="240">
        <v>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144</v>
      </c>
      <c r="AU147" s="246" t="s">
        <v>86</v>
      </c>
      <c r="AV147" s="14" t="s">
        <v>86</v>
      </c>
      <c r="AW147" s="14" t="s">
        <v>35</v>
      </c>
      <c r="AX147" s="14" t="s">
        <v>76</v>
      </c>
      <c r="AY147" s="246" t="s">
        <v>130</v>
      </c>
    </row>
    <row r="148" spans="1:51" s="14" customFormat="1" ht="12">
      <c r="A148" s="14"/>
      <c r="B148" s="236"/>
      <c r="C148" s="237"/>
      <c r="D148" s="219" t="s">
        <v>144</v>
      </c>
      <c r="E148" s="238" t="s">
        <v>19</v>
      </c>
      <c r="F148" s="239" t="s">
        <v>207</v>
      </c>
      <c r="G148" s="237"/>
      <c r="H148" s="240">
        <v>10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144</v>
      </c>
      <c r="AU148" s="246" t="s">
        <v>86</v>
      </c>
      <c r="AV148" s="14" t="s">
        <v>86</v>
      </c>
      <c r="AW148" s="14" t="s">
        <v>35</v>
      </c>
      <c r="AX148" s="14" t="s">
        <v>76</v>
      </c>
      <c r="AY148" s="246" t="s">
        <v>130</v>
      </c>
    </row>
    <row r="149" spans="1:51" s="14" customFormat="1" ht="12">
      <c r="A149" s="14"/>
      <c r="B149" s="236"/>
      <c r="C149" s="237"/>
      <c r="D149" s="219" t="s">
        <v>144</v>
      </c>
      <c r="E149" s="238" t="s">
        <v>19</v>
      </c>
      <c r="F149" s="239" t="s">
        <v>208</v>
      </c>
      <c r="G149" s="237"/>
      <c r="H149" s="240">
        <v>8.1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144</v>
      </c>
      <c r="AU149" s="246" t="s">
        <v>86</v>
      </c>
      <c r="AV149" s="14" t="s">
        <v>86</v>
      </c>
      <c r="AW149" s="14" t="s">
        <v>35</v>
      </c>
      <c r="AX149" s="14" t="s">
        <v>76</v>
      </c>
      <c r="AY149" s="246" t="s">
        <v>130</v>
      </c>
    </row>
    <row r="150" spans="1:51" s="15" customFormat="1" ht="12">
      <c r="A150" s="15"/>
      <c r="B150" s="247"/>
      <c r="C150" s="248"/>
      <c r="D150" s="219" t="s">
        <v>144</v>
      </c>
      <c r="E150" s="249" t="s">
        <v>19</v>
      </c>
      <c r="F150" s="250" t="s">
        <v>149</v>
      </c>
      <c r="G150" s="248"/>
      <c r="H150" s="251">
        <v>30.1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7" t="s">
        <v>144</v>
      </c>
      <c r="AU150" s="257" t="s">
        <v>86</v>
      </c>
      <c r="AV150" s="15" t="s">
        <v>138</v>
      </c>
      <c r="AW150" s="15" t="s">
        <v>35</v>
      </c>
      <c r="AX150" s="15" t="s">
        <v>84</v>
      </c>
      <c r="AY150" s="257" t="s">
        <v>130</v>
      </c>
    </row>
    <row r="151" spans="1:65" s="2" customFormat="1" ht="24.15" customHeight="1">
      <c r="A151" s="40"/>
      <c r="B151" s="41"/>
      <c r="C151" s="206" t="s">
        <v>166</v>
      </c>
      <c r="D151" s="206" t="s">
        <v>133</v>
      </c>
      <c r="E151" s="207" t="s">
        <v>209</v>
      </c>
      <c r="F151" s="208" t="s">
        <v>210</v>
      </c>
      <c r="G151" s="209" t="s">
        <v>160</v>
      </c>
      <c r="H151" s="210">
        <v>4</v>
      </c>
      <c r="I151" s="211"/>
      <c r="J151" s="212">
        <f>ROUND(I151*H151,2)</f>
        <v>0</v>
      </c>
      <c r="K151" s="208" t="s">
        <v>137</v>
      </c>
      <c r="L151" s="46"/>
      <c r="M151" s="213" t="s">
        <v>19</v>
      </c>
      <c r="N151" s="214" t="s">
        <v>47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0.003</v>
      </c>
      <c r="T151" s="216">
        <f>S151*H151</f>
        <v>0.012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138</v>
      </c>
      <c r="AT151" s="217" t="s">
        <v>133</v>
      </c>
      <c r="AU151" s="217" t="s">
        <v>86</v>
      </c>
      <c r="AY151" s="19" t="s">
        <v>130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84</v>
      </c>
      <c r="BK151" s="218">
        <f>ROUND(I151*H151,2)</f>
        <v>0</v>
      </c>
      <c r="BL151" s="19" t="s">
        <v>138</v>
      </c>
      <c r="BM151" s="217" t="s">
        <v>211</v>
      </c>
    </row>
    <row r="152" spans="1:47" s="2" customFormat="1" ht="12">
      <c r="A152" s="40"/>
      <c r="B152" s="41"/>
      <c r="C152" s="42"/>
      <c r="D152" s="219" t="s">
        <v>140</v>
      </c>
      <c r="E152" s="42"/>
      <c r="F152" s="220" t="s">
        <v>212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140</v>
      </c>
      <c r="AU152" s="19" t="s">
        <v>86</v>
      </c>
    </row>
    <row r="153" spans="1:47" s="2" customFormat="1" ht="12">
      <c r="A153" s="40"/>
      <c r="B153" s="41"/>
      <c r="C153" s="42"/>
      <c r="D153" s="224" t="s">
        <v>142</v>
      </c>
      <c r="E153" s="42"/>
      <c r="F153" s="225" t="s">
        <v>213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142</v>
      </c>
      <c r="AU153" s="19" t="s">
        <v>86</v>
      </c>
    </row>
    <row r="154" spans="1:51" s="14" customFormat="1" ht="12">
      <c r="A154" s="14"/>
      <c r="B154" s="236"/>
      <c r="C154" s="237"/>
      <c r="D154" s="219" t="s">
        <v>144</v>
      </c>
      <c r="E154" s="238" t="s">
        <v>19</v>
      </c>
      <c r="F154" s="239" t="s">
        <v>214</v>
      </c>
      <c r="G154" s="237"/>
      <c r="H154" s="240">
        <v>4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144</v>
      </c>
      <c r="AU154" s="246" t="s">
        <v>86</v>
      </c>
      <c r="AV154" s="14" t="s">
        <v>86</v>
      </c>
      <c r="AW154" s="14" t="s">
        <v>35</v>
      </c>
      <c r="AX154" s="14" t="s">
        <v>84</v>
      </c>
      <c r="AY154" s="246" t="s">
        <v>130</v>
      </c>
    </row>
    <row r="155" spans="1:65" s="2" customFormat="1" ht="24.15" customHeight="1">
      <c r="A155" s="40"/>
      <c r="B155" s="41"/>
      <c r="C155" s="206" t="s">
        <v>215</v>
      </c>
      <c r="D155" s="206" t="s">
        <v>133</v>
      </c>
      <c r="E155" s="207" t="s">
        <v>216</v>
      </c>
      <c r="F155" s="208" t="s">
        <v>217</v>
      </c>
      <c r="G155" s="209" t="s">
        <v>160</v>
      </c>
      <c r="H155" s="210">
        <v>7</v>
      </c>
      <c r="I155" s="211"/>
      <c r="J155" s="212">
        <f>ROUND(I155*H155,2)</f>
        <v>0</v>
      </c>
      <c r="K155" s="208" t="s">
        <v>137</v>
      </c>
      <c r="L155" s="46"/>
      <c r="M155" s="213" t="s">
        <v>19</v>
      </c>
      <c r="N155" s="214" t="s">
        <v>47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0.018</v>
      </c>
      <c r="T155" s="216">
        <f>S155*H155</f>
        <v>0.126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138</v>
      </c>
      <c r="AT155" s="217" t="s">
        <v>133</v>
      </c>
      <c r="AU155" s="217" t="s">
        <v>86</v>
      </c>
      <c r="AY155" s="19" t="s">
        <v>130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84</v>
      </c>
      <c r="BK155" s="218">
        <f>ROUND(I155*H155,2)</f>
        <v>0</v>
      </c>
      <c r="BL155" s="19" t="s">
        <v>138</v>
      </c>
      <c r="BM155" s="217" t="s">
        <v>218</v>
      </c>
    </row>
    <row r="156" spans="1:47" s="2" customFormat="1" ht="12">
      <c r="A156" s="40"/>
      <c r="B156" s="41"/>
      <c r="C156" s="42"/>
      <c r="D156" s="219" t="s">
        <v>140</v>
      </c>
      <c r="E156" s="42"/>
      <c r="F156" s="220" t="s">
        <v>219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140</v>
      </c>
      <c r="AU156" s="19" t="s">
        <v>86</v>
      </c>
    </row>
    <row r="157" spans="1:47" s="2" customFormat="1" ht="12">
      <c r="A157" s="40"/>
      <c r="B157" s="41"/>
      <c r="C157" s="42"/>
      <c r="D157" s="224" t="s">
        <v>142</v>
      </c>
      <c r="E157" s="42"/>
      <c r="F157" s="225" t="s">
        <v>220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142</v>
      </c>
      <c r="AU157" s="19" t="s">
        <v>86</v>
      </c>
    </row>
    <row r="158" spans="1:51" s="13" customFormat="1" ht="12">
      <c r="A158" s="13"/>
      <c r="B158" s="226"/>
      <c r="C158" s="227"/>
      <c r="D158" s="219" t="s">
        <v>144</v>
      </c>
      <c r="E158" s="228" t="s">
        <v>19</v>
      </c>
      <c r="F158" s="229" t="s">
        <v>221</v>
      </c>
      <c r="G158" s="227"/>
      <c r="H158" s="228" t="s">
        <v>19</v>
      </c>
      <c r="I158" s="230"/>
      <c r="J158" s="227"/>
      <c r="K158" s="227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144</v>
      </c>
      <c r="AU158" s="235" t="s">
        <v>86</v>
      </c>
      <c r="AV158" s="13" t="s">
        <v>84</v>
      </c>
      <c r="AW158" s="13" t="s">
        <v>35</v>
      </c>
      <c r="AX158" s="13" t="s">
        <v>76</v>
      </c>
      <c r="AY158" s="235" t="s">
        <v>130</v>
      </c>
    </row>
    <row r="159" spans="1:51" s="14" customFormat="1" ht="12">
      <c r="A159" s="14"/>
      <c r="B159" s="236"/>
      <c r="C159" s="237"/>
      <c r="D159" s="219" t="s">
        <v>144</v>
      </c>
      <c r="E159" s="238" t="s">
        <v>19</v>
      </c>
      <c r="F159" s="239" t="s">
        <v>222</v>
      </c>
      <c r="G159" s="237"/>
      <c r="H159" s="240">
        <v>7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144</v>
      </c>
      <c r="AU159" s="246" t="s">
        <v>86</v>
      </c>
      <c r="AV159" s="14" t="s">
        <v>86</v>
      </c>
      <c r="AW159" s="14" t="s">
        <v>35</v>
      </c>
      <c r="AX159" s="14" t="s">
        <v>84</v>
      </c>
      <c r="AY159" s="246" t="s">
        <v>130</v>
      </c>
    </row>
    <row r="160" spans="1:65" s="2" customFormat="1" ht="24.15" customHeight="1">
      <c r="A160" s="40"/>
      <c r="B160" s="41"/>
      <c r="C160" s="206" t="s">
        <v>223</v>
      </c>
      <c r="D160" s="206" t="s">
        <v>133</v>
      </c>
      <c r="E160" s="207" t="s">
        <v>224</v>
      </c>
      <c r="F160" s="208" t="s">
        <v>225</v>
      </c>
      <c r="G160" s="209" t="s">
        <v>136</v>
      </c>
      <c r="H160" s="210">
        <v>46.119</v>
      </c>
      <c r="I160" s="211"/>
      <c r="J160" s="212">
        <f>ROUND(I160*H160,2)</f>
        <v>0</v>
      </c>
      <c r="K160" s="208" t="s">
        <v>137</v>
      </c>
      <c r="L160" s="46"/>
      <c r="M160" s="213" t="s">
        <v>19</v>
      </c>
      <c r="N160" s="214" t="s">
        <v>47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0.068</v>
      </c>
      <c r="T160" s="216">
        <f>S160*H160</f>
        <v>3.136092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138</v>
      </c>
      <c r="AT160" s="217" t="s">
        <v>133</v>
      </c>
      <c r="AU160" s="217" t="s">
        <v>86</v>
      </c>
      <c r="AY160" s="19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84</v>
      </c>
      <c r="BK160" s="218">
        <f>ROUND(I160*H160,2)</f>
        <v>0</v>
      </c>
      <c r="BL160" s="19" t="s">
        <v>138</v>
      </c>
      <c r="BM160" s="217" t="s">
        <v>226</v>
      </c>
    </row>
    <row r="161" spans="1:47" s="2" customFormat="1" ht="12">
      <c r="A161" s="40"/>
      <c r="B161" s="41"/>
      <c r="C161" s="42"/>
      <c r="D161" s="219" t="s">
        <v>140</v>
      </c>
      <c r="E161" s="42"/>
      <c r="F161" s="220" t="s">
        <v>227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140</v>
      </c>
      <c r="AU161" s="19" t="s">
        <v>86</v>
      </c>
    </row>
    <row r="162" spans="1:47" s="2" customFormat="1" ht="12">
      <c r="A162" s="40"/>
      <c r="B162" s="41"/>
      <c r="C162" s="42"/>
      <c r="D162" s="224" t="s">
        <v>142</v>
      </c>
      <c r="E162" s="42"/>
      <c r="F162" s="225" t="s">
        <v>228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142</v>
      </c>
      <c r="AU162" s="19" t="s">
        <v>86</v>
      </c>
    </row>
    <row r="163" spans="1:51" s="14" customFormat="1" ht="12">
      <c r="A163" s="14"/>
      <c r="B163" s="236"/>
      <c r="C163" s="237"/>
      <c r="D163" s="219" t="s">
        <v>144</v>
      </c>
      <c r="E163" s="238" t="s">
        <v>19</v>
      </c>
      <c r="F163" s="239" t="s">
        <v>229</v>
      </c>
      <c r="G163" s="237"/>
      <c r="H163" s="240">
        <v>25.2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144</v>
      </c>
      <c r="AU163" s="246" t="s">
        <v>86</v>
      </c>
      <c r="AV163" s="14" t="s">
        <v>86</v>
      </c>
      <c r="AW163" s="14" t="s">
        <v>35</v>
      </c>
      <c r="AX163" s="14" t="s">
        <v>76</v>
      </c>
      <c r="AY163" s="246" t="s">
        <v>130</v>
      </c>
    </row>
    <row r="164" spans="1:51" s="14" customFormat="1" ht="12">
      <c r="A164" s="14"/>
      <c r="B164" s="236"/>
      <c r="C164" s="237"/>
      <c r="D164" s="219" t="s">
        <v>144</v>
      </c>
      <c r="E164" s="238" t="s">
        <v>19</v>
      </c>
      <c r="F164" s="239" t="s">
        <v>174</v>
      </c>
      <c r="G164" s="237"/>
      <c r="H164" s="240">
        <v>-4.728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144</v>
      </c>
      <c r="AU164" s="246" t="s">
        <v>86</v>
      </c>
      <c r="AV164" s="14" t="s">
        <v>86</v>
      </c>
      <c r="AW164" s="14" t="s">
        <v>35</v>
      </c>
      <c r="AX164" s="14" t="s">
        <v>76</v>
      </c>
      <c r="AY164" s="246" t="s">
        <v>130</v>
      </c>
    </row>
    <row r="165" spans="1:51" s="14" customFormat="1" ht="12">
      <c r="A165" s="14"/>
      <c r="B165" s="236"/>
      <c r="C165" s="237"/>
      <c r="D165" s="219" t="s">
        <v>144</v>
      </c>
      <c r="E165" s="238" t="s">
        <v>19</v>
      </c>
      <c r="F165" s="239" t="s">
        <v>230</v>
      </c>
      <c r="G165" s="237"/>
      <c r="H165" s="240">
        <v>-2.124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144</v>
      </c>
      <c r="AU165" s="246" t="s">
        <v>86</v>
      </c>
      <c r="AV165" s="14" t="s">
        <v>86</v>
      </c>
      <c r="AW165" s="14" t="s">
        <v>35</v>
      </c>
      <c r="AX165" s="14" t="s">
        <v>76</v>
      </c>
      <c r="AY165" s="246" t="s">
        <v>130</v>
      </c>
    </row>
    <row r="166" spans="1:51" s="14" customFormat="1" ht="12">
      <c r="A166" s="14"/>
      <c r="B166" s="236"/>
      <c r="C166" s="237"/>
      <c r="D166" s="219" t="s">
        <v>144</v>
      </c>
      <c r="E166" s="238" t="s">
        <v>19</v>
      </c>
      <c r="F166" s="239" t="s">
        <v>231</v>
      </c>
      <c r="G166" s="237"/>
      <c r="H166" s="240">
        <v>-1.773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144</v>
      </c>
      <c r="AU166" s="246" t="s">
        <v>86</v>
      </c>
      <c r="AV166" s="14" t="s">
        <v>86</v>
      </c>
      <c r="AW166" s="14" t="s">
        <v>35</v>
      </c>
      <c r="AX166" s="14" t="s">
        <v>76</v>
      </c>
      <c r="AY166" s="246" t="s">
        <v>130</v>
      </c>
    </row>
    <row r="167" spans="1:51" s="14" customFormat="1" ht="12">
      <c r="A167" s="14"/>
      <c r="B167" s="236"/>
      <c r="C167" s="237"/>
      <c r="D167" s="219" t="s">
        <v>144</v>
      </c>
      <c r="E167" s="238" t="s">
        <v>19</v>
      </c>
      <c r="F167" s="239" t="s">
        <v>232</v>
      </c>
      <c r="G167" s="237"/>
      <c r="H167" s="240">
        <v>5.636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144</v>
      </c>
      <c r="AU167" s="246" t="s">
        <v>86</v>
      </c>
      <c r="AV167" s="14" t="s">
        <v>86</v>
      </c>
      <c r="AW167" s="14" t="s">
        <v>35</v>
      </c>
      <c r="AX167" s="14" t="s">
        <v>76</v>
      </c>
      <c r="AY167" s="246" t="s">
        <v>130</v>
      </c>
    </row>
    <row r="168" spans="1:51" s="14" customFormat="1" ht="12">
      <c r="A168" s="14"/>
      <c r="B168" s="236"/>
      <c r="C168" s="237"/>
      <c r="D168" s="219" t="s">
        <v>144</v>
      </c>
      <c r="E168" s="238" t="s">
        <v>19</v>
      </c>
      <c r="F168" s="239" t="s">
        <v>233</v>
      </c>
      <c r="G168" s="237"/>
      <c r="H168" s="240">
        <v>5.236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144</v>
      </c>
      <c r="AU168" s="246" t="s">
        <v>86</v>
      </c>
      <c r="AV168" s="14" t="s">
        <v>86</v>
      </c>
      <c r="AW168" s="14" t="s">
        <v>35</v>
      </c>
      <c r="AX168" s="14" t="s">
        <v>76</v>
      </c>
      <c r="AY168" s="246" t="s">
        <v>130</v>
      </c>
    </row>
    <row r="169" spans="1:51" s="14" customFormat="1" ht="12">
      <c r="A169" s="14"/>
      <c r="B169" s="236"/>
      <c r="C169" s="237"/>
      <c r="D169" s="219" t="s">
        <v>144</v>
      </c>
      <c r="E169" s="238" t="s">
        <v>19</v>
      </c>
      <c r="F169" s="239" t="s">
        <v>234</v>
      </c>
      <c r="G169" s="237"/>
      <c r="H169" s="240">
        <v>14.685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144</v>
      </c>
      <c r="AU169" s="246" t="s">
        <v>86</v>
      </c>
      <c r="AV169" s="14" t="s">
        <v>86</v>
      </c>
      <c r="AW169" s="14" t="s">
        <v>35</v>
      </c>
      <c r="AX169" s="14" t="s">
        <v>76</v>
      </c>
      <c r="AY169" s="246" t="s">
        <v>130</v>
      </c>
    </row>
    <row r="170" spans="1:51" s="14" customFormat="1" ht="12">
      <c r="A170" s="14"/>
      <c r="B170" s="236"/>
      <c r="C170" s="237"/>
      <c r="D170" s="219" t="s">
        <v>144</v>
      </c>
      <c r="E170" s="238" t="s">
        <v>19</v>
      </c>
      <c r="F170" s="239" t="s">
        <v>235</v>
      </c>
      <c r="G170" s="237"/>
      <c r="H170" s="240">
        <v>0.928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144</v>
      </c>
      <c r="AU170" s="246" t="s">
        <v>86</v>
      </c>
      <c r="AV170" s="14" t="s">
        <v>86</v>
      </c>
      <c r="AW170" s="14" t="s">
        <v>35</v>
      </c>
      <c r="AX170" s="14" t="s">
        <v>76</v>
      </c>
      <c r="AY170" s="246" t="s">
        <v>130</v>
      </c>
    </row>
    <row r="171" spans="1:51" s="14" customFormat="1" ht="12">
      <c r="A171" s="14"/>
      <c r="B171" s="236"/>
      <c r="C171" s="237"/>
      <c r="D171" s="219" t="s">
        <v>144</v>
      </c>
      <c r="E171" s="238" t="s">
        <v>19</v>
      </c>
      <c r="F171" s="239" t="s">
        <v>236</v>
      </c>
      <c r="G171" s="237"/>
      <c r="H171" s="240">
        <v>1.659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144</v>
      </c>
      <c r="AU171" s="246" t="s">
        <v>86</v>
      </c>
      <c r="AV171" s="14" t="s">
        <v>86</v>
      </c>
      <c r="AW171" s="14" t="s">
        <v>35</v>
      </c>
      <c r="AX171" s="14" t="s">
        <v>76</v>
      </c>
      <c r="AY171" s="246" t="s">
        <v>130</v>
      </c>
    </row>
    <row r="172" spans="1:51" s="14" customFormat="1" ht="12">
      <c r="A172" s="14"/>
      <c r="B172" s="236"/>
      <c r="C172" s="237"/>
      <c r="D172" s="219" t="s">
        <v>144</v>
      </c>
      <c r="E172" s="238" t="s">
        <v>19</v>
      </c>
      <c r="F172" s="239" t="s">
        <v>237</v>
      </c>
      <c r="G172" s="237"/>
      <c r="H172" s="240">
        <v>1.4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144</v>
      </c>
      <c r="AU172" s="246" t="s">
        <v>86</v>
      </c>
      <c r="AV172" s="14" t="s">
        <v>86</v>
      </c>
      <c r="AW172" s="14" t="s">
        <v>35</v>
      </c>
      <c r="AX172" s="14" t="s">
        <v>76</v>
      </c>
      <c r="AY172" s="246" t="s">
        <v>130</v>
      </c>
    </row>
    <row r="173" spans="1:51" s="15" customFormat="1" ht="12">
      <c r="A173" s="15"/>
      <c r="B173" s="247"/>
      <c r="C173" s="248"/>
      <c r="D173" s="219" t="s">
        <v>144</v>
      </c>
      <c r="E173" s="249" t="s">
        <v>19</v>
      </c>
      <c r="F173" s="250" t="s">
        <v>149</v>
      </c>
      <c r="G173" s="248"/>
      <c r="H173" s="251">
        <v>46.119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7" t="s">
        <v>144</v>
      </c>
      <c r="AU173" s="257" t="s">
        <v>86</v>
      </c>
      <c r="AV173" s="15" t="s">
        <v>138</v>
      </c>
      <c r="AW173" s="15" t="s">
        <v>35</v>
      </c>
      <c r="AX173" s="15" t="s">
        <v>84</v>
      </c>
      <c r="AY173" s="257" t="s">
        <v>130</v>
      </c>
    </row>
    <row r="174" spans="1:63" s="12" customFormat="1" ht="22.8" customHeight="1">
      <c r="A174" s="12"/>
      <c r="B174" s="190"/>
      <c r="C174" s="191"/>
      <c r="D174" s="192" t="s">
        <v>75</v>
      </c>
      <c r="E174" s="204" t="s">
        <v>238</v>
      </c>
      <c r="F174" s="204" t="s">
        <v>239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SUM(P175:P187)</f>
        <v>0</v>
      </c>
      <c r="Q174" s="198"/>
      <c r="R174" s="199">
        <f>SUM(R175:R187)</f>
        <v>0</v>
      </c>
      <c r="S174" s="198"/>
      <c r="T174" s="200">
        <f>SUM(T175:T187)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84</v>
      </c>
      <c r="AT174" s="202" t="s">
        <v>75</v>
      </c>
      <c r="AU174" s="202" t="s">
        <v>84</v>
      </c>
      <c r="AY174" s="201" t="s">
        <v>130</v>
      </c>
      <c r="BK174" s="203">
        <f>SUM(BK175:BK187)</f>
        <v>0</v>
      </c>
    </row>
    <row r="175" spans="1:65" s="2" customFormat="1" ht="24.15" customHeight="1">
      <c r="A175" s="40"/>
      <c r="B175" s="41"/>
      <c r="C175" s="206" t="s">
        <v>8</v>
      </c>
      <c r="D175" s="206" t="s">
        <v>133</v>
      </c>
      <c r="E175" s="207" t="s">
        <v>240</v>
      </c>
      <c r="F175" s="208" t="s">
        <v>241</v>
      </c>
      <c r="G175" s="209" t="s">
        <v>242</v>
      </c>
      <c r="H175" s="210">
        <v>7.029</v>
      </c>
      <c r="I175" s="211"/>
      <c r="J175" s="212">
        <f>ROUND(I175*H175,2)</f>
        <v>0</v>
      </c>
      <c r="K175" s="208" t="s">
        <v>137</v>
      </c>
      <c r="L175" s="46"/>
      <c r="M175" s="213" t="s">
        <v>19</v>
      </c>
      <c r="N175" s="214" t="s">
        <v>47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138</v>
      </c>
      <c r="AT175" s="217" t="s">
        <v>133</v>
      </c>
      <c r="AU175" s="217" t="s">
        <v>86</v>
      </c>
      <c r="AY175" s="19" t="s">
        <v>130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84</v>
      </c>
      <c r="BK175" s="218">
        <f>ROUND(I175*H175,2)</f>
        <v>0</v>
      </c>
      <c r="BL175" s="19" t="s">
        <v>138</v>
      </c>
      <c r="BM175" s="217" t="s">
        <v>243</v>
      </c>
    </row>
    <row r="176" spans="1:47" s="2" customFormat="1" ht="12">
      <c r="A176" s="40"/>
      <c r="B176" s="41"/>
      <c r="C176" s="42"/>
      <c r="D176" s="219" t="s">
        <v>140</v>
      </c>
      <c r="E176" s="42"/>
      <c r="F176" s="220" t="s">
        <v>244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140</v>
      </c>
      <c r="AU176" s="19" t="s">
        <v>86</v>
      </c>
    </row>
    <row r="177" spans="1:47" s="2" customFormat="1" ht="12">
      <c r="A177" s="40"/>
      <c r="B177" s="41"/>
      <c r="C177" s="42"/>
      <c r="D177" s="224" t="s">
        <v>142</v>
      </c>
      <c r="E177" s="42"/>
      <c r="F177" s="225" t="s">
        <v>245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142</v>
      </c>
      <c r="AU177" s="19" t="s">
        <v>86</v>
      </c>
    </row>
    <row r="178" spans="1:65" s="2" customFormat="1" ht="24.15" customHeight="1">
      <c r="A178" s="40"/>
      <c r="B178" s="41"/>
      <c r="C178" s="206" t="s">
        <v>246</v>
      </c>
      <c r="D178" s="206" t="s">
        <v>133</v>
      </c>
      <c r="E178" s="207" t="s">
        <v>247</v>
      </c>
      <c r="F178" s="208" t="s">
        <v>248</v>
      </c>
      <c r="G178" s="209" t="s">
        <v>242</v>
      </c>
      <c r="H178" s="210">
        <v>7.029</v>
      </c>
      <c r="I178" s="211"/>
      <c r="J178" s="212">
        <f>ROUND(I178*H178,2)</f>
        <v>0</v>
      </c>
      <c r="K178" s="208" t="s">
        <v>137</v>
      </c>
      <c r="L178" s="46"/>
      <c r="M178" s="213" t="s">
        <v>19</v>
      </c>
      <c r="N178" s="214" t="s">
        <v>47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138</v>
      </c>
      <c r="AT178" s="217" t="s">
        <v>133</v>
      </c>
      <c r="AU178" s="217" t="s">
        <v>86</v>
      </c>
      <c r="AY178" s="19" t="s">
        <v>130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84</v>
      </c>
      <c r="BK178" s="218">
        <f>ROUND(I178*H178,2)</f>
        <v>0</v>
      </c>
      <c r="BL178" s="19" t="s">
        <v>138</v>
      </c>
      <c r="BM178" s="217" t="s">
        <v>249</v>
      </c>
    </row>
    <row r="179" spans="1:47" s="2" customFormat="1" ht="12">
      <c r="A179" s="40"/>
      <c r="B179" s="41"/>
      <c r="C179" s="42"/>
      <c r="D179" s="219" t="s">
        <v>140</v>
      </c>
      <c r="E179" s="42"/>
      <c r="F179" s="220" t="s">
        <v>250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140</v>
      </c>
      <c r="AU179" s="19" t="s">
        <v>86</v>
      </c>
    </row>
    <row r="180" spans="1:47" s="2" customFormat="1" ht="12">
      <c r="A180" s="40"/>
      <c r="B180" s="41"/>
      <c r="C180" s="42"/>
      <c r="D180" s="224" t="s">
        <v>142</v>
      </c>
      <c r="E180" s="42"/>
      <c r="F180" s="225" t="s">
        <v>251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142</v>
      </c>
      <c r="AU180" s="19" t="s">
        <v>86</v>
      </c>
    </row>
    <row r="181" spans="1:65" s="2" customFormat="1" ht="24.15" customHeight="1">
      <c r="A181" s="40"/>
      <c r="B181" s="41"/>
      <c r="C181" s="206" t="s">
        <v>252</v>
      </c>
      <c r="D181" s="206" t="s">
        <v>133</v>
      </c>
      <c r="E181" s="207" t="s">
        <v>253</v>
      </c>
      <c r="F181" s="208" t="s">
        <v>254</v>
      </c>
      <c r="G181" s="209" t="s">
        <v>242</v>
      </c>
      <c r="H181" s="210">
        <v>98.406</v>
      </c>
      <c r="I181" s="211"/>
      <c r="J181" s="212">
        <f>ROUND(I181*H181,2)</f>
        <v>0</v>
      </c>
      <c r="K181" s="208" t="s">
        <v>137</v>
      </c>
      <c r="L181" s="46"/>
      <c r="M181" s="213" t="s">
        <v>19</v>
      </c>
      <c r="N181" s="214" t="s">
        <v>47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138</v>
      </c>
      <c r="AT181" s="217" t="s">
        <v>133</v>
      </c>
      <c r="AU181" s="217" t="s">
        <v>86</v>
      </c>
      <c r="AY181" s="19" t="s">
        <v>130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84</v>
      </c>
      <c r="BK181" s="218">
        <f>ROUND(I181*H181,2)</f>
        <v>0</v>
      </c>
      <c r="BL181" s="19" t="s">
        <v>138</v>
      </c>
      <c r="BM181" s="217" t="s">
        <v>255</v>
      </c>
    </row>
    <row r="182" spans="1:47" s="2" customFormat="1" ht="12">
      <c r="A182" s="40"/>
      <c r="B182" s="41"/>
      <c r="C182" s="42"/>
      <c r="D182" s="219" t="s">
        <v>140</v>
      </c>
      <c r="E182" s="42"/>
      <c r="F182" s="220" t="s">
        <v>256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140</v>
      </c>
      <c r="AU182" s="19" t="s">
        <v>86</v>
      </c>
    </row>
    <row r="183" spans="1:47" s="2" customFormat="1" ht="12">
      <c r="A183" s="40"/>
      <c r="B183" s="41"/>
      <c r="C183" s="42"/>
      <c r="D183" s="224" t="s">
        <v>142</v>
      </c>
      <c r="E183" s="42"/>
      <c r="F183" s="225" t="s">
        <v>257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142</v>
      </c>
      <c r="AU183" s="19" t="s">
        <v>86</v>
      </c>
    </row>
    <row r="184" spans="1:51" s="14" customFormat="1" ht="12">
      <c r="A184" s="14"/>
      <c r="B184" s="236"/>
      <c r="C184" s="237"/>
      <c r="D184" s="219" t="s">
        <v>144</v>
      </c>
      <c r="E184" s="237"/>
      <c r="F184" s="239" t="s">
        <v>258</v>
      </c>
      <c r="G184" s="237"/>
      <c r="H184" s="240">
        <v>98.406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144</v>
      </c>
      <c r="AU184" s="246" t="s">
        <v>86</v>
      </c>
      <c r="AV184" s="14" t="s">
        <v>86</v>
      </c>
      <c r="AW184" s="14" t="s">
        <v>4</v>
      </c>
      <c r="AX184" s="14" t="s">
        <v>84</v>
      </c>
      <c r="AY184" s="246" t="s">
        <v>130</v>
      </c>
    </row>
    <row r="185" spans="1:65" s="2" customFormat="1" ht="44.25" customHeight="1">
      <c r="A185" s="40"/>
      <c r="B185" s="41"/>
      <c r="C185" s="206" t="s">
        <v>259</v>
      </c>
      <c r="D185" s="206" t="s">
        <v>133</v>
      </c>
      <c r="E185" s="207" t="s">
        <v>260</v>
      </c>
      <c r="F185" s="208" t="s">
        <v>261</v>
      </c>
      <c r="G185" s="209" t="s">
        <v>242</v>
      </c>
      <c r="H185" s="210">
        <v>6.794</v>
      </c>
      <c r="I185" s="211"/>
      <c r="J185" s="212">
        <f>ROUND(I185*H185,2)</f>
        <v>0</v>
      </c>
      <c r="K185" s="208" t="s">
        <v>137</v>
      </c>
      <c r="L185" s="46"/>
      <c r="M185" s="213" t="s">
        <v>19</v>
      </c>
      <c r="N185" s="214" t="s">
        <v>47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138</v>
      </c>
      <c r="AT185" s="217" t="s">
        <v>133</v>
      </c>
      <c r="AU185" s="217" t="s">
        <v>86</v>
      </c>
      <c r="AY185" s="19" t="s">
        <v>130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84</v>
      </c>
      <c r="BK185" s="218">
        <f>ROUND(I185*H185,2)</f>
        <v>0</v>
      </c>
      <c r="BL185" s="19" t="s">
        <v>138</v>
      </c>
      <c r="BM185" s="217" t="s">
        <v>262</v>
      </c>
    </row>
    <row r="186" spans="1:47" s="2" customFormat="1" ht="12">
      <c r="A186" s="40"/>
      <c r="B186" s="41"/>
      <c r="C186" s="42"/>
      <c r="D186" s="219" t="s">
        <v>140</v>
      </c>
      <c r="E186" s="42"/>
      <c r="F186" s="220" t="s">
        <v>263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140</v>
      </c>
      <c r="AU186" s="19" t="s">
        <v>86</v>
      </c>
    </row>
    <row r="187" spans="1:47" s="2" customFormat="1" ht="12">
      <c r="A187" s="40"/>
      <c r="B187" s="41"/>
      <c r="C187" s="42"/>
      <c r="D187" s="224" t="s">
        <v>142</v>
      </c>
      <c r="E187" s="42"/>
      <c r="F187" s="225" t="s">
        <v>264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142</v>
      </c>
      <c r="AU187" s="19" t="s">
        <v>86</v>
      </c>
    </row>
    <row r="188" spans="1:63" s="12" customFormat="1" ht="22.8" customHeight="1">
      <c r="A188" s="12"/>
      <c r="B188" s="190"/>
      <c r="C188" s="191"/>
      <c r="D188" s="192" t="s">
        <v>75</v>
      </c>
      <c r="E188" s="204" t="s">
        <v>265</v>
      </c>
      <c r="F188" s="204" t="s">
        <v>266</v>
      </c>
      <c r="G188" s="191"/>
      <c r="H188" s="191"/>
      <c r="I188" s="194"/>
      <c r="J188" s="205">
        <f>BK188</f>
        <v>0</v>
      </c>
      <c r="K188" s="191"/>
      <c r="L188" s="196"/>
      <c r="M188" s="197"/>
      <c r="N188" s="198"/>
      <c r="O188" s="198"/>
      <c r="P188" s="199">
        <f>SUM(P189:P191)</f>
        <v>0</v>
      </c>
      <c r="Q188" s="198"/>
      <c r="R188" s="199">
        <f>SUM(R189:R191)</f>
        <v>0</v>
      </c>
      <c r="S188" s="198"/>
      <c r="T188" s="200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1" t="s">
        <v>84</v>
      </c>
      <c r="AT188" s="202" t="s">
        <v>75</v>
      </c>
      <c r="AU188" s="202" t="s">
        <v>84</v>
      </c>
      <c r="AY188" s="201" t="s">
        <v>130</v>
      </c>
      <c r="BK188" s="203">
        <f>SUM(BK189:BK191)</f>
        <v>0</v>
      </c>
    </row>
    <row r="189" spans="1:65" s="2" customFormat="1" ht="24.15" customHeight="1">
      <c r="A189" s="40"/>
      <c r="B189" s="41"/>
      <c r="C189" s="206" t="s">
        <v>267</v>
      </c>
      <c r="D189" s="206" t="s">
        <v>133</v>
      </c>
      <c r="E189" s="207" t="s">
        <v>268</v>
      </c>
      <c r="F189" s="208" t="s">
        <v>269</v>
      </c>
      <c r="G189" s="209" t="s">
        <v>242</v>
      </c>
      <c r="H189" s="210">
        <v>0.544</v>
      </c>
      <c r="I189" s="211"/>
      <c r="J189" s="212">
        <f>ROUND(I189*H189,2)</f>
        <v>0</v>
      </c>
      <c r="K189" s="208" t="s">
        <v>137</v>
      </c>
      <c r="L189" s="46"/>
      <c r="M189" s="213" t="s">
        <v>19</v>
      </c>
      <c r="N189" s="214" t="s">
        <v>47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138</v>
      </c>
      <c r="AT189" s="217" t="s">
        <v>133</v>
      </c>
      <c r="AU189" s="217" t="s">
        <v>86</v>
      </c>
      <c r="AY189" s="19" t="s">
        <v>130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84</v>
      </c>
      <c r="BK189" s="218">
        <f>ROUND(I189*H189,2)</f>
        <v>0</v>
      </c>
      <c r="BL189" s="19" t="s">
        <v>138</v>
      </c>
      <c r="BM189" s="217" t="s">
        <v>270</v>
      </c>
    </row>
    <row r="190" spans="1:47" s="2" customFormat="1" ht="12">
      <c r="A190" s="40"/>
      <c r="B190" s="41"/>
      <c r="C190" s="42"/>
      <c r="D190" s="219" t="s">
        <v>140</v>
      </c>
      <c r="E190" s="42"/>
      <c r="F190" s="220" t="s">
        <v>271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140</v>
      </c>
      <c r="AU190" s="19" t="s">
        <v>86</v>
      </c>
    </row>
    <row r="191" spans="1:47" s="2" customFormat="1" ht="12">
      <c r="A191" s="40"/>
      <c r="B191" s="41"/>
      <c r="C191" s="42"/>
      <c r="D191" s="224" t="s">
        <v>142</v>
      </c>
      <c r="E191" s="42"/>
      <c r="F191" s="225" t="s">
        <v>272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142</v>
      </c>
      <c r="AU191" s="19" t="s">
        <v>86</v>
      </c>
    </row>
    <row r="192" spans="1:63" s="12" customFormat="1" ht="25.9" customHeight="1">
      <c r="A192" s="12"/>
      <c r="B192" s="190"/>
      <c r="C192" s="191"/>
      <c r="D192" s="192" t="s">
        <v>75</v>
      </c>
      <c r="E192" s="193" t="s">
        <v>273</v>
      </c>
      <c r="F192" s="193" t="s">
        <v>274</v>
      </c>
      <c r="G192" s="191"/>
      <c r="H192" s="191"/>
      <c r="I192" s="194"/>
      <c r="J192" s="195">
        <f>BK192</f>
        <v>0</v>
      </c>
      <c r="K192" s="191"/>
      <c r="L192" s="196"/>
      <c r="M192" s="197"/>
      <c r="N192" s="198"/>
      <c r="O192" s="198"/>
      <c r="P192" s="199">
        <f>P193+P226+P260+P373+P383+P393+P406+P409+P435+P461+P500</f>
        <v>0</v>
      </c>
      <c r="Q192" s="198"/>
      <c r="R192" s="199">
        <f>R193+R226+R260+R373+R383+R393+R406+R409+R435+R461+R500</f>
        <v>3.3032197400000003</v>
      </c>
      <c r="S192" s="198"/>
      <c r="T192" s="200">
        <f>T193+T226+T260+T373+T383+T393+T406+T409+T435+T461+T500</f>
        <v>0.29724969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86</v>
      </c>
      <c r="AT192" s="202" t="s">
        <v>75</v>
      </c>
      <c r="AU192" s="202" t="s">
        <v>76</v>
      </c>
      <c r="AY192" s="201" t="s">
        <v>130</v>
      </c>
      <c r="BK192" s="203">
        <f>BK193+BK226+BK260+BK373+BK383+BK393+BK406+BK409+BK435+BK461+BK500</f>
        <v>0</v>
      </c>
    </row>
    <row r="193" spans="1:63" s="12" customFormat="1" ht="22.8" customHeight="1">
      <c r="A193" s="12"/>
      <c r="B193" s="190"/>
      <c r="C193" s="191"/>
      <c r="D193" s="192" t="s">
        <v>75</v>
      </c>
      <c r="E193" s="204" t="s">
        <v>275</v>
      </c>
      <c r="F193" s="204" t="s">
        <v>276</v>
      </c>
      <c r="G193" s="191"/>
      <c r="H193" s="191"/>
      <c r="I193" s="194"/>
      <c r="J193" s="205">
        <f>BK193</f>
        <v>0</v>
      </c>
      <c r="K193" s="191"/>
      <c r="L193" s="196"/>
      <c r="M193" s="197"/>
      <c r="N193" s="198"/>
      <c r="O193" s="198"/>
      <c r="P193" s="199">
        <f>SUM(P194:P225)</f>
        <v>0</v>
      </c>
      <c r="Q193" s="198"/>
      <c r="R193" s="199">
        <f>SUM(R194:R225)</f>
        <v>0.009009999999999999</v>
      </c>
      <c r="S193" s="198"/>
      <c r="T193" s="200">
        <f>SUM(T194:T225)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1" t="s">
        <v>86</v>
      </c>
      <c r="AT193" s="202" t="s">
        <v>75</v>
      </c>
      <c r="AU193" s="202" t="s">
        <v>84</v>
      </c>
      <c r="AY193" s="201" t="s">
        <v>130</v>
      </c>
      <c r="BK193" s="203">
        <f>SUM(BK194:BK225)</f>
        <v>0</v>
      </c>
    </row>
    <row r="194" spans="1:65" s="2" customFormat="1" ht="24.15" customHeight="1">
      <c r="A194" s="40"/>
      <c r="B194" s="41"/>
      <c r="C194" s="206" t="s">
        <v>277</v>
      </c>
      <c r="D194" s="206" t="s">
        <v>133</v>
      </c>
      <c r="E194" s="207" t="s">
        <v>278</v>
      </c>
      <c r="F194" s="208" t="s">
        <v>279</v>
      </c>
      <c r="G194" s="209" t="s">
        <v>280</v>
      </c>
      <c r="H194" s="258"/>
      <c r="I194" s="211"/>
      <c r="J194" s="212">
        <f>ROUND(I194*H194,2)</f>
        <v>0</v>
      </c>
      <c r="K194" s="208" t="s">
        <v>19</v>
      </c>
      <c r="L194" s="46"/>
      <c r="M194" s="213" t="s">
        <v>19</v>
      </c>
      <c r="N194" s="214" t="s">
        <v>47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267</v>
      </c>
      <c r="AT194" s="217" t="s">
        <v>133</v>
      </c>
      <c r="AU194" s="217" t="s">
        <v>86</v>
      </c>
      <c r="AY194" s="19" t="s">
        <v>130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84</v>
      </c>
      <c r="BK194" s="218">
        <f>ROUND(I194*H194,2)</f>
        <v>0</v>
      </c>
      <c r="BL194" s="19" t="s">
        <v>267</v>
      </c>
      <c r="BM194" s="217" t="s">
        <v>281</v>
      </c>
    </row>
    <row r="195" spans="1:47" s="2" customFormat="1" ht="12">
      <c r="A195" s="40"/>
      <c r="B195" s="41"/>
      <c r="C195" s="42"/>
      <c r="D195" s="219" t="s">
        <v>140</v>
      </c>
      <c r="E195" s="42"/>
      <c r="F195" s="220" t="s">
        <v>279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140</v>
      </c>
      <c r="AU195" s="19" t="s">
        <v>86</v>
      </c>
    </row>
    <row r="196" spans="1:65" s="2" customFormat="1" ht="16.5" customHeight="1">
      <c r="A196" s="40"/>
      <c r="B196" s="41"/>
      <c r="C196" s="206" t="s">
        <v>282</v>
      </c>
      <c r="D196" s="206" t="s">
        <v>133</v>
      </c>
      <c r="E196" s="207" t="s">
        <v>283</v>
      </c>
      <c r="F196" s="208" t="s">
        <v>284</v>
      </c>
      <c r="G196" s="209" t="s">
        <v>285</v>
      </c>
      <c r="H196" s="210">
        <v>1</v>
      </c>
      <c r="I196" s="211"/>
      <c r="J196" s="212">
        <f>ROUND(I196*H196,2)</f>
        <v>0</v>
      </c>
      <c r="K196" s="208" t="s">
        <v>137</v>
      </c>
      <c r="L196" s="46"/>
      <c r="M196" s="213" t="s">
        <v>19</v>
      </c>
      <c r="N196" s="214" t="s">
        <v>47</v>
      </c>
      <c r="O196" s="86"/>
      <c r="P196" s="215">
        <f>O196*H196</f>
        <v>0</v>
      </c>
      <c r="Q196" s="215">
        <v>0.00027</v>
      </c>
      <c r="R196" s="215">
        <f>Q196*H196</f>
        <v>0.00027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267</v>
      </c>
      <c r="AT196" s="217" t="s">
        <v>133</v>
      </c>
      <c r="AU196" s="217" t="s">
        <v>86</v>
      </c>
      <c r="AY196" s="19" t="s">
        <v>130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84</v>
      </c>
      <c r="BK196" s="218">
        <f>ROUND(I196*H196,2)</f>
        <v>0</v>
      </c>
      <c r="BL196" s="19" t="s">
        <v>267</v>
      </c>
      <c r="BM196" s="217" t="s">
        <v>286</v>
      </c>
    </row>
    <row r="197" spans="1:47" s="2" customFormat="1" ht="12">
      <c r="A197" s="40"/>
      <c r="B197" s="41"/>
      <c r="C197" s="42"/>
      <c r="D197" s="219" t="s">
        <v>140</v>
      </c>
      <c r="E197" s="42"/>
      <c r="F197" s="220" t="s">
        <v>287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140</v>
      </c>
      <c r="AU197" s="19" t="s">
        <v>86</v>
      </c>
    </row>
    <row r="198" spans="1:47" s="2" customFormat="1" ht="12">
      <c r="A198" s="40"/>
      <c r="B198" s="41"/>
      <c r="C198" s="42"/>
      <c r="D198" s="224" t="s">
        <v>142</v>
      </c>
      <c r="E198" s="42"/>
      <c r="F198" s="225" t="s">
        <v>288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142</v>
      </c>
      <c r="AU198" s="19" t="s">
        <v>86</v>
      </c>
    </row>
    <row r="199" spans="1:65" s="2" customFormat="1" ht="16.5" customHeight="1">
      <c r="A199" s="40"/>
      <c r="B199" s="41"/>
      <c r="C199" s="206" t="s">
        <v>289</v>
      </c>
      <c r="D199" s="206" t="s">
        <v>133</v>
      </c>
      <c r="E199" s="207" t="s">
        <v>290</v>
      </c>
      <c r="F199" s="208" t="s">
        <v>291</v>
      </c>
      <c r="G199" s="209" t="s">
        <v>285</v>
      </c>
      <c r="H199" s="210">
        <v>1</v>
      </c>
      <c r="I199" s="211"/>
      <c r="J199" s="212">
        <f>ROUND(I199*H199,2)</f>
        <v>0</v>
      </c>
      <c r="K199" s="208" t="s">
        <v>137</v>
      </c>
      <c r="L199" s="46"/>
      <c r="M199" s="213" t="s">
        <v>19</v>
      </c>
      <c r="N199" s="214" t="s">
        <v>47</v>
      </c>
      <c r="O199" s="86"/>
      <c r="P199" s="215">
        <f>O199*H199</f>
        <v>0</v>
      </c>
      <c r="Q199" s="215">
        <v>0.00031</v>
      </c>
      <c r="R199" s="215">
        <f>Q199*H199</f>
        <v>0.00031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267</v>
      </c>
      <c r="AT199" s="217" t="s">
        <v>133</v>
      </c>
      <c r="AU199" s="217" t="s">
        <v>86</v>
      </c>
      <c r="AY199" s="19" t="s">
        <v>130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84</v>
      </c>
      <c r="BK199" s="218">
        <f>ROUND(I199*H199,2)</f>
        <v>0</v>
      </c>
      <c r="BL199" s="19" t="s">
        <v>267</v>
      </c>
      <c r="BM199" s="217" t="s">
        <v>292</v>
      </c>
    </row>
    <row r="200" spans="1:47" s="2" customFormat="1" ht="12">
      <c r="A200" s="40"/>
      <c r="B200" s="41"/>
      <c r="C200" s="42"/>
      <c r="D200" s="219" t="s">
        <v>140</v>
      </c>
      <c r="E200" s="42"/>
      <c r="F200" s="220" t="s">
        <v>293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140</v>
      </c>
      <c r="AU200" s="19" t="s">
        <v>86</v>
      </c>
    </row>
    <row r="201" spans="1:47" s="2" customFormat="1" ht="12">
      <c r="A201" s="40"/>
      <c r="B201" s="41"/>
      <c r="C201" s="42"/>
      <c r="D201" s="224" t="s">
        <v>142</v>
      </c>
      <c r="E201" s="42"/>
      <c r="F201" s="225" t="s">
        <v>294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142</v>
      </c>
      <c r="AU201" s="19" t="s">
        <v>86</v>
      </c>
    </row>
    <row r="202" spans="1:65" s="2" customFormat="1" ht="16.5" customHeight="1">
      <c r="A202" s="40"/>
      <c r="B202" s="41"/>
      <c r="C202" s="206" t="s">
        <v>295</v>
      </c>
      <c r="D202" s="206" t="s">
        <v>133</v>
      </c>
      <c r="E202" s="207" t="s">
        <v>296</v>
      </c>
      <c r="F202" s="208" t="s">
        <v>297</v>
      </c>
      <c r="G202" s="209" t="s">
        <v>285</v>
      </c>
      <c r="H202" s="210">
        <v>2</v>
      </c>
      <c r="I202" s="211"/>
      <c r="J202" s="212">
        <f>ROUND(I202*H202,2)</f>
        <v>0</v>
      </c>
      <c r="K202" s="208" t="s">
        <v>137</v>
      </c>
      <c r="L202" s="46"/>
      <c r="M202" s="213" t="s">
        <v>19</v>
      </c>
      <c r="N202" s="214" t="s">
        <v>47</v>
      </c>
      <c r="O202" s="86"/>
      <c r="P202" s="215">
        <f>O202*H202</f>
        <v>0</v>
      </c>
      <c r="Q202" s="215">
        <v>0.001</v>
      </c>
      <c r="R202" s="215">
        <f>Q202*H202</f>
        <v>0.002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267</v>
      </c>
      <c r="AT202" s="217" t="s">
        <v>133</v>
      </c>
      <c r="AU202" s="217" t="s">
        <v>86</v>
      </c>
      <c r="AY202" s="19" t="s">
        <v>130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84</v>
      </c>
      <c r="BK202" s="218">
        <f>ROUND(I202*H202,2)</f>
        <v>0</v>
      </c>
      <c r="BL202" s="19" t="s">
        <v>267</v>
      </c>
      <c r="BM202" s="217" t="s">
        <v>298</v>
      </c>
    </row>
    <row r="203" spans="1:47" s="2" customFormat="1" ht="12">
      <c r="A203" s="40"/>
      <c r="B203" s="41"/>
      <c r="C203" s="42"/>
      <c r="D203" s="219" t="s">
        <v>140</v>
      </c>
      <c r="E203" s="42"/>
      <c r="F203" s="220" t="s">
        <v>299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140</v>
      </c>
      <c r="AU203" s="19" t="s">
        <v>86</v>
      </c>
    </row>
    <row r="204" spans="1:47" s="2" customFormat="1" ht="12">
      <c r="A204" s="40"/>
      <c r="B204" s="41"/>
      <c r="C204" s="42"/>
      <c r="D204" s="224" t="s">
        <v>142</v>
      </c>
      <c r="E204" s="42"/>
      <c r="F204" s="225" t="s">
        <v>300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142</v>
      </c>
      <c r="AU204" s="19" t="s">
        <v>86</v>
      </c>
    </row>
    <row r="205" spans="1:65" s="2" customFormat="1" ht="16.5" customHeight="1">
      <c r="A205" s="40"/>
      <c r="B205" s="41"/>
      <c r="C205" s="206" t="s">
        <v>7</v>
      </c>
      <c r="D205" s="206" t="s">
        <v>133</v>
      </c>
      <c r="E205" s="207" t="s">
        <v>301</v>
      </c>
      <c r="F205" s="208" t="s">
        <v>302</v>
      </c>
      <c r="G205" s="209" t="s">
        <v>160</v>
      </c>
      <c r="H205" s="210">
        <v>7</v>
      </c>
      <c r="I205" s="211"/>
      <c r="J205" s="212">
        <f>ROUND(I205*H205,2)</f>
        <v>0</v>
      </c>
      <c r="K205" s="208" t="s">
        <v>137</v>
      </c>
      <c r="L205" s="46"/>
      <c r="M205" s="213" t="s">
        <v>19</v>
      </c>
      <c r="N205" s="214" t="s">
        <v>47</v>
      </c>
      <c r="O205" s="86"/>
      <c r="P205" s="215">
        <f>O205*H205</f>
        <v>0</v>
      </c>
      <c r="Q205" s="215">
        <v>0.00047</v>
      </c>
      <c r="R205" s="215">
        <f>Q205*H205</f>
        <v>0.00329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267</v>
      </c>
      <c r="AT205" s="217" t="s">
        <v>133</v>
      </c>
      <c r="AU205" s="217" t="s">
        <v>86</v>
      </c>
      <c r="AY205" s="19" t="s">
        <v>130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84</v>
      </c>
      <c r="BK205" s="218">
        <f>ROUND(I205*H205,2)</f>
        <v>0</v>
      </c>
      <c r="BL205" s="19" t="s">
        <v>267</v>
      </c>
      <c r="BM205" s="217" t="s">
        <v>303</v>
      </c>
    </row>
    <row r="206" spans="1:47" s="2" customFormat="1" ht="12">
      <c r="A206" s="40"/>
      <c r="B206" s="41"/>
      <c r="C206" s="42"/>
      <c r="D206" s="219" t="s">
        <v>140</v>
      </c>
      <c r="E206" s="42"/>
      <c r="F206" s="220" t="s">
        <v>304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140</v>
      </c>
      <c r="AU206" s="19" t="s">
        <v>86</v>
      </c>
    </row>
    <row r="207" spans="1:47" s="2" customFormat="1" ht="12">
      <c r="A207" s="40"/>
      <c r="B207" s="41"/>
      <c r="C207" s="42"/>
      <c r="D207" s="224" t="s">
        <v>142</v>
      </c>
      <c r="E207" s="42"/>
      <c r="F207" s="225" t="s">
        <v>305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142</v>
      </c>
      <c r="AU207" s="19" t="s">
        <v>86</v>
      </c>
    </row>
    <row r="208" spans="1:51" s="14" customFormat="1" ht="12">
      <c r="A208" s="14"/>
      <c r="B208" s="236"/>
      <c r="C208" s="237"/>
      <c r="D208" s="219" t="s">
        <v>144</v>
      </c>
      <c r="E208" s="238" t="s">
        <v>19</v>
      </c>
      <c r="F208" s="239" t="s">
        <v>204</v>
      </c>
      <c r="G208" s="237"/>
      <c r="H208" s="240">
        <v>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144</v>
      </c>
      <c r="AU208" s="246" t="s">
        <v>86</v>
      </c>
      <c r="AV208" s="14" t="s">
        <v>86</v>
      </c>
      <c r="AW208" s="14" t="s">
        <v>35</v>
      </c>
      <c r="AX208" s="14" t="s">
        <v>76</v>
      </c>
      <c r="AY208" s="246" t="s">
        <v>130</v>
      </c>
    </row>
    <row r="209" spans="1:51" s="14" customFormat="1" ht="12">
      <c r="A209" s="14"/>
      <c r="B209" s="236"/>
      <c r="C209" s="237"/>
      <c r="D209" s="219" t="s">
        <v>144</v>
      </c>
      <c r="E209" s="238" t="s">
        <v>19</v>
      </c>
      <c r="F209" s="239" t="s">
        <v>205</v>
      </c>
      <c r="G209" s="237"/>
      <c r="H209" s="240">
        <v>2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144</v>
      </c>
      <c r="AU209" s="246" t="s">
        <v>86</v>
      </c>
      <c r="AV209" s="14" t="s">
        <v>86</v>
      </c>
      <c r="AW209" s="14" t="s">
        <v>35</v>
      </c>
      <c r="AX209" s="14" t="s">
        <v>76</v>
      </c>
      <c r="AY209" s="246" t="s">
        <v>130</v>
      </c>
    </row>
    <row r="210" spans="1:51" s="15" customFormat="1" ht="12">
      <c r="A210" s="15"/>
      <c r="B210" s="247"/>
      <c r="C210" s="248"/>
      <c r="D210" s="219" t="s">
        <v>144</v>
      </c>
      <c r="E210" s="249" t="s">
        <v>19</v>
      </c>
      <c r="F210" s="250" t="s">
        <v>149</v>
      </c>
      <c r="G210" s="248"/>
      <c r="H210" s="251">
        <v>7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7" t="s">
        <v>144</v>
      </c>
      <c r="AU210" s="257" t="s">
        <v>86</v>
      </c>
      <c r="AV210" s="15" t="s">
        <v>138</v>
      </c>
      <c r="AW210" s="15" t="s">
        <v>35</v>
      </c>
      <c r="AX210" s="15" t="s">
        <v>84</v>
      </c>
      <c r="AY210" s="257" t="s">
        <v>130</v>
      </c>
    </row>
    <row r="211" spans="1:65" s="2" customFormat="1" ht="16.5" customHeight="1">
      <c r="A211" s="40"/>
      <c r="B211" s="41"/>
      <c r="C211" s="206" t="s">
        <v>306</v>
      </c>
      <c r="D211" s="206" t="s">
        <v>133</v>
      </c>
      <c r="E211" s="207" t="s">
        <v>307</v>
      </c>
      <c r="F211" s="208" t="s">
        <v>308</v>
      </c>
      <c r="G211" s="209" t="s">
        <v>160</v>
      </c>
      <c r="H211" s="210">
        <v>2</v>
      </c>
      <c r="I211" s="211"/>
      <c r="J211" s="212">
        <f>ROUND(I211*H211,2)</f>
        <v>0</v>
      </c>
      <c r="K211" s="208" t="s">
        <v>137</v>
      </c>
      <c r="L211" s="46"/>
      <c r="M211" s="213" t="s">
        <v>19</v>
      </c>
      <c r="N211" s="214" t="s">
        <v>47</v>
      </c>
      <c r="O211" s="86"/>
      <c r="P211" s="215">
        <f>O211*H211</f>
        <v>0</v>
      </c>
      <c r="Q211" s="215">
        <v>0.00157</v>
      </c>
      <c r="R211" s="215">
        <f>Q211*H211</f>
        <v>0.00314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267</v>
      </c>
      <c r="AT211" s="217" t="s">
        <v>133</v>
      </c>
      <c r="AU211" s="217" t="s">
        <v>86</v>
      </c>
      <c r="AY211" s="19" t="s">
        <v>130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84</v>
      </c>
      <c r="BK211" s="218">
        <f>ROUND(I211*H211,2)</f>
        <v>0</v>
      </c>
      <c r="BL211" s="19" t="s">
        <v>267</v>
      </c>
      <c r="BM211" s="217" t="s">
        <v>309</v>
      </c>
    </row>
    <row r="212" spans="1:47" s="2" customFormat="1" ht="12">
      <c r="A212" s="40"/>
      <c r="B212" s="41"/>
      <c r="C212" s="42"/>
      <c r="D212" s="219" t="s">
        <v>140</v>
      </c>
      <c r="E212" s="42"/>
      <c r="F212" s="220" t="s">
        <v>310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140</v>
      </c>
      <c r="AU212" s="19" t="s">
        <v>86</v>
      </c>
    </row>
    <row r="213" spans="1:47" s="2" customFormat="1" ht="12">
      <c r="A213" s="40"/>
      <c r="B213" s="41"/>
      <c r="C213" s="42"/>
      <c r="D213" s="224" t="s">
        <v>142</v>
      </c>
      <c r="E213" s="42"/>
      <c r="F213" s="225" t="s">
        <v>311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142</v>
      </c>
      <c r="AU213" s="19" t="s">
        <v>86</v>
      </c>
    </row>
    <row r="214" spans="1:65" s="2" customFormat="1" ht="16.5" customHeight="1">
      <c r="A214" s="40"/>
      <c r="B214" s="41"/>
      <c r="C214" s="206" t="s">
        <v>312</v>
      </c>
      <c r="D214" s="206" t="s">
        <v>133</v>
      </c>
      <c r="E214" s="207" t="s">
        <v>313</v>
      </c>
      <c r="F214" s="208" t="s">
        <v>314</v>
      </c>
      <c r="G214" s="209" t="s">
        <v>285</v>
      </c>
      <c r="H214" s="210">
        <v>7</v>
      </c>
      <c r="I214" s="211"/>
      <c r="J214" s="212">
        <f>ROUND(I214*H214,2)</f>
        <v>0</v>
      </c>
      <c r="K214" s="208" t="s">
        <v>137</v>
      </c>
      <c r="L214" s="46"/>
      <c r="M214" s="213" t="s">
        <v>19</v>
      </c>
      <c r="N214" s="214" t="s">
        <v>47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267</v>
      </c>
      <c r="AT214" s="217" t="s">
        <v>133</v>
      </c>
      <c r="AU214" s="217" t="s">
        <v>86</v>
      </c>
      <c r="AY214" s="19" t="s">
        <v>130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84</v>
      </c>
      <c r="BK214" s="218">
        <f>ROUND(I214*H214,2)</f>
        <v>0</v>
      </c>
      <c r="BL214" s="19" t="s">
        <v>267</v>
      </c>
      <c r="BM214" s="217" t="s">
        <v>315</v>
      </c>
    </row>
    <row r="215" spans="1:47" s="2" customFormat="1" ht="12">
      <c r="A215" s="40"/>
      <c r="B215" s="41"/>
      <c r="C215" s="42"/>
      <c r="D215" s="219" t="s">
        <v>140</v>
      </c>
      <c r="E215" s="42"/>
      <c r="F215" s="220" t="s">
        <v>316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140</v>
      </c>
      <c r="AU215" s="19" t="s">
        <v>86</v>
      </c>
    </row>
    <row r="216" spans="1:47" s="2" customFormat="1" ht="12">
      <c r="A216" s="40"/>
      <c r="B216" s="41"/>
      <c r="C216" s="42"/>
      <c r="D216" s="224" t="s">
        <v>142</v>
      </c>
      <c r="E216" s="42"/>
      <c r="F216" s="225" t="s">
        <v>317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142</v>
      </c>
      <c r="AU216" s="19" t="s">
        <v>86</v>
      </c>
    </row>
    <row r="217" spans="1:65" s="2" customFormat="1" ht="21.75" customHeight="1">
      <c r="A217" s="40"/>
      <c r="B217" s="41"/>
      <c r="C217" s="206" t="s">
        <v>318</v>
      </c>
      <c r="D217" s="206" t="s">
        <v>133</v>
      </c>
      <c r="E217" s="207" t="s">
        <v>319</v>
      </c>
      <c r="F217" s="208" t="s">
        <v>320</v>
      </c>
      <c r="G217" s="209" t="s">
        <v>285</v>
      </c>
      <c r="H217" s="210">
        <v>3</v>
      </c>
      <c r="I217" s="211"/>
      <c r="J217" s="212">
        <f>ROUND(I217*H217,2)</f>
        <v>0</v>
      </c>
      <c r="K217" s="208" t="s">
        <v>137</v>
      </c>
      <c r="L217" s="46"/>
      <c r="M217" s="213" t="s">
        <v>19</v>
      </c>
      <c r="N217" s="214" t="s">
        <v>47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267</v>
      </c>
      <c r="AT217" s="217" t="s">
        <v>133</v>
      </c>
      <c r="AU217" s="217" t="s">
        <v>86</v>
      </c>
      <c r="AY217" s="19" t="s">
        <v>130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84</v>
      </c>
      <c r="BK217" s="218">
        <f>ROUND(I217*H217,2)</f>
        <v>0</v>
      </c>
      <c r="BL217" s="19" t="s">
        <v>267</v>
      </c>
      <c r="BM217" s="217" t="s">
        <v>321</v>
      </c>
    </row>
    <row r="218" spans="1:47" s="2" customFormat="1" ht="12">
      <c r="A218" s="40"/>
      <c r="B218" s="41"/>
      <c r="C218" s="42"/>
      <c r="D218" s="219" t="s">
        <v>140</v>
      </c>
      <c r="E218" s="42"/>
      <c r="F218" s="220" t="s">
        <v>322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140</v>
      </c>
      <c r="AU218" s="19" t="s">
        <v>86</v>
      </c>
    </row>
    <row r="219" spans="1:47" s="2" customFormat="1" ht="12">
      <c r="A219" s="40"/>
      <c r="B219" s="41"/>
      <c r="C219" s="42"/>
      <c r="D219" s="224" t="s">
        <v>142</v>
      </c>
      <c r="E219" s="42"/>
      <c r="F219" s="225" t="s">
        <v>323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142</v>
      </c>
      <c r="AU219" s="19" t="s">
        <v>86</v>
      </c>
    </row>
    <row r="220" spans="1:65" s="2" customFormat="1" ht="21.75" customHeight="1">
      <c r="A220" s="40"/>
      <c r="B220" s="41"/>
      <c r="C220" s="206" t="s">
        <v>324</v>
      </c>
      <c r="D220" s="206" t="s">
        <v>133</v>
      </c>
      <c r="E220" s="207" t="s">
        <v>325</v>
      </c>
      <c r="F220" s="208" t="s">
        <v>326</v>
      </c>
      <c r="G220" s="209" t="s">
        <v>160</v>
      </c>
      <c r="H220" s="210">
        <v>9</v>
      </c>
      <c r="I220" s="211"/>
      <c r="J220" s="212">
        <f>ROUND(I220*H220,2)</f>
        <v>0</v>
      </c>
      <c r="K220" s="208" t="s">
        <v>137</v>
      </c>
      <c r="L220" s="46"/>
      <c r="M220" s="213" t="s">
        <v>19</v>
      </c>
      <c r="N220" s="214" t="s">
        <v>47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267</v>
      </c>
      <c r="AT220" s="217" t="s">
        <v>133</v>
      </c>
      <c r="AU220" s="217" t="s">
        <v>86</v>
      </c>
      <c r="AY220" s="19" t="s">
        <v>130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84</v>
      </c>
      <c r="BK220" s="218">
        <f>ROUND(I220*H220,2)</f>
        <v>0</v>
      </c>
      <c r="BL220" s="19" t="s">
        <v>267</v>
      </c>
      <c r="BM220" s="217" t="s">
        <v>327</v>
      </c>
    </row>
    <row r="221" spans="1:47" s="2" customFormat="1" ht="12">
      <c r="A221" s="40"/>
      <c r="B221" s="41"/>
      <c r="C221" s="42"/>
      <c r="D221" s="219" t="s">
        <v>140</v>
      </c>
      <c r="E221" s="42"/>
      <c r="F221" s="220" t="s">
        <v>328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140</v>
      </c>
      <c r="AU221" s="19" t="s">
        <v>86</v>
      </c>
    </row>
    <row r="222" spans="1:47" s="2" customFormat="1" ht="12">
      <c r="A222" s="40"/>
      <c r="B222" s="41"/>
      <c r="C222" s="42"/>
      <c r="D222" s="224" t="s">
        <v>142</v>
      </c>
      <c r="E222" s="42"/>
      <c r="F222" s="225" t="s">
        <v>329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142</v>
      </c>
      <c r="AU222" s="19" t="s">
        <v>86</v>
      </c>
    </row>
    <row r="223" spans="1:65" s="2" customFormat="1" ht="24.15" customHeight="1">
      <c r="A223" s="40"/>
      <c r="B223" s="41"/>
      <c r="C223" s="206" t="s">
        <v>330</v>
      </c>
      <c r="D223" s="206" t="s">
        <v>133</v>
      </c>
      <c r="E223" s="207" t="s">
        <v>331</v>
      </c>
      <c r="F223" s="208" t="s">
        <v>332</v>
      </c>
      <c r="G223" s="209" t="s">
        <v>242</v>
      </c>
      <c r="H223" s="210">
        <v>0.009</v>
      </c>
      <c r="I223" s="211"/>
      <c r="J223" s="212">
        <f>ROUND(I223*H223,2)</f>
        <v>0</v>
      </c>
      <c r="K223" s="208" t="s">
        <v>137</v>
      </c>
      <c r="L223" s="46"/>
      <c r="M223" s="213" t="s">
        <v>19</v>
      </c>
      <c r="N223" s="214" t="s">
        <v>47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267</v>
      </c>
      <c r="AT223" s="217" t="s">
        <v>133</v>
      </c>
      <c r="AU223" s="217" t="s">
        <v>86</v>
      </c>
      <c r="AY223" s="19" t="s">
        <v>130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84</v>
      </c>
      <c r="BK223" s="218">
        <f>ROUND(I223*H223,2)</f>
        <v>0</v>
      </c>
      <c r="BL223" s="19" t="s">
        <v>267</v>
      </c>
      <c r="BM223" s="217" t="s">
        <v>333</v>
      </c>
    </row>
    <row r="224" spans="1:47" s="2" customFormat="1" ht="12">
      <c r="A224" s="40"/>
      <c r="B224" s="41"/>
      <c r="C224" s="42"/>
      <c r="D224" s="219" t="s">
        <v>140</v>
      </c>
      <c r="E224" s="42"/>
      <c r="F224" s="220" t="s">
        <v>334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140</v>
      </c>
      <c r="AU224" s="19" t="s">
        <v>86</v>
      </c>
    </row>
    <row r="225" spans="1:47" s="2" customFormat="1" ht="12">
      <c r="A225" s="40"/>
      <c r="B225" s="41"/>
      <c r="C225" s="42"/>
      <c r="D225" s="224" t="s">
        <v>142</v>
      </c>
      <c r="E225" s="42"/>
      <c r="F225" s="225" t="s">
        <v>335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142</v>
      </c>
      <c r="AU225" s="19" t="s">
        <v>86</v>
      </c>
    </row>
    <row r="226" spans="1:63" s="12" customFormat="1" ht="22.8" customHeight="1">
      <c r="A226" s="12"/>
      <c r="B226" s="190"/>
      <c r="C226" s="191"/>
      <c r="D226" s="192" t="s">
        <v>75</v>
      </c>
      <c r="E226" s="204" t="s">
        <v>336</v>
      </c>
      <c r="F226" s="204" t="s">
        <v>337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SUM(P227:P259)</f>
        <v>0</v>
      </c>
      <c r="Q226" s="198"/>
      <c r="R226" s="199">
        <f>SUM(R227:R259)</f>
        <v>0.0068600000000000015</v>
      </c>
      <c r="S226" s="198"/>
      <c r="T226" s="200">
        <f>SUM(T227:T259)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86</v>
      </c>
      <c r="AT226" s="202" t="s">
        <v>75</v>
      </c>
      <c r="AU226" s="202" t="s">
        <v>84</v>
      </c>
      <c r="AY226" s="201" t="s">
        <v>130</v>
      </c>
      <c r="BK226" s="203">
        <f>SUM(BK227:BK259)</f>
        <v>0</v>
      </c>
    </row>
    <row r="227" spans="1:65" s="2" customFormat="1" ht="24.15" customHeight="1">
      <c r="A227" s="40"/>
      <c r="B227" s="41"/>
      <c r="C227" s="206" t="s">
        <v>338</v>
      </c>
      <c r="D227" s="206" t="s">
        <v>133</v>
      </c>
      <c r="E227" s="207" t="s">
        <v>339</v>
      </c>
      <c r="F227" s="208" t="s">
        <v>340</v>
      </c>
      <c r="G227" s="209" t="s">
        <v>280</v>
      </c>
      <c r="H227" s="258"/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47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267</v>
      </c>
      <c r="AT227" s="217" t="s">
        <v>133</v>
      </c>
      <c r="AU227" s="217" t="s">
        <v>86</v>
      </c>
      <c r="AY227" s="19" t="s">
        <v>130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84</v>
      </c>
      <c r="BK227" s="218">
        <f>ROUND(I227*H227,2)</f>
        <v>0</v>
      </c>
      <c r="BL227" s="19" t="s">
        <v>267</v>
      </c>
      <c r="BM227" s="217" t="s">
        <v>341</v>
      </c>
    </row>
    <row r="228" spans="1:47" s="2" customFormat="1" ht="12">
      <c r="A228" s="40"/>
      <c r="B228" s="41"/>
      <c r="C228" s="42"/>
      <c r="D228" s="219" t="s">
        <v>140</v>
      </c>
      <c r="E228" s="42"/>
      <c r="F228" s="220" t="s">
        <v>340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140</v>
      </c>
      <c r="AU228" s="19" t="s">
        <v>86</v>
      </c>
    </row>
    <row r="229" spans="1:65" s="2" customFormat="1" ht="21.75" customHeight="1">
      <c r="A229" s="40"/>
      <c r="B229" s="41"/>
      <c r="C229" s="206" t="s">
        <v>342</v>
      </c>
      <c r="D229" s="206" t="s">
        <v>133</v>
      </c>
      <c r="E229" s="207" t="s">
        <v>343</v>
      </c>
      <c r="F229" s="208" t="s">
        <v>344</v>
      </c>
      <c r="G229" s="209" t="s">
        <v>285</v>
      </c>
      <c r="H229" s="210">
        <v>4</v>
      </c>
      <c r="I229" s="211"/>
      <c r="J229" s="212">
        <f>ROUND(I229*H229,2)</f>
        <v>0</v>
      </c>
      <c r="K229" s="208" t="s">
        <v>137</v>
      </c>
      <c r="L229" s="46"/>
      <c r="M229" s="213" t="s">
        <v>19</v>
      </c>
      <c r="N229" s="214" t="s">
        <v>47</v>
      </c>
      <c r="O229" s="86"/>
      <c r="P229" s="215">
        <f>O229*H229</f>
        <v>0</v>
      </c>
      <c r="Q229" s="215">
        <v>0.0003</v>
      </c>
      <c r="R229" s="215">
        <f>Q229*H229</f>
        <v>0.0012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267</v>
      </c>
      <c r="AT229" s="217" t="s">
        <v>133</v>
      </c>
      <c r="AU229" s="217" t="s">
        <v>86</v>
      </c>
      <c r="AY229" s="19" t="s">
        <v>130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84</v>
      </c>
      <c r="BK229" s="218">
        <f>ROUND(I229*H229,2)</f>
        <v>0</v>
      </c>
      <c r="BL229" s="19" t="s">
        <v>267</v>
      </c>
      <c r="BM229" s="217" t="s">
        <v>345</v>
      </c>
    </row>
    <row r="230" spans="1:47" s="2" customFormat="1" ht="12">
      <c r="A230" s="40"/>
      <c r="B230" s="41"/>
      <c r="C230" s="42"/>
      <c r="D230" s="219" t="s">
        <v>140</v>
      </c>
      <c r="E230" s="42"/>
      <c r="F230" s="220" t="s">
        <v>346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140</v>
      </c>
      <c r="AU230" s="19" t="s">
        <v>86</v>
      </c>
    </row>
    <row r="231" spans="1:47" s="2" customFormat="1" ht="12">
      <c r="A231" s="40"/>
      <c r="B231" s="41"/>
      <c r="C231" s="42"/>
      <c r="D231" s="224" t="s">
        <v>142</v>
      </c>
      <c r="E231" s="42"/>
      <c r="F231" s="225" t="s">
        <v>347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142</v>
      </c>
      <c r="AU231" s="19" t="s">
        <v>86</v>
      </c>
    </row>
    <row r="232" spans="1:65" s="2" customFormat="1" ht="21.75" customHeight="1">
      <c r="A232" s="40"/>
      <c r="B232" s="41"/>
      <c r="C232" s="206" t="s">
        <v>348</v>
      </c>
      <c r="D232" s="206" t="s">
        <v>133</v>
      </c>
      <c r="E232" s="207" t="s">
        <v>349</v>
      </c>
      <c r="F232" s="208" t="s">
        <v>350</v>
      </c>
      <c r="G232" s="209" t="s">
        <v>285</v>
      </c>
      <c r="H232" s="210">
        <v>4</v>
      </c>
      <c r="I232" s="211"/>
      <c r="J232" s="212">
        <f>ROUND(I232*H232,2)</f>
        <v>0</v>
      </c>
      <c r="K232" s="208" t="s">
        <v>137</v>
      </c>
      <c r="L232" s="46"/>
      <c r="M232" s="213" t="s">
        <v>19</v>
      </c>
      <c r="N232" s="214" t="s">
        <v>47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267</v>
      </c>
      <c r="AT232" s="217" t="s">
        <v>133</v>
      </c>
      <c r="AU232" s="217" t="s">
        <v>86</v>
      </c>
      <c r="AY232" s="19" t="s">
        <v>130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84</v>
      </c>
      <c r="BK232" s="218">
        <f>ROUND(I232*H232,2)</f>
        <v>0</v>
      </c>
      <c r="BL232" s="19" t="s">
        <v>267</v>
      </c>
      <c r="BM232" s="217" t="s">
        <v>351</v>
      </c>
    </row>
    <row r="233" spans="1:47" s="2" customFormat="1" ht="12">
      <c r="A233" s="40"/>
      <c r="B233" s="41"/>
      <c r="C233" s="42"/>
      <c r="D233" s="219" t="s">
        <v>140</v>
      </c>
      <c r="E233" s="42"/>
      <c r="F233" s="220" t="s">
        <v>352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140</v>
      </c>
      <c r="AU233" s="19" t="s">
        <v>86</v>
      </c>
    </row>
    <row r="234" spans="1:47" s="2" customFormat="1" ht="12">
      <c r="A234" s="40"/>
      <c r="B234" s="41"/>
      <c r="C234" s="42"/>
      <c r="D234" s="224" t="s">
        <v>142</v>
      </c>
      <c r="E234" s="42"/>
      <c r="F234" s="225" t="s">
        <v>353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142</v>
      </c>
      <c r="AU234" s="19" t="s">
        <v>86</v>
      </c>
    </row>
    <row r="235" spans="1:65" s="2" customFormat="1" ht="24.15" customHeight="1">
      <c r="A235" s="40"/>
      <c r="B235" s="41"/>
      <c r="C235" s="206" t="s">
        <v>354</v>
      </c>
      <c r="D235" s="206" t="s">
        <v>133</v>
      </c>
      <c r="E235" s="207" t="s">
        <v>355</v>
      </c>
      <c r="F235" s="208" t="s">
        <v>356</v>
      </c>
      <c r="G235" s="209" t="s">
        <v>160</v>
      </c>
      <c r="H235" s="210">
        <v>23.1</v>
      </c>
      <c r="I235" s="211"/>
      <c r="J235" s="212">
        <f>ROUND(I235*H235,2)</f>
        <v>0</v>
      </c>
      <c r="K235" s="208" t="s">
        <v>137</v>
      </c>
      <c r="L235" s="46"/>
      <c r="M235" s="213" t="s">
        <v>19</v>
      </c>
      <c r="N235" s="214" t="s">
        <v>47</v>
      </c>
      <c r="O235" s="86"/>
      <c r="P235" s="215">
        <f>O235*H235</f>
        <v>0</v>
      </c>
      <c r="Q235" s="215">
        <v>0.0002</v>
      </c>
      <c r="R235" s="215">
        <f>Q235*H235</f>
        <v>0.004620000000000001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267</v>
      </c>
      <c r="AT235" s="217" t="s">
        <v>133</v>
      </c>
      <c r="AU235" s="217" t="s">
        <v>86</v>
      </c>
      <c r="AY235" s="19" t="s">
        <v>130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84</v>
      </c>
      <c r="BK235" s="218">
        <f>ROUND(I235*H235,2)</f>
        <v>0</v>
      </c>
      <c r="BL235" s="19" t="s">
        <v>267</v>
      </c>
      <c r="BM235" s="217" t="s">
        <v>357</v>
      </c>
    </row>
    <row r="236" spans="1:47" s="2" customFormat="1" ht="12">
      <c r="A236" s="40"/>
      <c r="B236" s="41"/>
      <c r="C236" s="42"/>
      <c r="D236" s="219" t="s">
        <v>140</v>
      </c>
      <c r="E236" s="42"/>
      <c r="F236" s="220" t="s">
        <v>358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140</v>
      </c>
      <c r="AU236" s="19" t="s">
        <v>86</v>
      </c>
    </row>
    <row r="237" spans="1:47" s="2" customFormat="1" ht="12">
      <c r="A237" s="40"/>
      <c r="B237" s="41"/>
      <c r="C237" s="42"/>
      <c r="D237" s="224" t="s">
        <v>142</v>
      </c>
      <c r="E237" s="42"/>
      <c r="F237" s="225" t="s">
        <v>359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142</v>
      </c>
      <c r="AU237" s="19" t="s">
        <v>86</v>
      </c>
    </row>
    <row r="238" spans="1:51" s="14" customFormat="1" ht="12">
      <c r="A238" s="14"/>
      <c r="B238" s="236"/>
      <c r="C238" s="237"/>
      <c r="D238" s="219" t="s">
        <v>144</v>
      </c>
      <c r="E238" s="238" t="s">
        <v>19</v>
      </c>
      <c r="F238" s="239" t="s">
        <v>206</v>
      </c>
      <c r="G238" s="237"/>
      <c r="H238" s="240">
        <v>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144</v>
      </c>
      <c r="AU238" s="246" t="s">
        <v>86</v>
      </c>
      <c r="AV238" s="14" t="s">
        <v>86</v>
      </c>
      <c r="AW238" s="14" t="s">
        <v>35</v>
      </c>
      <c r="AX238" s="14" t="s">
        <v>76</v>
      </c>
      <c r="AY238" s="246" t="s">
        <v>130</v>
      </c>
    </row>
    <row r="239" spans="1:51" s="14" customFormat="1" ht="12">
      <c r="A239" s="14"/>
      <c r="B239" s="236"/>
      <c r="C239" s="237"/>
      <c r="D239" s="219" t="s">
        <v>144</v>
      </c>
      <c r="E239" s="238" t="s">
        <v>19</v>
      </c>
      <c r="F239" s="239" t="s">
        <v>207</v>
      </c>
      <c r="G239" s="237"/>
      <c r="H239" s="240">
        <v>10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6" t="s">
        <v>144</v>
      </c>
      <c r="AU239" s="246" t="s">
        <v>86</v>
      </c>
      <c r="AV239" s="14" t="s">
        <v>86</v>
      </c>
      <c r="AW239" s="14" t="s">
        <v>35</v>
      </c>
      <c r="AX239" s="14" t="s">
        <v>76</v>
      </c>
      <c r="AY239" s="246" t="s">
        <v>130</v>
      </c>
    </row>
    <row r="240" spans="1:51" s="14" customFormat="1" ht="12">
      <c r="A240" s="14"/>
      <c r="B240" s="236"/>
      <c r="C240" s="237"/>
      <c r="D240" s="219" t="s">
        <v>144</v>
      </c>
      <c r="E240" s="238" t="s">
        <v>19</v>
      </c>
      <c r="F240" s="239" t="s">
        <v>208</v>
      </c>
      <c r="G240" s="237"/>
      <c r="H240" s="240">
        <v>8.1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144</v>
      </c>
      <c r="AU240" s="246" t="s">
        <v>86</v>
      </c>
      <c r="AV240" s="14" t="s">
        <v>86</v>
      </c>
      <c r="AW240" s="14" t="s">
        <v>35</v>
      </c>
      <c r="AX240" s="14" t="s">
        <v>76</v>
      </c>
      <c r="AY240" s="246" t="s">
        <v>130</v>
      </c>
    </row>
    <row r="241" spans="1:51" s="15" customFormat="1" ht="12">
      <c r="A241" s="15"/>
      <c r="B241" s="247"/>
      <c r="C241" s="248"/>
      <c r="D241" s="219" t="s">
        <v>144</v>
      </c>
      <c r="E241" s="249" t="s">
        <v>19</v>
      </c>
      <c r="F241" s="250" t="s">
        <v>149</v>
      </c>
      <c r="G241" s="248"/>
      <c r="H241" s="251">
        <v>23.1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7" t="s">
        <v>144</v>
      </c>
      <c r="AU241" s="257" t="s">
        <v>86</v>
      </c>
      <c r="AV241" s="15" t="s">
        <v>138</v>
      </c>
      <c r="AW241" s="15" t="s">
        <v>35</v>
      </c>
      <c r="AX241" s="15" t="s">
        <v>84</v>
      </c>
      <c r="AY241" s="257" t="s">
        <v>130</v>
      </c>
    </row>
    <row r="242" spans="1:65" s="2" customFormat="1" ht="24.15" customHeight="1">
      <c r="A242" s="40"/>
      <c r="B242" s="41"/>
      <c r="C242" s="206" t="s">
        <v>360</v>
      </c>
      <c r="D242" s="206" t="s">
        <v>133</v>
      </c>
      <c r="E242" s="207" t="s">
        <v>361</v>
      </c>
      <c r="F242" s="208" t="s">
        <v>362</v>
      </c>
      <c r="G242" s="209" t="s">
        <v>363</v>
      </c>
      <c r="H242" s="210">
        <v>1</v>
      </c>
      <c r="I242" s="211"/>
      <c r="J242" s="212">
        <f>ROUND(I242*H242,2)</f>
        <v>0</v>
      </c>
      <c r="K242" s="208" t="s">
        <v>137</v>
      </c>
      <c r="L242" s="46"/>
      <c r="M242" s="213" t="s">
        <v>19</v>
      </c>
      <c r="N242" s="214" t="s">
        <v>47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267</v>
      </c>
      <c r="AT242" s="217" t="s">
        <v>133</v>
      </c>
      <c r="AU242" s="217" t="s">
        <v>86</v>
      </c>
      <c r="AY242" s="19" t="s">
        <v>130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84</v>
      </c>
      <c r="BK242" s="218">
        <f>ROUND(I242*H242,2)</f>
        <v>0</v>
      </c>
      <c r="BL242" s="19" t="s">
        <v>267</v>
      </c>
      <c r="BM242" s="217" t="s">
        <v>364</v>
      </c>
    </row>
    <row r="243" spans="1:47" s="2" customFormat="1" ht="12">
      <c r="A243" s="40"/>
      <c r="B243" s="41"/>
      <c r="C243" s="42"/>
      <c r="D243" s="219" t="s">
        <v>140</v>
      </c>
      <c r="E243" s="42"/>
      <c r="F243" s="220" t="s">
        <v>365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140</v>
      </c>
      <c r="AU243" s="19" t="s">
        <v>86</v>
      </c>
    </row>
    <row r="244" spans="1:47" s="2" customFormat="1" ht="12">
      <c r="A244" s="40"/>
      <c r="B244" s="41"/>
      <c r="C244" s="42"/>
      <c r="D244" s="224" t="s">
        <v>142</v>
      </c>
      <c r="E244" s="42"/>
      <c r="F244" s="225" t="s">
        <v>366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142</v>
      </c>
      <c r="AU244" s="19" t="s">
        <v>86</v>
      </c>
    </row>
    <row r="245" spans="1:65" s="2" customFormat="1" ht="24.15" customHeight="1">
      <c r="A245" s="40"/>
      <c r="B245" s="41"/>
      <c r="C245" s="206" t="s">
        <v>367</v>
      </c>
      <c r="D245" s="206" t="s">
        <v>133</v>
      </c>
      <c r="E245" s="207" t="s">
        <v>368</v>
      </c>
      <c r="F245" s="208" t="s">
        <v>369</v>
      </c>
      <c r="G245" s="209" t="s">
        <v>363</v>
      </c>
      <c r="H245" s="210">
        <v>1</v>
      </c>
      <c r="I245" s="211"/>
      <c r="J245" s="212">
        <f>ROUND(I245*H245,2)</f>
        <v>0</v>
      </c>
      <c r="K245" s="208" t="s">
        <v>137</v>
      </c>
      <c r="L245" s="46"/>
      <c r="M245" s="213" t="s">
        <v>19</v>
      </c>
      <c r="N245" s="214" t="s">
        <v>47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267</v>
      </c>
      <c r="AT245" s="217" t="s">
        <v>133</v>
      </c>
      <c r="AU245" s="217" t="s">
        <v>86</v>
      </c>
      <c r="AY245" s="19" t="s">
        <v>130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84</v>
      </c>
      <c r="BK245" s="218">
        <f>ROUND(I245*H245,2)</f>
        <v>0</v>
      </c>
      <c r="BL245" s="19" t="s">
        <v>267</v>
      </c>
      <c r="BM245" s="217" t="s">
        <v>370</v>
      </c>
    </row>
    <row r="246" spans="1:47" s="2" customFormat="1" ht="12">
      <c r="A246" s="40"/>
      <c r="B246" s="41"/>
      <c r="C246" s="42"/>
      <c r="D246" s="219" t="s">
        <v>140</v>
      </c>
      <c r="E246" s="42"/>
      <c r="F246" s="220" t="s">
        <v>371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140</v>
      </c>
      <c r="AU246" s="19" t="s">
        <v>86</v>
      </c>
    </row>
    <row r="247" spans="1:47" s="2" customFormat="1" ht="12">
      <c r="A247" s="40"/>
      <c r="B247" s="41"/>
      <c r="C247" s="42"/>
      <c r="D247" s="224" t="s">
        <v>142</v>
      </c>
      <c r="E247" s="42"/>
      <c r="F247" s="225" t="s">
        <v>372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142</v>
      </c>
      <c r="AU247" s="19" t="s">
        <v>86</v>
      </c>
    </row>
    <row r="248" spans="1:65" s="2" customFormat="1" ht="24.15" customHeight="1">
      <c r="A248" s="40"/>
      <c r="B248" s="41"/>
      <c r="C248" s="206" t="s">
        <v>373</v>
      </c>
      <c r="D248" s="206" t="s">
        <v>133</v>
      </c>
      <c r="E248" s="207" t="s">
        <v>374</v>
      </c>
      <c r="F248" s="208" t="s">
        <v>375</v>
      </c>
      <c r="G248" s="209" t="s">
        <v>285</v>
      </c>
      <c r="H248" s="210">
        <v>1</v>
      </c>
      <c r="I248" s="211"/>
      <c r="J248" s="212">
        <f>ROUND(I248*H248,2)</f>
        <v>0</v>
      </c>
      <c r="K248" s="208" t="s">
        <v>137</v>
      </c>
      <c r="L248" s="46"/>
      <c r="M248" s="213" t="s">
        <v>19</v>
      </c>
      <c r="N248" s="214" t="s">
        <v>47</v>
      </c>
      <c r="O248" s="86"/>
      <c r="P248" s="215">
        <f>O248*H248</f>
        <v>0</v>
      </c>
      <c r="Q248" s="215">
        <v>0.00012</v>
      </c>
      <c r="R248" s="215">
        <f>Q248*H248</f>
        <v>0.00012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267</v>
      </c>
      <c r="AT248" s="217" t="s">
        <v>133</v>
      </c>
      <c r="AU248" s="217" t="s">
        <v>86</v>
      </c>
      <c r="AY248" s="19" t="s">
        <v>130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84</v>
      </c>
      <c r="BK248" s="218">
        <f>ROUND(I248*H248,2)</f>
        <v>0</v>
      </c>
      <c r="BL248" s="19" t="s">
        <v>267</v>
      </c>
      <c r="BM248" s="217" t="s">
        <v>376</v>
      </c>
    </row>
    <row r="249" spans="1:47" s="2" customFormat="1" ht="12">
      <c r="A249" s="40"/>
      <c r="B249" s="41"/>
      <c r="C249" s="42"/>
      <c r="D249" s="219" t="s">
        <v>140</v>
      </c>
      <c r="E249" s="42"/>
      <c r="F249" s="220" t="s">
        <v>377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140</v>
      </c>
      <c r="AU249" s="19" t="s">
        <v>86</v>
      </c>
    </row>
    <row r="250" spans="1:47" s="2" customFormat="1" ht="12">
      <c r="A250" s="40"/>
      <c r="B250" s="41"/>
      <c r="C250" s="42"/>
      <c r="D250" s="224" t="s">
        <v>142</v>
      </c>
      <c r="E250" s="42"/>
      <c r="F250" s="225" t="s">
        <v>378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142</v>
      </c>
      <c r="AU250" s="19" t="s">
        <v>86</v>
      </c>
    </row>
    <row r="251" spans="1:65" s="2" customFormat="1" ht="24.15" customHeight="1">
      <c r="A251" s="40"/>
      <c r="B251" s="41"/>
      <c r="C251" s="206" t="s">
        <v>379</v>
      </c>
      <c r="D251" s="206" t="s">
        <v>133</v>
      </c>
      <c r="E251" s="207" t="s">
        <v>380</v>
      </c>
      <c r="F251" s="208" t="s">
        <v>381</v>
      </c>
      <c r="G251" s="209" t="s">
        <v>285</v>
      </c>
      <c r="H251" s="210">
        <v>2</v>
      </c>
      <c r="I251" s="211"/>
      <c r="J251" s="212">
        <f>ROUND(I251*H251,2)</f>
        <v>0</v>
      </c>
      <c r="K251" s="208" t="s">
        <v>137</v>
      </c>
      <c r="L251" s="46"/>
      <c r="M251" s="213" t="s">
        <v>19</v>
      </c>
      <c r="N251" s="214" t="s">
        <v>47</v>
      </c>
      <c r="O251" s="86"/>
      <c r="P251" s="215">
        <f>O251*H251</f>
        <v>0</v>
      </c>
      <c r="Q251" s="215">
        <v>0.0004</v>
      </c>
      <c r="R251" s="215">
        <f>Q251*H251</f>
        <v>0.0008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267</v>
      </c>
      <c r="AT251" s="217" t="s">
        <v>133</v>
      </c>
      <c r="AU251" s="217" t="s">
        <v>86</v>
      </c>
      <c r="AY251" s="19" t="s">
        <v>130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84</v>
      </c>
      <c r="BK251" s="218">
        <f>ROUND(I251*H251,2)</f>
        <v>0</v>
      </c>
      <c r="BL251" s="19" t="s">
        <v>267</v>
      </c>
      <c r="BM251" s="217" t="s">
        <v>382</v>
      </c>
    </row>
    <row r="252" spans="1:47" s="2" customFormat="1" ht="12">
      <c r="A252" s="40"/>
      <c r="B252" s="41"/>
      <c r="C252" s="42"/>
      <c r="D252" s="219" t="s">
        <v>140</v>
      </c>
      <c r="E252" s="42"/>
      <c r="F252" s="220" t="s">
        <v>383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140</v>
      </c>
      <c r="AU252" s="19" t="s">
        <v>86</v>
      </c>
    </row>
    <row r="253" spans="1:47" s="2" customFormat="1" ht="12">
      <c r="A253" s="40"/>
      <c r="B253" s="41"/>
      <c r="C253" s="42"/>
      <c r="D253" s="224" t="s">
        <v>142</v>
      </c>
      <c r="E253" s="42"/>
      <c r="F253" s="225" t="s">
        <v>384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142</v>
      </c>
      <c r="AU253" s="19" t="s">
        <v>86</v>
      </c>
    </row>
    <row r="254" spans="1:65" s="2" customFormat="1" ht="21.75" customHeight="1">
      <c r="A254" s="40"/>
      <c r="B254" s="41"/>
      <c r="C254" s="206" t="s">
        <v>385</v>
      </c>
      <c r="D254" s="206" t="s">
        <v>133</v>
      </c>
      <c r="E254" s="207" t="s">
        <v>386</v>
      </c>
      <c r="F254" s="208" t="s">
        <v>387</v>
      </c>
      <c r="G254" s="209" t="s">
        <v>160</v>
      </c>
      <c r="H254" s="210">
        <v>4</v>
      </c>
      <c r="I254" s="211"/>
      <c r="J254" s="212">
        <f>ROUND(I254*H254,2)</f>
        <v>0</v>
      </c>
      <c r="K254" s="208" t="s">
        <v>137</v>
      </c>
      <c r="L254" s="46"/>
      <c r="M254" s="213" t="s">
        <v>19</v>
      </c>
      <c r="N254" s="214" t="s">
        <v>47</v>
      </c>
      <c r="O254" s="86"/>
      <c r="P254" s="215">
        <f>O254*H254</f>
        <v>0</v>
      </c>
      <c r="Q254" s="215">
        <v>1E-05</v>
      </c>
      <c r="R254" s="215">
        <f>Q254*H254</f>
        <v>4E-05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267</v>
      </c>
      <c r="AT254" s="217" t="s">
        <v>133</v>
      </c>
      <c r="AU254" s="217" t="s">
        <v>86</v>
      </c>
      <c r="AY254" s="19" t="s">
        <v>130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84</v>
      </c>
      <c r="BK254" s="218">
        <f>ROUND(I254*H254,2)</f>
        <v>0</v>
      </c>
      <c r="BL254" s="19" t="s">
        <v>267</v>
      </c>
      <c r="BM254" s="217" t="s">
        <v>388</v>
      </c>
    </row>
    <row r="255" spans="1:47" s="2" customFormat="1" ht="12">
      <c r="A255" s="40"/>
      <c r="B255" s="41"/>
      <c r="C255" s="42"/>
      <c r="D255" s="219" t="s">
        <v>140</v>
      </c>
      <c r="E255" s="42"/>
      <c r="F255" s="220" t="s">
        <v>389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140</v>
      </c>
      <c r="AU255" s="19" t="s">
        <v>86</v>
      </c>
    </row>
    <row r="256" spans="1:47" s="2" customFormat="1" ht="12">
      <c r="A256" s="40"/>
      <c r="B256" s="41"/>
      <c r="C256" s="42"/>
      <c r="D256" s="224" t="s">
        <v>142</v>
      </c>
      <c r="E256" s="42"/>
      <c r="F256" s="225" t="s">
        <v>390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142</v>
      </c>
      <c r="AU256" s="19" t="s">
        <v>86</v>
      </c>
    </row>
    <row r="257" spans="1:65" s="2" customFormat="1" ht="24.15" customHeight="1">
      <c r="A257" s="40"/>
      <c r="B257" s="41"/>
      <c r="C257" s="206" t="s">
        <v>391</v>
      </c>
      <c r="D257" s="206" t="s">
        <v>133</v>
      </c>
      <c r="E257" s="207" t="s">
        <v>392</v>
      </c>
      <c r="F257" s="208" t="s">
        <v>393</v>
      </c>
      <c r="G257" s="209" t="s">
        <v>160</v>
      </c>
      <c r="H257" s="210">
        <v>4</v>
      </c>
      <c r="I257" s="211"/>
      <c r="J257" s="212">
        <f>ROUND(I257*H257,2)</f>
        <v>0</v>
      </c>
      <c r="K257" s="208" t="s">
        <v>137</v>
      </c>
      <c r="L257" s="46"/>
      <c r="M257" s="213" t="s">
        <v>19</v>
      </c>
      <c r="N257" s="214" t="s">
        <v>47</v>
      </c>
      <c r="O257" s="86"/>
      <c r="P257" s="215">
        <f>O257*H257</f>
        <v>0</v>
      </c>
      <c r="Q257" s="215">
        <v>2E-05</v>
      </c>
      <c r="R257" s="215">
        <f>Q257*H257</f>
        <v>8E-05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267</v>
      </c>
      <c r="AT257" s="217" t="s">
        <v>133</v>
      </c>
      <c r="AU257" s="217" t="s">
        <v>86</v>
      </c>
      <c r="AY257" s="19" t="s">
        <v>130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84</v>
      </c>
      <c r="BK257" s="218">
        <f>ROUND(I257*H257,2)</f>
        <v>0</v>
      </c>
      <c r="BL257" s="19" t="s">
        <v>267</v>
      </c>
      <c r="BM257" s="217" t="s">
        <v>394</v>
      </c>
    </row>
    <row r="258" spans="1:47" s="2" customFormat="1" ht="12">
      <c r="A258" s="40"/>
      <c r="B258" s="41"/>
      <c r="C258" s="42"/>
      <c r="D258" s="219" t="s">
        <v>140</v>
      </c>
      <c r="E258" s="42"/>
      <c r="F258" s="220" t="s">
        <v>395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140</v>
      </c>
      <c r="AU258" s="19" t="s">
        <v>86</v>
      </c>
    </row>
    <row r="259" spans="1:47" s="2" customFormat="1" ht="12">
      <c r="A259" s="40"/>
      <c r="B259" s="41"/>
      <c r="C259" s="42"/>
      <c r="D259" s="224" t="s">
        <v>142</v>
      </c>
      <c r="E259" s="42"/>
      <c r="F259" s="225" t="s">
        <v>396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142</v>
      </c>
      <c r="AU259" s="19" t="s">
        <v>86</v>
      </c>
    </row>
    <row r="260" spans="1:63" s="12" customFormat="1" ht="22.8" customHeight="1">
      <c r="A260" s="12"/>
      <c r="B260" s="190"/>
      <c r="C260" s="191"/>
      <c r="D260" s="192" t="s">
        <v>75</v>
      </c>
      <c r="E260" s="204" t="s">
        <v>397</v>
      </c>
      <c r="F260" s="204" t="s">
        <v>398</v>
      </c>
      <c r="G260" s="191"/>
      <c r="H260" s="191"/>
      <c r="I260" s="194"/>
      <c r="J260" s="205">
        <f>BK260</f>
        <v>0</v>
      </c>
      <c r="K260" s="191"/>
      <c r="L260" s="196"/>
      <c r="M260" s="197"/>
      <c r="N260" s="198"/>
      <c r="O260" s="198"/>
      <c r="P260" s="199">
        <f>SUM(P261:P372)</f>
        <v>0</v>
      </c>
      <c r="Q260" s="198"/>
      <c r="R260" s="199">
        <f>SUM(R261:R372)</f>
        <v>0.25517</v>
      </c>
      <c r="S260" s="198"/>
      <c r="T260" s="200">
        <f>SUM(T261:T372)</f>
        <v>0.23313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1" t="s">
        <v>86</v>
      </c>
      <c r="AT260" s="202" t="s">
        <v>75</v>
      </c>
      <c r="AU260" s="202" t="s">
        <v>84</v>
      </c>
      <c r="AY260" s="201" t="s">
        <v>130</v>
      </c>
      <c r="BK260" s="203">
        <f>SUM(BK261:BK372)</f>
        <v>0</v>
      </c>
    </row>
    <row r="261" spans="1:65" s="2" customFormat="1" ht="16.5" customHeight="1">
      <c r="A261" s="40"/>
      <c r="B261" s="41"/>
      <c r="C261" s="206" t="s">
        <v>399</v>
      </c>
      <c r="D261" s="206" t="s">
        <v>133</v>
      </c>
      <c r="E261" s="207" t="s">
        <v>400</v>
      </c>
      <c r="F261" s="208" t="s">
        <v>401</v>
      </c>
      <c r="G261" s="209" t="s">
        <v>363</v>
      </c>
      <c r="H261" s="210">
        <v>4</v>
      </c>
      <c r="I261" s="211"/>
      <c r="J261" s="212">
        <f>ROUND(I261*H261,2)</f>
        <v>0</v>
      </c>
      <c r="K261" s="208" t="s">
        <v>137</v>
      </c>
      <c r="L261" s="46"/>
      <c r="M261" s="213" t="s">
        <v>19</v>
      </c>
      <c r="N261" s="214" t="s">
        <v>47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0.0342</v>
      </c>
      <c r="T261" s="216">
        <f>S261*H261</f>
        <v>0.1368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267</v>
      </c>
      <c r="AT261" s="217" t="s">
        <v>133</v>
      </c>
      <c r="AU261" s="217" t="s">
        <v>86</v>
      </c>
      <c r="AY261" s="19" t="s">
        <v>130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84</v>
      </c>
      <c r="BK261" s="218">
        <f>ROUND(I261*H261,2)</f>
        <v>0</v>
      </c>
      <c r="BL261" s="19" t="s">
        <v>267</v>
      </c>
      <c r="BM261" s="217" t="s">
        <v>402</v>
      </c>
    </row>
    <row r="262" spans="1:47" s="2" customFormat="1" ht="12">
      <c r="A262" s="40"/>
      <c r="B262" s="41"/>
      <c r="C262" s="42"/>
      <c r="D262" s="219" t="s">
        <v>140</v>
      </c>
      <c r="E262" s="42"/>
      <c r="F262" s="220" t="s">
        <v>403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140</v>
      </c>
      <c r="AU262" s="19" t="s">
        <v>86</v>
      </c>
    </row>
    <row r="263" spans="1:47" s="2" customFormat="1" ht="12">
      <c r="A263" s="40"/>
      <c r="B263" s="41"/>
      <c r="C263" s="42"/>
      <c r="D263" s="224" t="s">
        <v>142</v>
      </c>
      <c r="E263" s="42"/>
      <c r="F263" s="225" t="s">
        <v>404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142</v>
      </c>
      <c r="AU263" s="19" t="s">
        <v>86</v>
      </c>
    </row>
    <row r="264" spans="1:65" s="2" customFormat="1" ht="24.15" customHeight="1">
      <c r="A264" s="40"/>
      <c r="B264" s="41"/>
      <c r="C264" s="206" t="s">
        <v>405</v>
      </c>
      <c r="D264" s="206" t="s">
        <v>133</v>
      </c>
      <c r="E264" s="207" t="s">
        <v>406</v>
      </c>
      <c r="F264" s="208" t="s">
        <v>407</v>
      </c>
      <c r="G264" s="209" t="s">
        <v>363</v>
      </c>
      <c r="H264" s="210">
        <v>2</v>
      </c>
      <c r="I264" s="211"/>
      <c r="J264" s="212">
        <f>ROUND(I264*H264,2)</f>
        <v>0</v>
      </c>
      <c r="K264" s="208" t="s">
        <v>137</v>
      </c>
      <c r="L264" s="46"/>
      <c r="M264" s="213" t="s">
        <v>19</v>
      </c>
      <c r="N264" s="214" t="s">
        <v>47</v>
      </c>
      <c r="O264" s="86"/>
      <c r="P264" s="215">
        <f>O264*H264</f>
        <v>0</v>
      </c>
      <c r="Q264" s="215">
        <v>0.01697</v>
      </c>
      <c r="R264" s="215">
        <f>Q264*H264</f>
        <v>0.03394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267</v>
      </c>
      <c r="AT264" s="217" t="s">
        <v>133</v>
      </c>
      <c r="AU264" s="217" t="s">
        <v>86</v>
      </c>
      <c r="AY264" s="19" t="s">
        <v>130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84</v>
      </c>
      <c r="BK264" s="218">
        <f>ROUND(I264*H264,2)</f>
        <v>0</v>
      </c>
      <c r="BL264" s="19" t="s">
        <v>267</v>
      </c>
      <c r="BM264" s="217" t="s">
        <v>408</v>
      </c>
    </row>
    <row r="265" spans="1:47" s="2" customFormat="1" ht="12">
      <c r="A265" s="40"/>
      <c r="B265" s="41"/>
      <c r="C265" s="42"/>
      <c r="D265" s="219" t="s">
        <v>140</v>
      </c>
      <c r="E265" s="42"/>
      <c r="F265" s="220" t="s">
        <v>409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140</v>
      </c>
      <c r="AU265" s="19" t="s">
        <v>86</v>
      </c>
    </row>
    <row r="266" spans="1:47" s="2" customFormat="1" ht="12">
      <c r="A266" s="40"/>
      <c r="B266" s="41"/>
      <c r="C266" s="42"/>
      <c r="D266" s="224" t="s">
        <v>142</v>
      </c>
      <c r="E266" s="42"/>
      <c r="F266" s="225" t="s">
        <v>410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142</v>
      </c>
      <c r="AU266" s="19" t="s">
        <v>86</v>
      </c>
    </row>
    <row r="267" spans="1:65" s="2" customFormat="1" ht="21.75" customHeight="1">
      <c r="A267" s="40"/>
      <c r="B267" s="41"/>
      <c r="C267" s="206" t="s">
        <v>411</v>
      </c>
      <c r="D267" s="206" t="s">
        <v>133</v>
      </c>
      <c r="E267" s="207" t="s">
        <v>412</v>
      </c>
      <c r="F267" s="208" t="s">
        <v>413</v>
      </c>
      <c r="G267" s="209" t="s">
        <v>285</v>
      </c>
      <c r="H267" s="210">
        <v>1</v>
      </c>
      <c r="I267" s="211"/>
      <c r="J267" s="212">
        <f>ROUND(I267*H267,2)</f>
        <v>0</v>
      </c>
      <c r="K267" s="208" t="s">
        <v>137</v>
      </c>
      <c r="L267" s="46"/>
      <c r="M267" s="213" t="s">
        <v>19</v>
      </c>
      <c r="N267" s="214" t="s">
        <v>47</v>
      </c>
      <c r="O267" s="86"/>
      <c r="P267" s="215">
        <f>O267*H267</f>
        <v>0</v>
      </c>
      <c r="Q267" s="215">
        <v>0.00119</v>
      </c>
      <c r="R267" s="215">
        <f>Q267*H267</f>
        <v>0.00119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267</v>
      </c>
      <c r="AT267" s="217" t="s">
        <v>133</v>
      </c>
      <c r="AU267" s="217" t="s">
        <v>86</v>
      </c>
      <c r="AY267" s="19" t="s">
        <v>130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84</v>
      </c>
      <c r="BK267" s="218">
        <f>ROUND(I267*H267,2)</f>
        <v>0</v>
      </c>
      <c r="BL267" s="19" t="s">
        <v>267</v>
      </c>
      <c r="BM267" s="217" t="s">
        <v>414</v>
      </c>
    </row>
    <row r="268" spans="1:47" s="2" customFormat="1" ht="12">
      <c r="A268" s="40"/>
      <c r="B268" s="41"/>
      <c r="C268" s="42"/>
      <c r="D268" s="219" t="s">
        <v>140</v>
      </c>
      <c r="E268" s="42"/>
      <c r="F268" s="220" t="s">
        <v>415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140</v>
      </c>
      <c r="AU268" s="19" t="s">
        <v>86</v>
      </c>
    </row>
    <row r="269" spans="1:47" s="2" customFormat="1" ht="12">
      <c r="A269" s="40"/>
      <c r="B269" s="41"/>
      <c r="C269" s="42"/>
      <c r="D269" s="224" t="s">
        <v>142</v>
      </c>
      <c r="E269" s="42"/>
      <c r="F269" s="225" t="s">
        <v>416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142</v>
      </c>
      <c r="AU269" s="19" t="s">
        <v>86</v>
      </c>
    </row>
    <row r="270" spans="1:65" s="2" customFormat="1" ht="24.15" customHeight="1">
      <c r="A270" s="40"/>
      <c r="B270" s="41"/>
      <c r="C270" s="259" t="s">
        <v>417</v>
      </c>
      <c r="D270" s="259" t="s">
        <v>418</v>
      </c>
      <c r="E270" s="260" t="s">
        <v>419</v>
      </c>
      <c r="F270" s="261" t="s">
        <v>420</v>
      </c>
      <c r="G270" s="262" t="s">
        <v>285</v>
      </c>
      <c r="H270" s="263">
        <v>1</v>
      </c>
      <c r="I270" s="264"/>
      <c r="J270" s="265">
        <f>ROUND(I270*H270,2)</f>
        <v>0</v>
      </c>
      <c r="K270" s="261" t="s">
        <v>137</v>
      </c>
      <c r="L270" s="266"/>
      <c r="M270" s="267" t="s">
        <v>19</v>
      </c>
      <c r="N270" s="268" t="s">
        <v>47</v>
      </c>
      <c r="O270" s="86"/>
      <c r="P270" s="215">
        <f>O270*H270</f>
        <v>0</v>
      </c>
      <c r="Q270" s="215">
        <v>0.0219</v>
      </c>
      <c r="R270" s="215">
        <f>Q270*H270</f>
        <v>0.0219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367</v>
      </c>
      <c r="AT270" s="217" t="s">
        <v>418</v>
      </c>
      <c r="AU270" s="217" t="s">
        <v>86</v>
      </c>
      <c r="AY270" s="19" t="s">
        <v>130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84</v>
      </c>
      <c r="BK270" s="218">
        <f>ROUND(I270*H270,2)</f>
        <v>0</v>
      </c>
      <c r="BL270" s="19" t="s">
        <v>267</v>
      </c>
      <c r="BM270" s="217" t="s">
        <v>421</v>
      </c>
    </row>
    <row r="271" spans="1:47" s="2" customFormat="1" ht="12">
      <c r="A271" s="40"/>
      <c r="B271" s="41"/>
      <c r="C271" s="42"/>
      <c r="D271" s="219" t="s">
        <v>140</v>
      </c>
      <c r="E271" s="42"/>
      <c r="F271" s="220" t="s">
        <v>420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140</v>
      </c>
      <c r="AU271" s="19" t="s">
        <v>86</v>
      </c>
    </row>
    <row r="272" spans="1:65" s="2" customFormat="1" ht="24.15" customHeight="1">
      <c r="A272" s="40"/>
      <c r="B272" s="41"/>
      <c r="C272" s="206" t="s">
        <v>422</v>
      </c>
      <c r="D272" s="206" t="s">
        <v>133</v>
      </c>
      <c r="E272" s="207" t="s">
        <v>423</v>
      </c>
      <c r="F272" s="208" t="s">
        <v>424</v>
      </c>
      <c r="G272" s="209" t="s">
        <v>363</v>
      </c>
      <c r="H272" s="210">
        <v>6</v>
      </c>
      <c r="I272" s="211"/>
      <c r="J272" s="212">
        <f>ROUND(I272*H272,2)</f>
        <v>0</v>
      </c>
      <c r="K272" s="208" t="s">
        <v>137</v>
      </c>
      <c r="L272" s="46"/>
      <c r="M272" s="213" t="s">
        <v>19</v>
      </c>
      <c r="N272" s="214" t="s">
        <v>47</v>
      </c>
      <c r="O272" s="86"/>
      <c r="P272" s="215">
        <f>O272*H272</f>
        <v>0</v>
      </c>
      <c r="Q272" s="215">
        <v>0.01608</v>
      </c>
      <c r="R272" s="215">
        <f>Q272*H272</f>
        <v>0.09648000000000001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267</v>
      </c>
      <c r="AT272" s="217" t="s">
        <v>133</v>
      </c>
      <c r="AU272" s="217" t="s">
        <v>86</v>
      </c>
      <c r="AY272" s="19" t="s">
        <v>130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84</v>
      </c>
      <c r="BK272" s="218">
        <f>ROUND(I272*H272,2)</f>
        <v>0</v>
      </c>
      <c r="BL272" s="19" t="s">
        <v>267</v>
      </c>
      <c r="BM272" s="217" t="s">
        <v>425</v>
      </c>
    </row>
    <row r="273" spans="1:47" s="2" customFormat="1" ht="12">
      <c r="A273" s="40"/>
      <c r="B273" s="41"/>
      <c r="C273" s="42"/>
      <c r="D273" s="219" t="s">
        <v>140</v>
      </c>
      <c r="E273" s="42"/>
      <c r="F273" s="220" t="s">
        <v>426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140</v>
      </c>
      <c r="AU273" s="19" t="s">
        <v>86</v>
      </c>
    </row>
    <row r="274" spans="1:47" s="2" customFormat="1" ht="12">
      <c r="A274" s="40"/>
      <c r="B274" s="41"/>
      <c r="C274" s="42"/>
      <c r="D274" s="224" t="s">
        <v>142</v>
      </c>
      <c r="E274" s="42"/>
      <c r="F274" s="225" t="s">
        <v>427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142</v>
      </c>
      <c r="AU274" s="19" t="s">
        <v>86</v>
      </c>
    </row>
    <row r="275" spans="1:65" s="2" customFormat="1" ht="24.15" customHeight="1">
      <c r="A275" s="40"/>
      <c r="B275" s="41"/>
      <c r="C275" s="206" t="s">
        <v>428</v>
      </c>
      <c r="D275" s="206" t="s">
        <v>133</v>
      </c>
      <c r="E275" s="207" t="s">
        <v>429</v>
      </c>
      <c r="F275" s="208" t="s">
        <v>430</v>
      </c>
      <c r="G275" s="209" t="s">
        <v>363</v>
      </c>
      <c r="H275" s="210">
        <v>6</v>
      </c>
      <c r="I275" s="211"/>
      <c r="J275" s="212">
        <f>ROUND(I275*H275,2)</f>
        <v>0</v>
      </c>
      <c r="K275" s="208" t="s">
        <v>137</v>
      </c>
      <c r="L275" s="46"/>
      <c r="M275" s="213" t="s">
        <v>19</v>
      </c>
      <c r="N275" s="214" t="s">
        <v>47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0.01107</v>
      </c>
      <c r="T275" s="216">
        <f>S275*H275</f>
        <v>0.06642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267</v>
      </c>
      <c r="AT275" s="217" t="s">
        <v>133</v>
      </c>
      <c r="AU275" s="217" t="s">
        <v>86</v>
      </c>
      <c r="AY275" s="19" t="s">
        <v>130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84</v>
      </c>
      <c r="BK275" s="218">
        <f>ROUND(I275*H275,2)</f>
        <v>0</v>
      </c>
      <c r="BL275" s="19" t="s">
        <v>267</v>
      </c>
      <c r="BM275" s="217" t="s">
        <v>431</v>
      </c>
    </row>
    <row r="276" spans="1:47" s="2" customFormat="1" ht="12">
      <c r="A276" s="40"/>
      <c r="B276" s="41"/>
      <c r="C276" s="42"/>
      <c r="D276" s="219" t="s">
        <v>140</v>
      </c>
      <c r="E276" s="42"/>
      <c r="F276" s="220" t="s">
        <v>432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140</v>
      </c>
      <c r="AU276" s="19" t="s">
        <v>86</v>
      </c>
    </row>
    <row r="277" spans="1:47" s="2" customFormat="1" ht="12">
      <c r="A277" s="40"/>
      <c r="B277" s="41"/>
      <c r="C277" s="42"/>
      <c r="D277" s="224" t="s">
        <v>142</v>
      </c>
      <c r="E277" s="42"/>
      <c r="F277" s="225" t="s">
        <v>433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142</v>
      </c>
      <c r="AU277" s="19" t="s">
        <v>86</v>
      </c>
    </row>
    <row r="278" spans="1:65" s="2" customFormat="1" ht="16.5" customHeight="1">
      <c r="A278" s="40"/>
      <c r="B278" s="41"/>
      <c r="C278" s="206" t="s">
        <v>434</v>
      </c>
      <c r="D278" s="206" t="s">
        <v>133</v>
      </c>
      <c r="E278" s="207" t="s">
        <v>435</v>
      </c>
      <c r="F278" s="208" t="s">
        <v>436</v>
      </c>
      <c r="G278" s="209" t="s">
        <v>363</v>
      </c>
      <c r="H278" s="210">
        <v>1</v>
      </c>
      <c r="I278" s="211"/>
      <c r="J278" s="212">
        <f>ROUND(I278*H278,2)</f>
        <v>0</v>
      </c>
      <c r="K278" s="208" t="s">
        <v>137</v>
      </c>
      <c r="L278" s="46"/>
      <c r="M278" s="213" t="s">
        <v>19</v>
      </c>
      <c r="N278" s="214" t="s">
        <v>47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0.01946</v>
      </c>
      <c r="T278" s="216">
        <f>S278*H278</f>
        <v>0.01946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267</v>
      </c>
      <c r="AT278" s="217" t="s">
        <v>133</v>
      </c>
      <c r="AU278" s="217" t="s">
        <v>86</v>
      </c>
      <c r="AY278" s="19" t="s">
        <v>130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84</v>
      </c>
      <c r="BK278" s="218">
        <f>ROUND(I278*H278,2)</f>
        <v>0</v>
      </c>
      <c r="BL278" s="19" t="s">
        <v>267</v>
      </c>
      <c r="BM278" s="217" t="s">
        <v>437</v>
      </c>
    </row>
    <row r="279" spans="1:47" s="2" customFormat="1" ht="12">
      <c r="A279" s="40"/>
      <c r="B279" s="41"/>
      <c r="C279" s="42"/>
      <c r="D279" s="219" t="s">
        <v>140</v>
      </c>
      <c r="E279" s="42"/>
      <c r="F279" s="220" t="s">
        <v>438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140</v>
      </c>
      <c r="AU279" s="19" t="s">
        <v>86</v>
      </c>
    </row>
    <row r="280" spans="1:47" s="2" customFormat="1" ht="12">
      <c r="A280" s="40"/>
      <c r="B280" s="41"/>
      <c r="C280" s="42"/>
      <c r="D280" s="224" t="s">
        <v>142</v>
      </c>
      <c r="E280" s="42"/>
      <c r="F280" s="225" t="s">
        <v>439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142</v>
      </c>
      <c r="AU280" s="19" t="s">
        <v>86</v>
      </c>
    </row>
    <row r="281" spans="1:65" s="2" customFormat="1" ht="24.15" customHeight="1">
      <c r="A281" s="40"/>
      <c r="B281" s="41"/>
      <c r="C281" s="206" t="s">
        <v>440</v>
      </c>
      <c r="D281" s="206" t="s">
        <v>133</v>
      </c>
      <c r="E281" s="207" t="s">
        <v>441</v>
      </c>
      <c r="F281" s="208" t="s">
        <v>442</v>
      </c>
      <c r="G281" s="209" t="s">
        <v>363</v>
      </c>
      <c r="H281" s="210">
        <v>1</v>
      </c>
      <c r="I281" s="211"/>
      <c r="J281" s="212">
        <f>ROUND(I281*H281,2)</f>
        <v>0</v>
      </c>
      <c r="K281" s="208" t="s">
        <v>137</v>
      </c>
      <c r="L281" s="46"/>
      <c r="M281" s="213" t="s">
        <v>19</v>
      </c>
      <c r="N281" s="214" t="s">
        <v>47</v>
      </c>
      <c r="O281" s="86"/>
      <c r="P281" s="215">
        <f>O281*H281</f>
        <v>0</v>
      </c>
      <c r="Q281" s="215">
        <v>0.01497</v>
      </c>
      <c r="R281" s="215">
        <f>Q281*H281</f>
        <v>0.01497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267</v>
      </c>
      <c r="AT281" s="217" t="s">
        <v>133</v>
      </c>
      <c r="AU281" s="217" t="s">
        <v>86</v>
      </c>
      <c r="AY281" s="19" t="s">
        <v>130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84</v>
      </c>
      <c r="BK281" s="218">
        <f>ROUND(I281*H281,2)</f>
        <v>0</v>
      </c>
      <c r="BL281" s="19" t="s">
        <v>267</v>
      </c>
      <c r="BM281" s="217" t="s">
        <v>443</v>
      </c>
    </row>
    <row r="282" spans="1:47" s="2" customFormat="1" ht="12">
      <c r="A282" s="40"/>
      <c r="B282" s="41"/>
      <c r="C282" s="42"/>
      <c r="D282" s="219" t="s">
        <v>140</v>
      </c>
      <c r="E282" s="42"/>
      <c r="F282" s="220" t="s">
        <v>444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140</v>
      </c>
      <c r="AU282" s="19" t="s">
        <v>86</v>
      </c>
    </row>
    <row r="283" spans="1:47" s="2" customFormat="1" ht="12">
      <c r="A283" s="40"/>
      <c r="B283" s="41"/>
      <c r="C283" s="42"/>
      <c r="D283" s="224" t="s">
        <v>142</v>
      </c>
      <c r="E283" s="42"/>
      <c r="F283" s="225" t="s">
        <v>445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142</v>
      </c>
      <c r="AU283" s="19" t="s">
        <v>86</v>
      </c>
    </row>
    <row r="284" spans="1:65" s="2" customFormat="1" ht="24.15" customHeight="1">
      <c r="A284" s="40"/>
      <c r="B284" s="41"/>
      <c r="C284" s="206" t="s">
        <v>446</v>
      </c>
      <c r="D284" s="206" t="s">
        <v>133</v>
      </c>
      <c r="E284" s="207" t="s">
        <v>447</v>
      </c>
      <c r="F284" s="208" t="s">
        <v>448</v>
      </c>
      <c r="G284" s="209" t="s">
        <v>363</v>
      </c>
      <c r="H284" s="210">
        <v>1</v>
      </c>
      <c r="I284" s="211"/>
      <c r="J284" s="212">
        <f>ROUND(I284*H284,2)</f>
        <v>0</v>
      </c>
      <c r="K284" s="208" t="s">
        <v>137</v>
      </c>
      <c r="L284" s="46"/>
      <c r="M284" s="213" t="s">
        <v>19</v>
      </c>
      <c r="N284" s="214" t="s">
        <v>47</v>
      </c>
      <c r="O284" s="86"/>
      <c r="P284" s="215">
        <f>O284*H284</f>
        <v>0</v>
      </c>
      <c r="Q284" s="215">
        <v>0.01921</v>
      </c>
      <c r="R284" s="215">
        <f>Q284*H284</f>
        <v>0.01921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267</v>
      </c>
      <c r="AT284" s="217" t="s">
        <v>133</v>
      </c>
      <c r="AU284" s="217" t="s">
        <v>86</v>
      </c>
      <c r="AY284" s="19" t="s">
        <v>130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84</v>
      </c>
      <c r="BK284" s="218">
        <f>ROUND(I284*H284,2)</f>
        <v>0</v>
      </c>
      <c r="BL284" s="19" t="s">
        <v>267</v>
      </c>
      <c r="BM284" s="217" t="s">
        <v>449</v>
      </c>
    </row>
    <row r="285" spans="1:47" s="2" customFormat="1" ht="12">
      <c r="A285" s="40"/>
      <c r="B285" s="41"/>
      <c r="C285" s="42"/>
      <c r="D285" s="219" t="s">
        <v>140</v>
      </c>
      <c r="E285" s="42"/>
      <c r="F285" s="220" t="s">
        <v>450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140</v>
      </c>
      <c r="AU285" s="19" t="s">
        <v>86</v>
      </c>
    </row>
    <row r="286" spans="1:47" s="2" customFormat="1" ht="12">
      <c r="A286" s="40"/>
      <c r="B286" s="41"/>
      <c r="C286" s="42"/>
      <c r="D286" s="224" t="s">
        <v>142</v>
      </c>
      <c r="E286" s="42"/>
      <c r="F286" s="225" t="s">
        <v>451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142</v>
      </c>
      <c r="AU286" s="19" t="s">
        <v>86</v>
      </c>
    </row>
    <row r="287" spans="1:65" s="2" customFormat="1" ht="16.5" customHeight="1">
      <c r="A287" s="40"/>
      <c r="B287" s="41"/>
      <c r="C287" s="206" t="s">
        <v>452</v>
      </c>
      <c r="D287" s="206" t="s">
        <v>133</v>
      </c>
      <c r="E287" s="207" t="s">
        <v>453</v>
      </c>
      <c r="F287" s="208" t="s">
        <v>454</v>
      </c>
      <c r="G287" s="209" t="s">
        <v>285</v>
      </c>
      <c r="H287" s="210">
        <v>1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47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267</v>
      </c>
      <c r="AT287" s="217" t="s">
        <v>133</v>
      </c>
      <c r="AU287" s="217" t="s">
        <v>86</v>
      </c>
      <c r="AY287" s="19" t="s">
        <v>130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84</v>
      </c>
      <c r="BK287" s="218">
        <f>ROUND(I287*H287,2)</f>
        <v>0</v>
      </c>
      <c r="BL287" s="19" t="s">
        <v>267</v>
      </c>
      <c r="BM287" s="217" t="s">
        <v>455</v>
      </c>
    </row>
    <row r="288" spans="1:47" s="2" customFormat="1" ht="12">
      <c r="A288" s="40"/>
      <c r="B288" s="41"/>
      <c r="C288" s="42"/>
      <c r="D288" s="219" t="s">
        <v>140</v>
      </c>
      <c r="E288" s="42"/>
      <c r="F288" s="220" t="s">
        <v>454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140</v>
      </c>
      <c r="AU288" s="19" t="s">
        <v>86</v>
      </c>
    </row>
    <row r="289" spans="1:65" s="2" customFormat="1" ht="21.75" customHeight="1">
      <c r="A289" s="40"/>
      <c r="B289" s="41"/>
      <c r="C289" s="259" t="s">
        <v>456</v>
      </c>
      <c r="D289" s="259" t="s">
        <v>418</v>
      </c>
      <c r="E289" s="260" t="s">
        <v>457</v>
      </c>
      <c r="F289" s="261" t="s">
        <v>458</v>
      </c>
      <c r="G289" s="262" t="s">
        <v>285</v>
      </c>
      <c r="H289" s="263">
        <v>1</v>
      </c>
      <c r="I289" s="264"/>
      <c r="J289" s="265">
        <f>ROUND(I289*H289,2)</f>
        <v>0</v>
      </c>
      <c r="K289" s="261" t="s">
        <v>19</v>
      </c>
      <c r="L289" s="266"/>
      <c r="M289" s="267" t="s">
        <v>19</v>
      </c>
      <c r="N289" s="268" t="s">
        <v>47</v>
      </c>
      <c r="O289" s="86"/>
      <c r="P289" s="215">
        <f>O289*H289</f>
        <v>0</v>
      </c>
      <c r="Q289" s="215">
        <v>0</v>
      </c>
      <c r="R289" s="215">
        <f>Q289*H289</f>
        <v>0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367</v>
      </c>
      <c r="AT289" s="217" t="s">
        <v>418</v>
      </c>
      <c r="AU289" s="217" t="s">
        <v>86</v>
      </c>
      <c r="AY289" s="19" t="s">
        <v>130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84</v>
      </c>
      <c r="BK289" s="218">
        <f>ROUND(I289*H289,2)</f>
        <v>0</v>
      </c>
      <c r="BL289" s="19" t="s">
        <v>267</v>
      </c>
      <c r="BM289" s="217" t="s">
        <v>459</v>
      </c>
    </row>
    <row r="290" spans="1:47" s="2" customFormat="1" ht="12">
      <c r="A290" s="40"/>
      <c r="B290" s="41"/>
      <c r="C290" s="42"/>
      <c r="D290" s="219" t="s">
        <v>140</v>
      </c>
      <c r="E290" s="42"/>
      <c r="F290" s="220" t="s">
        <v>458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140</v>
      </c>
      <c r="AU290" s="19" t="s">
        <v>86</v>
      </c>
    </row>
    <row r="291" spans="1:65" s="2" customFormat="1" ht="16.5" customHeight="1">
      <c r="A291" s="40"/>
      <c r="B291" s="41"/>
      <c r="C291" s="206" t="s">
        <v>460</v>
      </c>
      <c r="D291" s="206" t="s">
        <v>133</v>
      </c>
      <c r="E291" s="207" t="s">
        <v>461</v>
      </c>
      <c r="F291" s="208" t="s">
        <v>462</v>
      </c>
      <c r="G291" s="209" t="s">
        <v>285</v>
      </c>
      <c r="H291" s="210">
        <v>2</v>
      </c>
      <c r="I291" s="211"/>
      <c r="J291" s="212">
        <f>ROUND(I291*H291,2)</f>
        <v>0</v>
      </c>
      <c r="K291" s="208" t="s">
        <v>137</v>
      </c>
      <c r="L291" s="46"/>
      <c r="M291" s="213" t="s">
        <v>19</v>
      </c>
      <c r="N291" s="214" t="s">
        <v>47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267</v>
      </c>
      <c r="AT291" s="217" t="s">
        <v>133</v>
      </c>
      <c r="AU291" s="217" t="s">
        <v>86</v>
      </c>
      <c r="AY291" s="19" t="s">
        <v>130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84</v>
      </c>
      <c r="BK291" s="218">
        <f>ROUND(I291*H291,2)</f>
        <v>0</v>
      </c>
      <c r="BL291" s="19" t="s">
        <v>267</v>
      </c>
      <c r="BM291" s="217" t="s">
        <v>463</v>
      </c>
    </row>
    <row r="292" spans="1:47" s="2" customFormat="1" ht="12">
      <c r="A292" s="40"/>
      <c r="B292" s="41"/>
      <c r="C292" s="42"/>
      <c r="D292" s="219" t="s">
        <v>140</v>
      </c>
      <c r="E292" s="42"/>
      <c r="F292" s="220" t="s">
        <v>464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140</v>
      </c>
      <c r="AU292" s="19" t="s">
        <v>86</v>
      </c>
    </row>
    <row r="293" spans="1:47" s="2" customFormat="1" ht="12">
      <c r="A293" s="40"/>
      <c r="B293" s="41"/>
      <c r="C293" s="42"/>
      <c r="D293" s="224" t="s">
        <v>142</v>
      </c>
      <c r="E293" s="42"/>
      <c r="F293" s="225" t="s">
        <v>465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142</v>
      </c>
      <c r="AU293" s="19" t="s">
        <v>86</v>
      </c>
    </row>
    <row r="294" spans="1:65" s="2" customFormat="1" ht="16.5" customHeight="1">
      <c r="A294" s="40"/>
      <c r="B294" s="41"/>
      <c r="C294" s="259" t="s">
        <v>466</v>
      </c>
      <c r="D294" s="259" t="s">
        <v>418</v>
      </c>
      <c r="E294" s="260" t="s">
        <v>467</v>
      </c>
      <c r="F294" s="261" t="s">
        <v>468</v>
      </c>
      <c r="G294" s="262" t="s">
        <v>285</v>
      </c>
      <c r="H294" s="263">
        <v>1</v>
      </c>
      <c r="I294" s="264"/>
      <c r="J294" s="265">
        <f>ROUND(I294*H294,2)</f>
        <v>0</v>
      </c>
      <c r="K294" s="261" t="s">
        <v>19</v>
      </c>
      <c r="L294" s="266"/>
      <c r="M294" s="267" t="s">
        <v>19</v>
      </c>
      <c r="N294" s="268" t="s">
        <v>47</v>
      </c>
      <c r="O294" s="86"/>
      <c r="P294" s="215">
        <f>O294*H294</f>
        <v>0</v>
      </c>
      <c r="Q294" s="215">
        <v>0.0005</v>
      </c>
      <c r="R294" s="215">
        <f>Q294*H294</f>
        <v>0.0005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367</v>
      </c>
      <c r="AT294" s="217" t="s">
        <v>418</v>
      </c>
      <c r="AU294" s="217" t="s">
        <v>86</v>
      </c>
      <c r="AY294" s="19" t="s">
        <v>130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84</v>
      </c>
      <c r="BK294" s="218">
        <f>ROUND(I294*H294,2)</f>
        <v>0</v>
      </c>
      <c r="BL294" s="19" t="s">
        <v>267</v>
      </c>
      <c r="BM294" s="217" t="s">
        <v>469</v>
      </c>
    </row>
    <row r="295" spans="1:47" s="2" customFormat="1" ht="12">
      <c r="A295" s="40"/>
      <c r="B295" s="41"/>
      <c r="C295" s="42"/>
      <c r="D295" s="219" t="s">
        <v>140</v>
      </c>
      <c r="E295" s="42"/>
      <c r="F295" s="220" t="s">
        <v>468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140</v>
      </c>
      <c r="AU295" s="19" t="s">
        <v>86</v>
      </c>
    </row>
    <row r="296" spans="1:65" s="2" customFormat="1" ht="16.5" customHeight="1">
      <c r="A296" s="40"/>
      <c r="B296" s="41"/>
      <c r="C296" s="259" t="s">
        <v>470</v>
      </c>
      <c r="D296" s="259" t="s">
        <v>418</v>
      </c>
      <c r="E296" s="260" t="s">
        <v>471</v>
      </c>
      <c r="F296" s="261" t="s">
        <v>472</v>
      </c>
      <c r="G296" s="262" t="s">
        <v>285</v>
      </c>
      <c r="H296" s="263">
        <v>1</v>
      </c>
      <c r="I296" s="264"/>
      <c r="J296" s="265">
        <f>ROUND(I296*H296,2)</f>
        <v>0</v>
      </c>
      <c r="K296" s="261" t="s">
        <v>19</v>
      </c>
      <c r="L296" s="266"/>
      <c r="M296" s="267" t="s">
        <v>19</v>
      </c>
      <c r="N296" s="268" t="s">
        <v>47</v>
      </c>
      <c r="O296" s="86"/>
      <c r="P296" s="215">
        <f>O296*H296</f>
        <v>0</v>
      </c>
      <c r="Q296" s="215">
        <v>0.0005</v>
      </c>
      <c r="R296" s="215">
        <f>Q296*H296</f>
        <v>0.0005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367</v>
      </c>
      <c r="AT296" s="217" t="s">
        <v>418</v>
      </c>
      <c r="AU296" s="217" t="s">
        <v>86</v>
      </c>
      <c r="AY296" s="19" t="s">
        <v>130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84</v>
      </c>
      <c r="BK296" s="218">
        <f>ROUND(I296*H296,2)</f>
        <v>0</v>
      </c>
      <c r="BL296" s="19" t="s">
        <v>267</v>
      </c>
      <c r="BM296" s="217" t="s">
        <v>473</v>
      </c>
    </row>
    <row r="297" spans="1:47" s="2" customFormat="1" ht="12">
      <c r="A297" s="40"/>
      <c r="B297" s="41"/>
      <c r="C297" s="42"/>
      <c r="D297" s="219" t="s">
        <v>140</v>
      </c>
      <c r="E297" s="42"/>
      <c r="F297" s="220" t="s">
        <v>472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140</v>
      </c>
      <c r="AU297" s="19" t="s">
        <v>86</v>
      </c>
    </row>
    <row r="298" spans="1:65" s="2" customFormat="1" ht="16.5" customHeight="1">
      <c r="A298" s="40"/>
      <c r="B298" s="41"/>
      <c r="C298" s="206" t="s">
        <v>474</v>
      </c>
      <c r="D298" s="206" t="s">
        <v>133</v>
      </c>
      <c r="E298" s="207" t="s">
        <v>475</v>
      </c>
      <c r="F298" s="208" t="s">
        <v>476</v>
      </c>
      <c r="G298" s="209" t="s">
        <v>285</v>
      </c>
      <c r="H298" s="210">
        <v>1</v>
      </c>
      <c r="I298" s="211"/>
      <c r="J298" s="212">
        <f>ROUND(I298*H298,2)</f>
        <v>0</v>
      </c>
      <c r="K298" s="208" t="s">
        <v>137</v>
      </c>
      <c r="L298" s="46"/>
      <c r="M298" s="213" t="s">
        <v>19</v>
      </c>
      <c r="N298" s="214" t="s">
        <v>47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267</v>
      </c>
      <c r="AT298" s="217" t="s">
        <v>133</v>
      </c>
      <c r="AU298" s="217" t="s">
        <v>86</v>
      </c>
      <c r="AY298" s="19" t="s">
        <v>130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84</v>
      </c>
      <c r="BK298" s="218">
        <f>ROUND(I298*H298,2)</f>
        <v>0</v>
      </c>
      <c r="BL298" s="19" t="s">
        <v>267</v>
      </c>
      <c r="BM298" s="217" t="s">
        <v>477</v>
      </c>
    </row>
    <row r="299" spans="1:47" s="2" customFormat="1" ht="12">
      <c r="A299" s="40"/>
      <c r="B299" s="41"/>
      <c r="C299" s="42"/>
      <c r="D299" s="219" t="s">
        <v>140</v>
      </c>
      <c r="E299" s="42"/>
      <c r="F299" s="220" t="s">
        <v>478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140</v>
      </c>
      <c r="AU299" s="19" t="s">
        <v>86</v>
      </c>
    </row>
    <row r="300" spans="1:47" s="2" customFormat="1" ht="12">
      <c r="A300" s="40"/>
      <c r="B300" s="41"/>
      <c r="C300" s="42"/>
      <c r="D300" s="224" t="s">
        <v>142</v>
      </c>
      <c r="E300" s="42"/>
      <c r="F300" s="225" t="s">
        <v>479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142</v>
      </c>
      <c r="AU300" s="19" t="s">
        <v>86</v>
      </c>
    </row>
    <row r="301" spans="1:65" s="2" customFormat="1" ht="16.5" customHeight="1">
      <c r="A301" s="40"/>
      <c r="B301" s="41"/>
      <c r="C301" s="259" t="s">
        <v>480</v>
      </c>
      <c r="D301" s="259" t="s">
        <v>418</v>
      </c>
      <c r="E301" s="260" t="s">
        <v>481</v>
      </c>
      <c r="F301" s="261" t="s">
        <v>482</v>
      </c>
      <c r="G301" s="262" t="s">
        <v>285</v>
      </c>
      <c r="H301" s="263">
        <v>1</v>
      </c>
      <c r="I301" s="264"/>
      <c r="J301" s="265">
        <f>ROUND(I301*H301,2)</f>
        <v>0</v>
      </c>
      <c r="K301" s="261" t="s">
        <v>137</v>
      </c>
      <c r="L301" s="266"/>
      <c r="M301" s="267" t="s">
        <v>19</v>
      </c>
      <c r="N301" s="268" t="s">
        <v>47</v>
      </c>
      <c r="O301" s="86"/>
      <c r="P301" s="215">
        <f>O301*H301</f>
        <v>0</v>
      </c>
      <c r="Q301" s="215">
        <v>0.0005</v>
      </c>
      <c r="R301" s="215">
        <f>Q301*H301</f>
        <v>0.0005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367</v>
      </c>
      <c r="AT301" s="217" t="s">
        <v>418</v>
      </c>
      <c r="AU301" s="217" t="s">
        <v>86</v>
      </c>
      <c r="AY301" s="19" t="s">
        <v>130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84</v>
      </c>
      <c r="BK301" s="218">
        <f>ROUND(I301*H301,2)</f>
        <v>0</v>
      </c>
      <c r="BL301" s="19" t="s">
        <v>267</v>
      </c>
      <c r="BM301" s="217" t="s">
        <v>483</v>
      </c>
    </row>
    <row r="302" spans="1:47" s="2" customFormat="1" ht="12">
      <c r="A302" s="40"/>
      <c r="B302" s="41"/>
      <c r="C302" s="42"/>
      <c r="D302" s="219" t="s">
        <v>140</v>
      </c>
      <c r="E302" s="42"/>
      <c r="F302" s="220" t="s">
        <v>482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140</v>
      </c>
      <c r="AU302" s="19" t="s">
        <v>86</v>
      </c>
    </row>
    <row r="303" spans="1:65" s="2" customFormat="1" ht="16.5" customHeight="1">
      <c r="A303" s="40"/>
      <c r="B303" s="41"/>
      <c r="C303" s="206" t="s">
        <v>484</v>
      </c>
      <c r="D303" s="206" t="s">
        <v>133</v>
      </c>
      <c r="E303" s="207" t="s">
        <v>485</v>
      </c>
      <c r="F303" s="208" t="s">
        <v>486</v>
      </c>
      <c r="G303" s="209" t="s">
        <v>285</v>
      </c>
      <c r="H303" s="210">
        <v>1</v>
      </c>
      <c r="I303" s="211"/>
      <c r="J303" s="212">
        <f>ROUND(I303*H303,2)</f>
        <v>0</v>
      </c>
      <c r="K303" s="208" t="s">
        <v>137</v>
      </c>
      <c r="L303" s="46"/>
      <c r="M303" s="213" t="s">
        <v>19</v>
      </c>
      <c r="N303" s="214" t="s">
        <v>47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267</v>
      </c>
      <c r="AT303" s="217" t="s">
        <v>133</v>
      </c>
      <c r="AU303" s="217" t="s">
        <v>86</v>
      </c>
      <c r="AY303" s="19" t="s">
        <v>130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84</v>
      </c>
      <c r="BK303" s="218">
        <f>ROUND(I303*H303,2)</f>
        <v>0</v>
      </c>
      <c r="BL303" s="19" t="s">
        <v>267</v>
      </c>
      <c r="BM303" s="217" t="s">
        <v>487</v>
      </c>
    </row>
    <row r="304" spans="1:47" s="2" customFormat="1" ht="12">
      <c r="A304" s="40"/>
      <c r="B304" s="41"/>
      <c r="C304" s="42"/>
      <c r="D304" s="219" t="s">
        <v>140</v>
      </c>
      <c r="E304" s="42"/>
      <c r="F304" s="220" t="s">
        <v>488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140</v>
      </c>
      <c r="AU304" s="19" t="s">
        <v>86</v>
      </c>
    </row>
    <row r="305" spans="1:47" s="2" customFormat="1" ht="12">
      <c r="A305" s="40"/>
      <c r="B305" s="41"/>
      <c r="C305" s="42"/>
      <c r="D305" s="224" t="s">
        <v>142</v>
      </c>
      <c r="E305" s="42"/>
      <c r="F305" s="225" t="s">
        <v>489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142</v>
      </c>
      <c r="AU305" s="19" t="s">
        <v>86</v>
      </c>
    </row>
    <row r="306" spans="1:65" s="2" customFormat="1" ht="24.15" customHeight="1">
      <c r="A306" s="40"/>
      <c r="B306" s="41"/>
      <c r="C306" s="259" t="s">
        <v>490</v>
      </c>
      <c r="D306" s="259" t="s">
        <v>418</v>
      </c>
      <c r="E306" s="260" t="s">
        <v>491</v>
      </c>
      <c r="F306" s="261" t="s">
        <v>492</v>
      </c>
      <c r="G306" s="262" t="s">
        <v>285</v>
      </c>
      <c r="H306" s="263">
        <v>1</v>
      </c>
      <c r="I306" s="264"/>
      <c r="J306" s="265">
        <f>ROUND(I306*H306,2)</f>
        <v>0</v>
      </c>
      <c r="K306" s="261" t="s">
        <v>137</v>
      </c>
      <c r="L306" s="266"/>
      <c r="M306" s="267" t="s">
        <v>19</v>
      </c>
      <c r="N306" s="268" t="s">
        <v>47</v>
      </c>
      <c r="O306" s="86"/>
      <c r="P306" s="215">
        <f>O306*H306</f>
        <v>0</v>
      </c>
      <c r="Q306" s="215">
        <v>0.0005</v>
      </c>
      <c r="R306" s="215">
        <f>Q306*H306</f>
        <v>0.0005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367</v>
      </c>
      <c r="AT306" s="217" t="s">
        <v>418</v>
      </c>
      <c r="AU306" s="217" t="s">
        <v>86</v>
      </c>
      <c r="AY306" s="19" t="s">
        <v>130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84</v>
      </c>
      <c r="BK306" s="218">
        <f>ROUND(I306*H306,2)</f>
        <v>0</v>
      </c>
      <c r="BL306" s="19" t="s">
        <v>267</v>
      </c>
      <c r="BM306" s="217" t="s">
        <v>493</v>
      </c>
    </row>
    <row r="307" spans="1:47" s="2" customFormat="1" ht="12">
      <c r="A307" s="40"/>
      <c r="B307" s="41"/>
      <c r="C307" s="42"/>
      <c r="D307" s="219" t="s">
        <v>140</v>
      </c>
      <c r="E307" s="42"/>
      <c r="F307" s="220" t="s">
        <v>492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140</v>
      </c>
      <c r="AU307" s="19" t="s">
        <v>86</v>
      </c>
    </row>
    <row r="308" spans="1:65" s="2" customFormat="1" ht="16.5" customHeight="1">
      <c r="A308" s="40"/>
      <c r="B308" s="41"/>
      <c r="C308" s="206" t="s">
        <v>494</v>
      </c>
      <c r="D308" s="206" t="s">
        <v>133</v>
      </c>
      <c r="E308" s="207" t="s">
        <v>495</v>
      </c>
      <c r="F308" s="208" t="s">
        <v>496</v>
      </c>
      <c r="G308" s="209" t="s">
        <v>285</v>
      </c>
      <c r="H308" s="210">
        <v>3</v>
      </c>
      <c r="I308" s="211"/>
      <c r="J308" s="212">
        <f>ROUND(I308*H308,2)</f>
        <v>0</v>
      </c>
      <c r="K308" s="208" t="s">
        <v>137</v>
      </c>
      <c r="L308" s="46"/>
      <c r="M308" s="213" t="s">
        <v>19</v>
      </c>
      <c r="N308" s="214" t="s">
        <v>47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267</v>
      </c>
      <c r="AT308" s="217" t="s">
        <v>133</v>
      </c>
      <c r="AU308" s="217" t="s">
        <v>86</v>
      </c>
      <c r="AY308" s="19" t="s">
        <v>130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84</v>
      </c>
      <c r="BK308" s="218">
        <f>ROUND(I308*H308,2)</f>
        <v>0</v>
      </c>
      <c r="BL308" s="19" t="s">
        <v>267</v>
      </c>
      <c r="BM308" s="217" t="s">
        <v>497</v>
      </c>
    </row>
    <row r="309" spans="1:47" s="2" customFormat="1" ht="12">
      <c r="A309" s="40"/>
      <c r="B309" s="41"/>
      <c r="C309" s="42"/>
      <c r="D309" s="219" t="s">
        <v>140</v>
      </c>
      <c r="E309" s="42"/>
      <c r="F309" s="220" t="s">
        <v>498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140</v>
      </c>
      <c r="AU309" s="19" t="s">
        <v>86</v>
      </c>
    </row>
    <row r="310" spans="1:47" s="2" customFormat="1" ht="12">
      <c r="A310" s="40"/>
      <c r="B310" s="41"/>
      <c r="C310" s="42"/>
      <c r="D310" s="224" t="s">
        <v>142</v>
      </c>
      <c r="E310" s="42"/>
      <c r="F310" s="225" t="s">
        <v>499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142</v>
      </c>
      <c r="AU310" s="19" t="s">
        <v>86</v>
      </c>
    </row>
    <row r="311" spans="1:65" s="2" customFormat="1" ht="24.15" customHeight="1">
      <c r="A311" s="40"/>
      <c r="B311" s="41"/>
      <c r="C311" s="259" t="s">
        <v>500</v>
      </c>
      <c r="D311" s="259" t="s">
        <v>418</v>
      </c>
      <c r="E311" s="260" t="s">
        <v>501</v>
      </c>
      <c r="F311" s="261" t="s">
        <v>502</v>
      </c>
      <c r="G311" s="262" t="s">
        <v>285</v>
      </c>
      <c r="H311" s="263">
        <v>3</v>
      </c>
      <c r="I311" s="264"/>
      <c r="J311" s="265">
        <f>ROUND(I311*H311,2)</f>
        <v>0</v>
      </c>
      <c r="K311" s="261" t="s">
        <v>137</v>
      </c>
      <c r="L311" s="266"/>
      <c r="M311" s="267" t="s">
        <v>19</v>
      </c>
      <c r="N311" s="268" t="s">
        <v>47</v>
      </c>
      <c r="O311" s="86"/>
      <c r="P311" s="215">
        <f>O311*H311</f>
        <v>0</v>
      </c>
      <c r="Q311" s="215">
        <v>0.0013</v>
      </c>
      <c r="R311" s="215">
        <f>Q311*H311</f>
        <v>0.0039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367</v>
      </c>
      <c r="AT311" s="217" t="s">
        <v>418</v>
      </c>
      <c r="AU311" s="217" t="s">
        <v>86</v>
      </c>
      <c r="AY311" s="19" t="s">
        <v>130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84</v>
      </c>
      <c r="BK311" s="218">
        <f>ROUND(I311*H311,2)</f>
        <v>0</v>
      </c>
      <c r="BL311" s="19" t="s">
        <v>267</v>
      </c>
      <c r="BM311" s="217" t="s">
        <v>503</v>
      </c>
    </row>
    <row r="312" spans="1:47" s="2" customFormat="1" ht="12">
      <c r="A312" s="40"/>
      <c r="B312" s="41"/>
      <c r="C312" s="42"/>
      <c r="D312" s="219" t="s">
        <v>140</v>
      </c>
      <c r="E312" s="42"/>
      <c r="F312" s="220" t="s">
        <v>502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140</v>
      </c>
      <c r="AU312" s="19" t="s">
        <v>86</v>
      </c>
    </row>
    <row r="313" spans="1:65" s="2" customFormat="1" ht="16.5" customHeight="1">
      <c r="A313" s="40"/>
      <c r="B313" s="41"/>
      <c r="C313" s="206" t="s">
        <v>504</v>
      </c>
      <c r="D313" s="206" t="s">
        <v>133</v>
      </c>
      <c r="E313" s="207" t="s">
        <v>505</v>
      </c>
      <c r="F313" s="208" t="s">
        <v>506</v>
      </c>
      <c r="G313" s="209" t="s">
        <v>285</v>
      </c>
      <c r="H313" s="210">
        <v>1</v>
      </c>
      <c r="I313" s="211"/>
      <c r="J313" s="212">
        <f>ROUND(I313*H313,2)</f>
        <v>0</v>
      </c>
      <c r="K313" s="208" t="s">
        <v>137</v>
      </c>
      <c r="L313" s="46"/>
      <c r="M313" s="213" t="s">
        <v>19</v>
      </c>
      <c r="N313" s="214" t="s">
        <v>47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267</v>
      </c>
      <c r="AT313" s="217" t="s">
        <v>133</v>
      </c>
      <c r="AU313" s="217" t="s">
        <v>86</v>
      </c>
      <c r="AY313" s="19" t="s">
        <v>130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84</v>
      </c>
      <c r="BK313" s="218">
        <f>ROUND(I313*H313,2)</f>
        <v>0</v>
      </c>
      <c r="BL313" s="19" t="s">
        <v>267</v>
      </c>
      <c r="BM313" s="217" t="s">
        <v>507</v>
      </c>
    </row>
    <row r="314" spans="1:47" s="2" customFormat="1" ht="12">
      <c r="A314" s="40"/>
      <c r="B314" s="41"/>
      <c r="C314" s="42"/>
      <c r="D314" s="219" t="s">
        <v>140</v>
      </c>
      <c r="E314" s="42"/>
      <c r="F314" s="220" t="s">
        <v>508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140</v>
      </c>
      <c r="AU314" s="19" t="s">
        <v>86</v>
      </c>
    </row>
    <row r="315" spans="1:47" s="2" customFormat="1" ht="12">
      <c r="A315" s="40"/>
      <c r="B315" s="41"/>
      <c r="C315" s="42"/>
      <c r="D315" s="224" t="s">
        <v>142</v>
      </c>
      <c r="E315" s="42"/>
      <c r="F315" s="225" t="s">
        <v>509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142</v>
      </c>
      <c r="AU315" s="19" t="s">
        <v>86</v>
      </c>
    </row>
    <row r="316" spans="1:65" s="2" customFormat="1" ht="16.5" customHeight="1">
      <c r="A316" s="40"/>
      <c r="B316" s="41"/>
      <c r="C316" s="259" t="s">
        <v>510</v>
      </c>
      <c r="D316" s="259" t="s">
        <v>418</v>
      </c>
      <c r="E316" s="260" t="s">
        <v>511</v>
      </c>
      <c r="F316" s="261" t="s">
        <v>512</v>
      </c>
      <c r="G316" s="262" t="s">
        <v>285</v>
      </c>
      <c r="H316" s="263">
        <v>1</v>
      </c>
      <c r="I316" s="264"/>
      <c r="J316" s="265">
        <f>ROUND(I316*H316,2)</f>
        <v>0</v>
      </c>
      <c r="K316" s="261" t="s">
        <v>19</v>
      </c>
      <c r="L316" s="266"/>
      <c r="M316" s="267" t="s">
        <v>19</v>
      </c>
      <c r="N316" s="268" t="s">
        <v>47</v>
      </c>
      <c r="O316" s="86"/>
      <c r="P316" s="215">
        <f>O316*H316</f>
        <v>0</v>
      </c>
      <c r="Q316" s="215">
        <v>0.0002</v>
      </c>
      <c r="R316" s="215">
        <f>Q316*H316</f>
        <v>0.0002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367</v>
      </c>
      <c r="AT316" s="217" t="s">
        <v>418</v>
      </c>
      <c r="AU316" s="217" t="s">
        <v>86</v>
      </c>
      <c r="AY316" s="19" t="s">
        <v>130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84</v>
      </c>
      <c r="BK316" s="218">
        <f>ROUND(I316*H316,2)</f>
        <v>0</v>
      </c>
      <c r="BL316" s="19" t="s">
        <v>267</v>
      </c>
      <c r="BM316" s="217" t="s">
        <v>513</v>
      </c>
    </row>
    <row r="317" spans="1:47" s="2" customFormat="1" ht="12">
      <c r="A317" s="40"/>
      <c r="B317" s="41"/>
      <c r="C317" s="42"/>
      <c r="D317" s="219" t="s">
        <v>140</v>
      </c>
      <c r="E317" s="42"/>
      <c r="F317" s="220" t="s">
        <v>512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140</v>
      </c>
      <c r="AU317" s="19" t="s">
        <v>86</v>
      </c>
    </row>
    <row r="318" spans="1:65" s="2" customFormat="1" ht="16.5" customHeight="1">
      <c r="A318" s="40"/>
      <c r="B318" s="41"/>
      <c r="C318" s="206" t="s">
        <v>514</v>
      </c>
      <c r="D318" s="206" t="s">
        <v>133</v>
      </c>
      <c r="E318" s="207" t="s">
        <v>515</v>
      </c>
      <c r="F318" s="208" t="s">
        <v>516</v>
      </c>
      <c r="G318" s="209" t="s">
        <v>285</v>
      </c>
      <c r="H318" s="210">
        <v>1</v>
      </c>
      <c r="I318" s="211"/>
      <c r="J318" s="212">
        <f>ROUND(I318*H318,2)</f>
        <v>0</v>
      </c>
      <c r="K318" s="208" t="s">
        <v>137</v>
      </c>
      <c r="L318" s="46"/>
      <c r="M318" s="213" t="s">
        <v>19</v>
      </c>
      <c r="N318" s="214" t="s">
        <v>47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267</v>
      </c>
      <c r="AT318" s="217" t="s">
        <v>133</v>
      </c>
      <c r="AU318" s="217" t="s">
        <v>86</v>
      </c>
      <c r="AY318" s="19" t="s">
        <v>130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84</v>
      </c>
      <c r="BK318" s="218">
        <f>ROUND(I318*H318,2)</f>
        <v>0</v>
      </c>
      <c r="BL318" s="19" t="s">
        <v>267</v>
      </c>
      <c r="BM318" s="217" t="s">
        <v>517</v>
      </c>
    </row>
    <row r="319" spans="1:47" s="2" customFormat="1" ht="12">
      <c r="A319" s="40"/>
      <c r="B319" s="41"/>
      <c r="C319" s="42"/>
      <c r="D319" s="219" t="s">
        <v>140</v>
      </c>
      <c r="E319" s="42"/>
      <c r="F319" s="220" t="s">
        <v>518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140</v>
      </c>
      <c r="AU319" s="19" t="s">
        <v>86</v>
      </c>
    </row>
    <row r="320" spans="1:47" s="2" customFormat="1" ht="12">
      <c r="A320" s="40"/>
      <c r="B320" s="41"/>
      <c r="C320" s="42"/>
      <c r="D320" s="224" t="s">
        <v>142</v>
      </c>
      <c r="E320" s="42"/>
      <c r="F320" s="225" t="s">
        <v>519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142</v>
      </c>
      <c r="AU320" s="19" t="s">
        <v>86</v>
      </c>
    </row>
    <row r="321" spans="1:65" s="2" customFormat="1" ht="16.5" customHeight="1">
      <c r="A321" s="40"/>
      <c r="B321" s="41"/>
      <c r="C321" s="259" t="s">
        <v>520</v>
      </c>
      <c r="D321" s="259" t="s">
        <v>418</v>
      </c>
      <c r="E321" s="260" t="s">
        <v>521</v>
      </c>
      <c r="F321" s="261" t="s">
        <v>522</v>
      </c>
      <c r="G321" s="262" t="s">
        <v>285</v>
      </c>
      <c r="H321" s="263">
        <v>1</v>
      </c>
      <c r="I321" s="264"/>
      <c r="J321" s="265">
        <f>ROUND(I321*H321,2)</f>
        <v>0</v>
      </c>
      <c r="K321" s="261" t="s">
        <v>137</v>
      </c>
      <c r="L321" s="266"/>
      <c r="M321" s="267" t="s">
        <v>19</v>
      </c>
      <c r="N321" s="268" t="s">
        <v>47</v>
      </c>
      <c r="O321" s="86"/>
      <c r="P321" s="215">
        <f>O321*H321</f>
        <v>0</v>
      </c>
      <c r="Q321" s="215">
        <v>0.00085</v>
      </c>
      <c r="R321" s="215">
        <f>Q321*H321</f>
        <v>0.00085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367</v>
      </c>
      <c r="AT321" s="217" t="s">
        <v>418</v>
      </c>
      <c r="AU321" s="217" t="s">
        <v>86</v>
      </c>
      <c r="AY321" s="19" t="s">
        <v>130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84</v>
      </c>
      <c r="BK321" s="218">
        <f>ROUND(I321*H321,2)</f>
        <v>0</v>
      </c>
      <c r="BL321" s="19" t="s">
        <v>267</v>
      </c>
      <c r="BM321" s="217" t="s">
        <v>523</v>
      </c>
    </row>
    <row r="322" spans="1:47" s="2" customFormat="1" ht="12">
      <c r="A322" s="40"/>
      <c r="B322" s="41"/>
      <c r="C322" s="42"/>
      <c r="D322" s="219" t="s">
        <v>140</v>
      </c>
      <c r="E322" s="42"/>
      <c r="F322" s="220" t="s">
        <v>522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140</v>
      </c>
      <c r="AU322" s="19" t="s">
        <v>86</v>
      </c>
    </row>
    <row r="323" spans="1:65" s="2" customFormat="1" ht="16.5" customHeight="1">
      <c r="A323" s="40"/>
      <c r="B323" s="41"/>
      <c r="C323" s="206" t="s">
        <v>524</v>
      </c>
      <c r="D323" s="206" t="s">
        <v>133</v>
      </c>
      <c r="E323" s="207" t="s">
        <v>525</v>
      </c>
      <c r="F323" s="208" t="s">
        <v>526</v>
      </c>
      <c r="G323" s="209" t="s">
        <v>285</v>
      </c>
      <c r="H323" s="210">
        <v>1</v>
      </c>
      <c r="I323" s="211"/>
      <c r="J323" s="212">
        <f>ROUND(I323*H323,2)</f>
        <v>0</v>
      </c>
      <c r="K323" s="208" t="s">
        <v>137</v>
      </c>
      <c r="L323" s="46"/>
      <c r="M323" s="213" t="s">
        <v>19</v>
      </c>
      <c r="N323" s="214" t="s">
        <v>47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267</v>
      </c>
      <c r="AT323" s="217" t="s">
        <v>133</v>
      </c>
      <c r="AU323" s="217" t="s">
        <v>86</v>
      </c>
      <c r="AY323" s="19" t="s">
        <v>130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84</v>
      </c>
      <c r="BK323" s="218">
        <f>ROUND(I323*H323,2)</f>
        <v>0</v>
      </c>
      <c r="BL323" s="19" t="s">
        <v>267</v>
      </c>
      <c r="BM323" s="217" t="s">
        <v>527</v>
      </c>
    </row>
    <row r="324" spans="1:47" s="2" customFormat="1" ht="12">
      <c r="A324" s="40"/>
      <c r="B324" s="41"/>
      <c r="C324" s="42"/>
      <c r="D324" s="219" t="s">
        <v>140</v>
      </c>
      <c r="E324" s="42"/>
      <c r="F324" s="220" t="s">
        <v>528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140</v>
      </c>
      <c r="AU324" s="19" t="s">
        <v>86</v>
      </c>
    </row>
    <row r="325" spans="1:47" s="2" customFormat="1" ht="12">
      <c r="A325" s="40"/>
      <c r="B325" s="41"/>
      <c r="C325" s="42"/>
      <c r="D325" s="224" t="s">
        <v>142</v>
      </c>
      <c r="E325" s="42"/>
      <c r="F325" s="225" t="s">
        <v>529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142</v>
      </c>
      <c r="AU325" s="19" t="s">
        <v>86</v>
      </c>
    </row>
    <row r="326" spans="1:65" s="2" customFormat="1" ht="16.5" customHeight="1">
      <c r="A326" s="40"/>
      <c r="B326" s="41"/>
      <c r="C326" s="259" t="s">
        <v>530</v>
      </c>
      <c r="D326" s="259" t="s">
        <v>418</v>
      </c>
      <c r="E326" s="260" t="s">
        <v>531</v>
      </c>
      <c r="F326" s="261" t="s">
        <v>532</v>
      </c>
      <c r="G326" s="262" t="s">
        <v>285</v>
      </c>
      <c r="H326" s="263">
        <v>1</v>
      </c>
      <c r="I326" s="264"/>
      <c r="J326" s="265">
        <f>ROUND(I326*H326,2)</f>
        <v>0</v>
      </c>
      <c r="K326" s="261" t="s">
        <v>137</v>
      </c>
      <c r="L326" s="266"/>
      <c r="M326" s="267" t="s">
        <v>19</v>
      </c>
      <c r="N326" s="268" t="s">
        <v>47</v>
      </c>
      <c r="O326" s="86"/>
      <c r="P326" s="215">
        <f>O326*H326</f>
        <v>0</v>
      </c>
      <c r="Q326" s="215">
        <v>0.00085</v>
      </c>
      <c r="R326" s="215">
        <f>Q326*H326</f>
        <v>0.00085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367</v>
      </c>
      <c r="AT326" s="217" t="s">
        <v>418</v>
      </c>
      <c r="AU326" s="217" t="s">
        <v>86</v>
      </c>
      <c r="AY326" s="19" t="s">
        <v>130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84</v>
      </c>
      <c r="BK326" s="218">
        <f>ROUND(I326*H326,2)</f>
        <v>0</v>
      </c>
      <c r="BL326" s="19" t="s">
        <v>267</v>
      </c>
      <c r="BM326" s="217" t="s">
        <v>533</v>
      </c>
    </row>
    <row r="327" spans="1:47" s="2" customFormat="1" ht="12">
      <c r="A327" s="40"/>
      <c r="B327" s="41"/>
      <c r="C327" s="42"/>
      <c r="D327" s="219" t="s">
        <v>140</v>
      </c>
      <c r="E327" s="42"/>
      <c r="F327" s="220" t="s">
        <v>532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140</v>
      </c>
      <c r="AU327" s="19" t="s">
        <v>86</v>
      </c>
    </row>
    <row r="328" spans="1:65" s="2" customFormat="1" ht="16.5" customHeight="1">
      <c r="A328" s="40"/>
      <c r="B328" s="41"/>
      <c r="C328" s="206" t="s">
        <v>534</v>
      </c>
      <c r="D328" s="206" t="s">
        <v>133</v>
      </c>
      <c r="E328" s="207" t="s">
        <v>535</v>
      </c>
      <c r="F328" s="208" t="s">
        <v>536</v>
      </c>
      <c r="G328" s="209" t="s">
        <v>285</v>
      </c>
      <c r="H328" s="210">
        <v>1</v>
      </c>
      <c r="I328" s="211"/>
      <c r="J328" s="212">
        <f>ROUND(I328*H328,2)</f>
        <v>0</v>
      </c>
      <c r="K328" s="208" t="s">
        <v>137</v>
      </c>
      <c r="L328" s="46"/>
      <c r="M328" s="213" t="s">
        <v>19</v>
      </c>
      <c r="N328" s="214" t="s">
        <v>47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267</v>
      </c>
      <c r="AT328" s="217" t="s">
        <v>133</v>
      </c>
      <c r="AU328" s="217" t="s">
        <v>86</v>
      </c>
      <c r="AY328" s="19" t="s">
        <v>130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84</v>
      </c>
      <c r="BK328" s="218">
        <f>ROUND(I328*H328,2)</f>
        <v>0</v>
      </c>
      <c r="BL328" s="19" t="s">
        <v>267</v>
      </c>
      <c r="BM328" s="217" t="s">
        <v>537</v>
      </c>
    </row>
    <row r="329" spans="1:47" s="2" customFormat="1" ht="12">
      <c r="A329" s="40"/>
      <c r="B329" s="41"/>
      <c r="C329" s="42"/>
      <c r="D329" s="219" t="s">
        <v>140</v>
      </c>
      <c r="E329" s="42"/>
      <c r="F329" s="220" t="s">
        <v>538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140</v>
      </c>
      <c r="AU329" s="19" t="s">
        <v>86</v>
      </c>
    </row>
    <row r="330" spans="1:47" s="2" customFormat="1" ht="12">
      <c r="A330" s="40"/>
      <c r="B330" s="41"/>
      <c r="C330" s="42"/>
      <c r="D330" s="224" t="s">
        <v>142</v>
      </c>
      <c r="E330" s="42"/>
      <c r="F330" s="225" t="s">
        <v>539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142</v>
      </c>
      <c r="AU330" s="19" t="s">
        <v>86</v>
      </c>
    </row>
    <row r="331" spans="1:65" s="2" customFormat="1" ht="16.5" customHeight="1">
      <c r="A331" s="40"/>
      <c r="B331" s="41"/>
      <c r="C331" s="259" t="s">
        <v>540</v>
      </c>
      <c r="D331" s="259" t="s">
        <v>418</v>
      </c>
      <c r="E331" s="260" t="s">
        <v>541</v>
      </c>
      <c r="F331" s="261" t="s">
        <v>542</v>
      </c>
      <c r="G331" s="262" t="s">
        <v>285</v>
      </c>
      <c r="H331" s="263">
        <v>1</v>
      </c>
      <c r="I331" s="264"/>
      <c r="J331" s="265">
        <f>ROUND(I331*H331,2)</f>
        <v>0</v>
      </c>
      <c r="K331" s="261" t="s">
        <v>137</v>
      </c>
      <c r="L331" s="266"/>
      <c r="M331" s="267" t="s">
        <v>19</v>
      </c>
      <c r="N331" s="268" t="s">
        <v>47</v>
      </c>
      <c r="O331" s="86"/>
      <c r="P331" s="215">
        <f>O331*H331</f>
        <v>0</v>
      </c>
      <c r="Q331" s="215">
        <v>0.001</v>
      </c>
      <c r="R331" s="215">
        <f>Q331*H331</f>
        <v>0.001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367</v>
      </c>
      <c r="AT331" s="217" t="s">
        <v>418</v>
      </c>
      <c r="AU331" s="217" t="s">
        <v>86</v>
      </c>
      <c r="AY331" s="19" t="s">
        <v>130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84</v>
      </c>
      <c r="BK331" s="218">
        <f>ROUND(I331*H331,2)</f>
        <v>0</v>
      </c>
      <c r="BL331" s="19" t="s">
        <v>267</v>
      </c>
      <c r="BM331" s="217" t="s">
        <v>543</v>
      </c>
    </row>
    <row r="332" spans="1:47" s="2" customFormat="1" ht="12">
      <c r="A332" s="40"/>
      <c r="B332" s="41"/>
      <c r="C332" s="42"/>
      <c r="D332" s="219" t="s">
        <v>140</v>
      </c>
      <c r="E332" s="42"/>
      <c r="F332" s="220" t="s">
        <v>542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140</v>
      </c>
      <c r="AU332" s="19" t="s">
        <v>86</v>
      </c>
    </row>
    <row r="333" spans="1:65" s="2" customFormat="1" ht="16.5" customHeight="1">
      <c r="A333" s="40"/>
      <c r="B333" s="41"/>
      <c r="C333" s="206" t="s">
        <v>544</v>
      </c>
      <c r="D333" s="206" t="s">
        <v>133</v>
      </c>
      <c r="E333" s="207" t="s">
        <v>545</v>
      </c>
      <c r="F333" s="208" t="s">
        <v>546</v>
      </c>
      <c r="G333" s="209" t="s">
        <v>285</v>
      </c>
      <c r="H333" s="210">
        <v>1</v>
      </c>
      <c r="I333" s="211"/>
      <c r="J333" s="212">
        <f>ROUND(I333*H333,2)</f>
        <v>0</v>
      </c>
      <c r="K333" s="208" t="s">
        <v>137</v>
      </c>
      <c r="L333" s="46"/>
      <c r="M333" s="213" t="s">
        <v>19</v>
      </c>
      <c r="N333" s="214" t="s">
        <v>47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267</v>
      </c>
      <c r="AT333" s="217" t="s">
        <v>133</v>
      </c>
      <c r="AU333" s="217" t="s">
        <v>86</v>
      </c>
      <c r="AY333" s="19" t="s">
        <v>130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84</v>
      </c>
      <c r="BK333" s="218">
        <f>ROUND(I333*H333,2)</f>
        <v>0</v>
      </c>
      <c r="BL333" s="19" t="s">
        <v>267</v>
      </c>
      <c r="BM333" s="217" t="s">
        <v>547</v>
      </c>
    </row>
    <row r="334" spans="1:47" s="2" customFormat="1" ht="12">
      <c r="A334" s="40"/>
      <c r="B334" s="41"/>
      <c r="C334" s="42"/>
      <c r="D334" s="219" t="s">
        <v>140</v>
      </c>
      <c r="E334" s="42"/>
      <c r="F334" s="220" t="s">
        <v>548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140</v>
      </c>
      <c r="AU334" s="19" t="s">
        <v>86</v>
      </c>
    </row>
    <row r="335" spans="1:47" s="2" customFormat="1" ht="12">
      <c r="A335" s="40"/>
      <c r="B335" s="41"/>
      <c r="C335" s="42"/>
      <c r="D335" s="224" t="s">
        <v>142</v>
      </c>
      <c r="E335" s="42"/>
      <c r="F335" s="225" t="s">
        <v>549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142</v>
      </c>
      <c r="AU335" s="19" t="s">
        <v>86</v>
      </c>
    </row>
    <row r="336" spans="1:65" s="2" customFormat="1" ht="16.5" customHeight="1">
      <c r="A336" s="40"/>
      <c r="B336" s="41"/>
      <c r="C336" s="259" t="s">
        <v>550</v>
      </c>
      <c r="D336" s="259" t="s">
        <v>418</v>
      </c>
      <c r="E336" s="260" t="s">
        <v>551</v>
      </c>
      <c r="F336" s="261" t="s">
        <v>552</v>
      </c>
      <c r="G336" s="262" t="s">
        <v>285</v>
      </c>
      <c r="H336" s="263">
        <v>1</v>
      </c>
      <c r="I336" s="264"/>
      <c r="J336" s="265">
        <f>ROUND(I336*H336,2)</f>
        <v>0</v>
      </c>
      <c r="K336" s="261" t="s">
        <v>137</v>
      </c>
      <c r="L336" s="266"/>
      <c r="M336" s="267" t="s">
        <v>19</v>
      </c>
      <c r="N336" s="268" t="s">
        <v>47</v>
      </c>
      <c r="O336" s="86"/>
      <c r="P336" s="215">
        <f>O336*H336</f>
        <v>0</v>
      </c>
      <c r="Q336" s="215">
        <v>0.001</v>
      </c>
      <c r="R336" s="215">
        <f>Q336*H336</f>
        <v>0.001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367</v>
      </c>
      <c r="AT336" s="217" t="s">
        <v>418</v>
      </c>
      <c r="AU336" s="217" t="s">
        <v>86</v>
      </c>
      <c r="AY336" s="19" t="s">
        <v>130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84</v>
      </c>
      <c r="BK336" s="218">
        <f>ROUND(I336*H336,2)</f>
        <v>0</v>
      </c>
      <c r="BL336" s="19" t="s">
        <v>267</v>
      </c>
      <c r="BM336" s="217" t="s">
        <v>553</v>
      </c>
    </row>
    <row r="337" spans="1:47" s="2" customFormat="1" ht="12">
      <c r="A337" s="40"/>
      <c r="B337" s="41"/>
      <c r="C337" s="42"/>
      <c r="D337" s="219" t="s">
        <v>140</v>
      </c>
      <c r="E337" s="42"/>
      <c r="F337" s="220" t="s">
        <v>552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140</v>
      </c>
      <c r="AU337" s="19" t="s">
        <v>86</v>
      </c>
    </row>
    <row r="338" spans="1:65" s="2" customFormat="1" ht="16.5" customHeight="1">
      <c r="A338" s="40"/>
      <c r="B338" s="41"/>
      <c r="C338" s="206" t="s">
        <v>554</v>
      </c>
      <c r="D338" s="206" t="s">
        <v>133</v>
      </c>
      <c r="E338" s="207" t="s">
        <v>555</v>
      </c>
      <c r="F338" s="208" t="s">
        <v>556</v>
      </c>
      <c r="G338" s="209" t="s">
        <v>285</v>
      </c>
      <c r="H338" s="210">
        <v>1</v>
      </c>
      <c r="I338" s="211"/>
      <c r="J338" s="212">
        <f>ROUND(I338*H338,2)</f>
        <v>0</v>
      </c>
      <c r="K338" s="208" t="s">
        <v>137</v>
      </c>
      <c r="L338" s="46"/>
      <c r="M338" s="213" t="s">
        <v>19</v>
      </c>
      <c r="N338" s="214" t="s">
        <v>47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267</v>
      </c>
      <c r="AT338" s="217" t="s">
        <v>133</v>
      </c>
      <c r="AU338" s="217" t="s">
        <v>86</v>
      </c>
      <c r="AY338" s="19" t="s">
        <v>130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84</v>
      </c>
      <c r="BK338" s="218">
        <f>ROUND(I338*H338,2)</f>
        <v>0</v>
      </c>
      <c r="BL338" s="19" t="s">
        <v>267</v>
      </c>
      <c r="BM338" s="217" t="s">
        <v>557</v>
      </c>
    </row>
    <row r="339" spans="1:47" s="2" customFormat="1" ht="12">
      <c r="A339" s="40"/>
      <c r="B339" s="41"/>
      <c r="C339" s="42"/>
      <c r="D339" s="219" t="s">
        <v>140</v>
      </c>
      <c r="E339" s="42"/>
      <c r="F339" s="220" t="s">
        <v>558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140</v>
      </c>
      <c r="AU339" s="19" t="s">
        <v>86</v>
      </c>
    </row>
    <row r="340" spans="1:47" s="2" customFormat="1" ht="12">
      <c r="A340" s="40"/>
      <c r="B340" s="41"/>
      <c r="C340" s="42"/>
      <c r="D340" s="224" t="s">
        <v>142</v>
      </c>
      <c r="E340" s="42"/>
      <c r="F340" s="225" t="s">
        <v>559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142</v>
      </c>
      <c r="AU340" s="19" t="s">
        <v>86</v>
      </c>
    </row>
    <row r="341" spans="1:65" s="2" customFormat="1" ht="24.15" customHeight="1">
      <c r="A341" s="40"/>
      <c r="B341" s="41"/>
      <c r="C341" s="259" t="s">
        <v>560</v>
      </c>
      <c r="D341" s="259" t="s">
        <v>418</v>
      </c>
      <c r="E341" s="260" t="s">
        <v>561</v>
      </c>
      <c r="F341" s="261" t="s">
        <v>562</v>
      </c>
      <c r="G341" s="262" t="s">
        <v>285</v>
      </c>
      <c r="H341" s="263">
        <v>1</v>
      </c>
      <c r="I341" s="264"/>
      <c r="J341" s="265">
        <f>ROUND(I341*H341,2)</f>
        <v>0</v>
      </c>
      <c r="K341" s="261" t="s">
        <v>137</v>
      </c>
      <c r="L341" s="266"/>
      <c r="M341" s="267" t="s">
        <v>19</v>
      </c>
      <c r="N341" s="268" t="s">
        <v>47</v>
      </c>
      <c r="O341" s="86"/>
      <c r="P341" s="215">
        <f>O341*H341</f>
        <v>0</v>
      </c>
      <c r="Q341" s="215">
        <v>0.0005</v>
      </c>
      <c r="R341" s="215">
        <f>Q341*H341</f>
        <v>0.0005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367</v>
      </c>
      <c r="AT341" s="217" t="s">
        <v>418</v>
      </c>
      <c r="AU341" s="217" t="s">
        <v>86</v>
      </c>
      <c r="AY341" s="19" t="s">
        <v>130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84</v>
      </c>
      <c r="BK341" s="218">
        <f>ROUND(I341*H341,2)</f>
        <v>0</v>
      </c>
      <c r="BL341" s="19" t="s">
        <v>267</v>
      </c>
      <c r="BM341" s="217" t="s">
        <v>563</v>
      </c>
    </row>
    <row r="342" spans="1:47" s="2" customFormat="1" ht="12">
      <c r="A342" s="40"/>
      <c r="B342" s="41"/>
      <c r="C342" s="42"/>
      <c r="D342" s="219" t="s">
        <v>140</v>
      </c>
      <c r="E342" s="42"/>
      <c r="F342" s="220" t="s">
        <v>562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140</v>
      </c>
      <c r="AU342" s="19" t="s">
        <v>86</v>
      </c>
    </row>
    <row r="343" spans="1:65" s="2" customFormat="1" ht="24.15" customHeight="1">
      <c r="A343" s="40"/>
      <c r="B343" s="41"/>
      <c r="C343" s="206" t="s">
        <v>564</v>
      </c>
      <c r="D343" s="206" t="s">
        <v>133</v>
      </c>
      <c r="E343" s="207" t="s">
        <v>565</v>
      </c>
      <c r="F343" s="208" t="s">
        <v>566</v>
      </c>
      <c r="G343" s="209" t="s">
        <v>363</v>
      </c>
      <c r="H343" s="210">
        <v>1</v>
      </c>
      <c r="I343" s="211"/>
      <c r="J343" s="212">
        <f>ROUND(I343*H343,2)</f>
        <v>0</v>
      </c>
      <c r="K343" s="208" t="s">
        <v>19</v>
      </c>
      <c r="L343" s="46"/>
      <c r="M343" s="213" t="s">
        <v>19</v>
      </c>
      <c r="N343" s="214" t="s">
        <v>47</v>
      </c>
      <c r="O343" s="86"/>
      <c r="P343" s="215">
        <f>O343*H343</f>
        <v>0</v>
      </c>
      <c r="Q343" s="215">
        <v>0.05534</v>
      </c>
      <c r="R343" s="215">
        <f>Q343*H343</f>
        <v>0.05534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267</v>
      </c>
      <c r="AT343" s="217" t="s">
        <v>133</v>
      </c>
      <c r="AU343" s="217" t="s">
        <v>86</v>
      </c>
      <c r="AY343" s="19" t="s">
        <v>130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84</v>
      </c>
      <c r="BK343" s="218">
        <f>ROUND(I343*H343,2)</f>
        <v>0</v>
      </c>
      <c r="BL343" s="19" t="s">
        <v>267</v>
      </c>
      <c r="BM343" s="217" t="s">
        <v>567</v>
      </c>
    </row>
    <row r="344" spans="1:47" s="2" customFormat="1" ht="12">
      <c r="A344" s="40"/>
      <c r="B344" s="41"/>
      <c r="C344" s="42"/>
      <c r="D344" s="219" t="s">
        <v>140</v>
      </c>
      <c r="E344" s="42"/>
      <c r="F344" s="220" t="s">
        <v>566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140</v>
      </c>
      <c r="AU344" s="19" t="s">
        <v>86</v>
      </c>
    </row>
    <row r="345" spans="1:65" s="2" customFormat="1" ht="16.5" customHeight="1">
      <c r="A345" s="40"/>
      <c r="B345" s="41"/>
      <c r="C345" s="206" t="s">
        <v>568</v>
      </c>
      <c r="D345" s="206" t="s">
        <v>133</v>
      </c>
      <c r="E345" s="207" t="s">
        <v>569</v>
      </c>
      <c r="F345" s="208" t="s">
        <v>570</v>
      </c>
      <c r="G345" s="209" t="s">
        <v>285</v>
      </c>
      <c r="H345" s="210">
        <v>6</v>
      </c>
      <c r="I345" s="211"/>
      <c r="J345" s="212">
        <f>ROUND(I345*H345,2)</f>
        <v>0</v>
      </c>
      <c r="K345" s="208" t="s">
        <v>137</v>
      </c>
      <c r="L345" s="46"/>
      <c r="M345" s="213" t="s">
        <v>19</v>
      </c>
      <c r="N345" s="214" t="s">
        <v>47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0.00049</v>
      </c>
      <c r="T345" s="216">
        <f>S345*H345</f>
        <v>0.00294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267</v>
      </c>
      <c r="AT345" s="217" t="s">
        <v>133</v>
      </c>
      <c r="AU345" s="217" t="s">
        <v>86</v>
      </c>
      <c r="AY345" s="19" t="s">
        <v>130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84</v>
      </c>
      <c r="BK345" s="218">
        <f>ROUND(I345*H345,2)</f>
        <v>0</v>
      </c>
      <c r="BL345" s="19" t="s">
        <v>267</v>
      </c>
      <c r="BM345" s="217" t="s">
        <v>571</v>
      </c>
    </row>
    <row r="346" spans="1:47" s="2" customFormat="1" ht="12">
      <c r="A346" s="40"/>
      <c r="B346" s="41"/>
      <c r="C346" s="42"/>
      <c r="D346" s="219" t="s">
        <v>140</v>
      </c>
      <c r="E346" s="42"/>
      <c r="F346" s="220" t="s">
        <v>572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140</v>
      </c>
      <c r="AU346" s="19" t="s">
        <v>86</v>
      </c>
    </row>
    <row r="347" spans="1:47" s="2" customFormat="1" ht="12">
      <c r="A347" s="40"/>
      <c r="B347" s="41"/>
      <c r="C347" s="42"/>
      <c r="D347" s="224" t="s">
        <v>142</v>
      </c>
      <c r="E347" s="42"/>
      <c r="F347" s="225" t="s">
        <v>573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142</v>
      </c>
      <c r="AU347" s="19" t="s">
        <v>86</v>
      </c>
    </row>
    <row r="348" spans="1:51" s="14" customFormat="1" ht="12">
      <c r="A348" s="14"/>
      <c r="B348" s="236"/>
      <c r="C348" s="237"/>
      <c r="D348" s="219" t="s">
        <v>144</v>
      </c>
      <c r="E348" s="238" t="s">
        <v>19</v>
      </c>
      <c r="F348" s="239" t="s">
        <v>574</v>
      </c>
      <c r="G348" s="237"/>
      <c r="H348" s="240">
        <v>6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144</v>
      </c>
      <c r="AU348" s="246" t="s">
        <v>86</v>
      </c>
      <c r="AV348" s="14" t="s">
        <v>86</v>
      </c>
      <c r="AW348" s="14" t="s">
        <v>35</v>
      </c>
      <c r="AX348" s="14" t="s">
        <v>84</v>
      </c>
      <c r="AY348" s="246" t="s">
        <v>130</v>
      </c>
    </row>
    <row r="349" spans="1:65" s="2" customFormat="1" ht="16.5" customHeight="1">
      <c r="A349" s="40"/>
      <c r="B349" s="41"/>
      <c r="C349" s="206" t="s">
        <v>575</v>
      </c>
      <c r="D349" s="206" t="s">
        <v>133</v>
      </c>
      <c r="E349" s="207" t="s">
        <v>576</v>
      </c>
      <c r="F349" s="208" t="s">
        <v>577</v>
      </c>
      <c r="G349" s="209" t="s">
        <v>363</v>
      </c>
      <c r="H349" s="210">
        <v>1</v>
      </c>
      <c r="I349" s="211"/>
      <c r="J349" s="212">
        <f>ROUND(I349*H349,2)</f>
        <v>0</v>
      </c>
      <c r="K349" s="208" t="s">
        <v>137</v>
      </c>
      <c r="L349" s="46"/>
      <c r="M349" s="213" t="s">
        <v>19</v>
      </c>
      <c r="N349" s="214" t="s">
        <v>47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0.00156</v>
      </c>
      <c r="T349" s="216">
        <f>S349*H349</f>
        <v>0.00156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267</v>
      </c>
      <c r="AT349" s="217" t="s">
        <v>133</v>
      </c>
      <c r="AU349" s="217" t="s">
        <v>86</v>
      </c>
      <c r="AY349" s="19" t="s">
        <v>130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84</v>
      </c>
      <c r="BK349" s="218">
        <f>ROUND(I349*H349,2)</f>
        <v>0</v>
      </c>
      <c r="BL349" s="19" t="s">
        <v>267</v>
      </c>
      <c r="BM349" s="217" t="s">
        <v>578</v>
      </c>
    </row>
    <row r="350" spans="1:47" s="2" customFormat="1" ht="12">
      <c r="A350" s="40"/>
      <c r="B350" s="41"/>
      <c r="C350" s="42"/>
      <c r="D350" s="219" t="s">
        <v>140</v>
      </c>
      <c r="E350" s="42"/>
      <c r="F350" s="220" t="s">
        <v>579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140</v>
      </c>
      <c r="AU350" s="19" t="s">
        <v>86</v>
      </c>
    </row>
    <row r="351" spans="1:47" s="2" customFormat="1" ht="12">
      <c r="A351" s="40"/>
      <c r="B351" s="41"/>
      <c r="C351" s="42"/>
      <c r="D351" s="224" t="s">
        <v>142</v>
      </c>
      <c r="E351" s="42"/>
      <c r="F351" s="225" t="s">
        <v>580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142</v>
      </c>
      <c r="AU351" s="19" t="s">
        <v>86</v>
      </c>
    </row>
    <row r="352" spans="1:51" s="13" customFormat="1" ht="12">
      <c r="A352" s="13"/>
      <c r="B352" s="226"/>
      <c r="C352" s="227"/>
      <c r="D352" s="219" t="s">
        <v>144</v>
      </c>
      <c r="E352" s="228" t="s">
        <v>19</v>
      </c>
      <c r="F352" s="229" t="s">
        <v>581</v>
      </c>
      <c r="G352" s="227"/>
      <c r="H352" s="228" t="s">
        <v>19</v>
      </c>
      <c r="I352" s="230"/>
      <c r="J352" s="227"/>
      <c r="K352" s="227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144</v>
      </c>
      <c r="AU352" s="235" t="s">
        <v>86</v>
      </c>
      <c r="AV352" s="13" t="s">
        <v>84</v>
      </c>
      <c r="AW352" s="13" t="s">
        <v>35</v>
      </c>
      <c r="AX352" s="13" t="s">
        <v>76</v>
      </c>
      <c r="AY352" s="235" t="s">
        <v>130</v>
      </c>
    </row>
    <row r="353" spans="1:51" s="14" customFormat="1" ht="12">
      <c r="A353" s="14"/>
      <c r="B353" s="236"/>
      <c r="C353" s="237"/>
      <c r="D353" s="219" t="s">
        <v>144</v>
      </c>
      <c r="E353" s="238" t="s">
        <v>19</v>
      </c>
      <c r="F353" s="239" t="s">
        <v>84</v>
      </c>
      <c r="G353" s="237"/>
      <c r="H353" s="240">
        <v>1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144</v>
      </c>
      <c r="AU353" s="246" t="s">
        <v>86</v>
      </c>
      <c r="AV353" s="14" t="s">
        <v>86</v>
      </c>
      <c r="AW353" s="14" t="s">
        <v>35</v>
      </c>
      <c r="AX353" s="14" t="s">
        <v>84</v>
      </c>
      <c r="AY353" s="246" t="s">
        <v>130</v>
      </c>
    </row>
    <row r="354" spans="1:65" s="2" customFormat="1" ht="21.75" customHeight="1">
      <c r="A354" s="40"/>
      <c r="B354" s="41"/>
      <c r="C354" s="206" t="s">
        <v>582</v>
      </c>
      <c r="D354" s="206" t="s">
        <v>133</v>
      </c>
      <c r="E354" s="207" t="s">
        <v>583</v>
      </c>
      <c r="F354" s="208" t="s">
        <v>584</v>
      </c>
      <c r="G354" s="209" t="s">
        <v>363</v>
      </c>
      <c r="H354" s="210">
        <v>1</v>
      </c>
      <c r="I354" s="211"/>
      <c r="J354" s="212">
        <f>ROUND(I354*H354,2)</f>
        <v>0</v>
      </c>
      <c r="K354" s="208" t="s">
        <v>137</v>
      </c>
      <c r="L354" s="46"/>
      <c r="M354" s="213" t="s">
        <v>19</v>
      </c>
      <c r="N354" s="214" t="s">
        <v>47</v>
      </c>
      <c r="O354" s="86"/>
      <c r="P354" s="215">
        <f>O354*H354</f>
        <v>0</v>
      </c>
      <c r="Q354" s="215">
        <v>0.0018</v>
      </c>
      <c r="R354" s="215">
        <f>Q354*H354</f>
        <v>0.0018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267</v>
      </c>
      <c r="AT354" s="217" t="s">
        <v>133</v>
      </c>
      <c r="AU354" s="217" t="s">
        <v>86</v>
      </c>
      <c r="AY354" s="19" t="s">
        <v>130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84</v>
      </c>
      <c r="BK354" s="218">
        <f>ROUND(I354*H354,2)</f>
        <v>0</v>
      </c>
      <c r="BL354" s="19" t="s">
        <v>267</v>
      </c>
      <c r="BM354" s="217" t="s">
        <v>585</v>
      </c>
    </row>
    <row r="355" spans="1:47" s="2" customFormat="1" ht="12">
      <c r="A355" s="40"/>
      <c r="B355" s="41"/>
      <c r="C355" s="42"/>
      <c r="D355" s="219" t="s">
        <v>140</v>
      </c>
      <c r="E355" s="42"/>
      <c r="F355" s="220" t="s">
        <v>586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140</v>
      </c>
      <c r="AU355" s="19" t="s">
        <v>86</v>
      </c>
    </row>
    <row r="356" spans="1:47" s="2" customFormat="1" ht="12">
      <c r="A356" s="40"/>
      <c r="B356" s="41"/>
      <c r="C356" s="42"/>
      <c r="D356" s="224" t="s">
        <v>142</v>
      </c>
      <c r="E356" s="42"/>
      <c r="F356" s="225" t="s">
        <v>587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142</v>
      </c>
      <c r="AU356" s="19" t="s">
        <v>86</v>
      </c>
    </row>
    <row r="357" spans="1:65" s="2" customFormat="1" ht="24.15" customHeight="1">
      <c r="A357" s="40"/>
      <c r="B357" s="41"/>
      <c r="C357" s="206" t="s">
        <v>588</v>
      </c>
      <c r="D357" s="206" t="s">
        <v>133</v>
      </c>
      <c r="E357" s="207" t="s">
        <v>589</v>
      </c>
      <c r="F357" s="208" t="s">
        <v>590</v>
      </c>
      <c r="G357" s="209" t="s">
        <v>285</v>
      </c>
      <c r="H357" s="210">
        <v>1</v>
      </c>
      <c r="I357" s="211"/>
      <c r="J357" s="212">
        <f>ROUND(I357*H357,2)</f>
        <v>0</v>
      </c>
      <c r="K357" s="208" t="s">
        <v>137</v>
      </c>
      <c r="L357" s="46"/>
      <c r="M357" s="213" t="s">
        <v>19</v>
      </c>
      <c r="N357" s="214" t="s">
        <v>47</v>
      </c>
      <c r="O357" s="86"/>
      <c r="P357" s="215">
        <f>O357*H357</f>
        <v>0</v>
      </c>
      <c r="Q357" s="215">
        <v>4E-05</v>
      </c>
      <c r="R357" s="215">
        <f>Q357*H357</f>
        <v>4E-05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267</v>
      </c>
      <c r="AT357" s="217" t="s">
        <v>133</v>
      </c>
      <c r="AU357" s="217" t="s">
        <v>86</v>
      </c>
      <c r="AY357" s="19" t="s">
        <v>130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84</v>
      </c>
      <c r="BK357" s="218">
        <f>ROUND(I357*H357,2)</f>
        <v>0</v>
      </c>
      <c r="BL357" s="19" t="s">
        <v>267</v>
      </c>
      <c r="BM357" s="217" t="s">
        <v>591</v>
      </c>
    </row>
    <row r="358" spans="1:47" s="2" customFormat="1" ht="12">
      <c r="A358" s="40"/>
      <c r="B358" s="41"/>
      <c r="C358" s="42"/>
      <c r="D358" s="219" t="s">
        <v>140</v>
      </c>
      <c r="E358" s="42"/>
      <c r="F358" s="220" t="s">
        <v>592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140</v>
      </c>
      <c r="AU358" s="19" t="s">
        <v>86</v>
      </c>
    </row>
    <row r="359" spans="1:47" s="2" customFormat="1" ht="12">
      <c r="A359" s="40"/>
      <c r="B359" s="41"/>
      <c r="C359" s="42"/>
      <c r="D359" s="224" t="s">
        <v>142</v>
      </c>
      <c r="E359" s="42"/>
      <c r="F359" s="225" t="s">
        <v>593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142</v>
      </c>
      <c r="AU359" s="19" t="s">
        <v>86</v>
      </c>
    </row>
    <row r="360" spans="1:65" s="2" customFormat="1" ht="24.15" customHeight="1">
      <c r="A360" s="40"/>
      <c r="B360" s="41"/>
      <c r="C360" s="259" t="s">
        <v>594</v>
      </c>
      <c r="D360" s="259" t="s">
        <v>418</v>
      </c>
      <c r="E360" s="260" t="s">
        <v>595</v>
      </c>
      <c r="F360" s="261" t="s">
        <v>596</v>
      </c>
      <c r="G360" s="262" t="s">
        <v>285</v>
      </c>
      <c r="H360" s="263">
        <v>1</v>
      </c>
      <c r="I360" s="264"/>
      <c r="J360" s="265">
        <f>ROUND(I360*H360,2)</f>
        <v>0</v>
      </c>
      <c r="K360" s="261" t="s">
        <v>19</v>
      </c>
      <c r="L360" s="266"/>
      <c r="M360" s="267" t="s">
        <v>19</v>
      </c>
      <c r="N360" s="268" t="s">
        <v>47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367</v>
      </c>
      <c r="AT360" s="217" t="s">
        <v>418</v>
      </c>
      <c r="AU360" s="217" t="s">
        <v>86</v>
      </c>
      <c r="AY360" s="19" t="s">
        <v>130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84</v>
      </c>
      <c r="BK360" s="218">
        <f>ROUND(I360*H360,2)</f>
        <v>0</v>
      </c>
      <c r="BL360" s="19" t="s">
        <v>267</v>
      </c>
      <c r="BM360" s="217" t="s">
        <v>597</v>
      </c>
    </row>
    <row r="361" spans="1:47" s="2" customFormat="1" ht="12">
      <c r="A361" s="40"/>
      <c r="B361" s="41"/>
      <c r="C361" s="42"/>
      <c r="D361" s="219" t="s">
        <v>140</v>
      </c>
      <c r="E361" s="42"/>
      <c r="F361" s="220" t="s">
        <v>596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140</v>
      </c>
      <c r="AU361" s="19" t="s">
        <v>86</v>
      </c>
    </row>
    <row r="362" spans="1:65" s="2" customFormat="1" ht="16.5" customHeight="1">
      <c r="A362" s="40"/>
      <c r="B362" s="41"/>
      <c r="C362" s="206" t="s">
        <v>598</v>
      </c>
      <c r="D362" s="206" t="s">
        <v>133</v>
      </c>
      <c r="E362" s="207" t="s">
        <v>599</v>
      </c>
      <c r="F362" s="208" t="s">
        <v>600</v>
      </c>
      <c r="G362" s="209" t="s">
        <v>285</v>
      </c>
      <c r="H362" s="210">
        <v>7</v>
      </c>
      <c r="I362" s="211"/>
      <c r="J362" s="212">
        <f>ROUND(I362*H362,2)</f>
        <v>0</v>
      </c>
      <c r="K362" s="208" t="s">
        <v>137</v>
      </c>
      <c r="L362" s="46"/>
      <c r="M362" s="213" t="s">
        <v>19</v>
      </c>
      <c r="N362" s="214" t="s">
        <v>47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0.00085</v>
      </c>
      <c r="T362" s="216">
        <f>S362*H362</f>
        <v>0.0059499999999999996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267</v>
      </c>
      <c r="AT362" s="217" t="s">
        <v>133</v>
      </c>
      <c r="AU362" s="217" t="s">
        <v>86</v>
      </c>
      <c r="AY362" s="19" t="s">
        <v>130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84</v>
      </c>
      <c r="BK362" s="218">
        <f>ROUND(I362*H362,2)</f>
        <v>0</v>
      </c>
      <c r="BL362" s="19" t="s">
        <v>267</v>
      </c>
      <c r="BM362" s="217" t="s">
        <v>601</v>
      </c>
    </row>
    <row r="363" spans="1:47" s="2" customFormat="1" ht="12">
      <c r="A363" s="40"/>
      <c r="B363" s="41"/>
      <c r="C363" s="42"/>
      <c r="D363" s="219" t="s">
        <v>140</v>
      </c>
      <c r="E363" s="42"/>
      <c r="F363" s="220" t="s">
        <v>602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140</v>
      </c>
      <c r="AU363" s="19" t="s">
        <v>86</v>
      </c>
    </row>
    <row r="364" spans="1:47" s="2" customFormat="1" ht="12">
      <c r="A364" s="40"/>
      <c r="B364" s="41"/>
      <c r="C364" s="42"/>
      <c r="D364" s="224" t="s">
        <v>142</v>
      </c>
      <c r="E364" s="42"/>
      <c r="F364" s="225" t="s">
        <v>603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142</v>
      </c>
      <c r="AU364" s="19" t="s">
        <v>86</v>
      </c>
    </row>
    <row r="365" spans="1:51" s="14" customFormat="1" ht="12">
      <c r="A365" s="14"/>
      <c r="B365" s="236"/>
      <c r="C365" s="237"/>
      <c r="D365" s="219" t="s">
        <v>144</v>
      </c>
      <c r="E365" s="238" t="s">
        <v>19</v>
      </c>
      <c r="F365" s="239" t="s">
        <v>604</v>
      </c>
      <c r="G365" s="237"/>
      <c r="H365" s="240">
        <v>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6" t="s">
        <v>144</v>
      </c>
      <c r="AU365" s="246" t="s">
        <v>86</v>
      </c>
      <c r="AV365" s="14" t="s">
        <v>86</v>
      </c>
      <c r="AW365" s="14" t="s">
        <v>35</v>
      </c>
      <c r="AX365" s="14" t="s">
        <v>76</v>
      </c>
      <c r="AY365" s="246" t="s">
        <v>130</v>
      </c>
    </row>
    <row r="366" spans="1:51" s="14" customFormat="1" ht="12">
      <c r="A366" s="14"/>
      <c r="B366" s="236"/>
      <c r="C366" s="237"/>
      <c r="D366" s="219" t="s">
        <v>144</v>
      </c>
      <c r="E366" s="238" t="s">
        <v>19</v>
      </c>
      <c r="F366" s="239" t="s">
        <v>574</v>
      </c>
      <c r="G366" s="237"/>
      <c r="H366" s="240">
        <v>6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6" t="s">
        <v>144</v>
      </c>
      <c r="AU366" s="246" t="s">
        <v>86</v>
      </c>
      <c r="AV366" s="14" t="s">
        <v>86</v>
      </c>
      <c r="AW366" s="14" t="s">
        <v>35</v>
      </c>
      <c r="AX366" s="14" t="s">
        <v>76</v>
      </c>
      <c r="AY366" s="246" t="s">
        <v>130</v>
      </c>
    </row>
    <row r="367" spans="1:51" s="15" customFormat="1" ht="12">
      <c r="A367" s="15"/>
      <c r="B367" s="247"/>
      <c r="C367" s="248"/>
      <c r="D367" s="219" t="s">
        <v>144</v>
      </c>
      <c r="E367" s="249" t="s">
        <v>19</v>
      </c>
      <c r="F367" s="250" t="s">
        <v>149</v>
      </c>
      <c r="G367" s="248"/>
      <c r="H367" s="251">
        <v>7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7" t="s">
        <v>144</v>
      </c>
      <c r="AU367" s="257" t="s">
        <v>86</v>
      </c>
      <c r="AV367" s="15" t="s">
        <v>138</v>
      </c>
      <c r="AW367" s="15" t="s">
        <v>35</v>
      </c>
      <c r="AX367" s="15" t="s">
        <v>84</v>
      </c>
      <c r="AY367" s="257" t="s">
        <v>130</v>
      </c>
    </row>
    <row r="368" spans="1:65" s="2" customFormat="1" ht="21.75" customHeight="1">
      <c r="A368" s="40"/>
      <c r="B368" s="41"/>
      <c r="C368" s="206" t="s">
        <v>605</v>
      </c>
      <c r="D368" s="206" t="s">
        <v>133</v>
      </c>
      <c r="E368" s="207" t="s">
        <v>606</v>
      </c>
      <c r="F368" s="208" t="s">
        <v>607</v>
      </c>
      <c r="G368" s="209" t="s">
        <v>285</v>
      </c>
      <c r="H368" s="210">
        <v>1</v>
      </c>
      <c r="I368" s="211"/>
      <c r="J368" s="212">
        <f>ROUND(I368*H368,2)</f>
        <v>0</v>
      </c>
      <c r="K368" s="208" t="s">
        <v>19</v>
      </c>
      <c r="L368" s="46"/>
      <c r="M368" s="213" t="s">
        <v>19</v>
      </c>
      <c r="N368" s="214" t="s">
        <v>47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267</v>
      </c>
      <c r="AT368" s="217" t="s">
        <v>133</v>
      </c>
      <c r="AU368" s="217" t="s">
        <v>86</v>
      </c>
      <c r="AY368" s="19" t="s">
        <v>130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84</v>
      </c>
      <c r="BK368" s="218">
        <f>ROUND(I368*H368,2)</f>
        <v>0</v>
      </c>
      <c r="BL368" s="19" t="s">
        <v>267</v>
      </c>
      <c r="BM368" s="217" t="s">
        <v>608</v>
      </c>
    </row>
    <row r="369" spans="1:47" s="2" customFormat="1" ht="12">
      <c r="A369" s="40"/>
      <c r="B369" s="41"/>
      <c r="C369" s="42"/>
      <c r="D369" s="219" t="s">
        <v>140</v>
      </c>
      <c r="E369" s="42"/>
      <c r="F369" s="220" t="s">
        <v>607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140</v>
      </c>
      <c r="AU369" s="19" t="s">
        <v>86</v>
      </c>
    </row>
    <row r="370" spans="1:65" s="2" customFormat="1" ht="24.15" customHeight="1">
      <c r="A370" s="40"/>
      <c r="B370" s="41"/>
      <c r="C370" s="206" t="s">
        <v>609</v>
      </c>
      <c r="D370" s="206" t="s">
        <v>133</v>
      </c>
      <c r="E370" s="207" t="s">
        <v>610</v>
      </c>
      <c r="F370" s="208" t="s">
        <v>611</v>
      </c>
      <c r="G370" s="209" t="s">
        <v>242</v>
      </c>
      <c r="H370" s="210">
        <v>0.255</v>
      </c>
      <c r="I370" s="211"/>
      <c r="J370" s="212">
        <f>ROUND(I370*H370,2)</f>
        <v>0</v>
      </c>
      <c r="K370" s="208" t="s">
        <v>137</v>
      </c>
      <c r="L370" s="46"/>
      <c r="M370" s="213" t="s">
        <v>19</v>
      </c>
      <c r="N370" s="214" t="s">
        <v>47</v>
      </c>
      <c r="O370" s="86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267</v>
      </c>
      <c r="AT370" s="217" t="s">
        <v>133</v>
      </c>
      <c r="AU370" s="217" t="s">
        <v>86</v>
      </c>
      <c r="AY370" s="19" t="s">
        <v>130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84</v>
      </c>
      <c r="BK370" s="218">
        <f>ROUND(I370*H370,2)</f>
        <v>0</v>
      </c>
      <c r="BL370" s="19" t="s">
        <v>267</v>
      </c>
      <c r="BM370" s="217" t="s">
        <v>612</v>
      </c>
    </row>
    <row r="371" spans="1:47" s="2" customFormat="1" ht="12">
      <c r="A371" s="40"/>
      <c r="B371" s="41"/>
      <c r="C371" s="42"/>
      <c r="D371" s="219" t="s">
        <v>140</v>
      </c>
      <c r="E371" s="42"/>
      <c r="F371" s="220" t="s">
        <v>613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140</v>
      </c>
      <c r="AU371" s="19" t="s">
        <v>86</v>
      </c>
    </row>
    <row r="372" spans="1:47" s="2" customFormat="1" ht="12">
      <c r="A372" s="40"/>
      <c r="B372" s="41"/>
      <c r="C372" s="42"/>
      <c r="D372" s="224" t="s">
        <v>142</v>
      </c>
      <c r="E372" s="42"/>
      <c r="F372" s="225" t="s">
        <v>614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142</v>
      </c>
      <c r="AU372" s="19" t="s">
        <v>86</v>
      </c>
    </row>
    <row r="373" spans="1:63" s="12" customFormat="1" ht="22.8" customHeight="1">
      <c r="A373" s="12"/>
      <c r="B373" s="190"/>
      <c r="C373" s="191"/>
      <c r="D373" s="192" t="s">
        <v>75</v>
      </c>
      <c r="E373" s="204" t="s">
        <v>615</v>
      </c>
      <c r="F373" s="204" t="s">
        <v>616</v>
      </c>
      <c r="G373" s="191"/>
      <c r="H373" s="191"/>
      <c r="I373" s="194"/>
      <c r="J373" s="205">
        <f>BK373</f>
        <v>0</v>
      </c>
      <c r="K373" s="191"/>
      <c r="L373" s="196"/>
      <c r="M373" s="197"/>
      <c r="N373" s="198"/>
      <c r="O373" s="198"/>
      <c r="P373" s="199">
        <f>SUM(P374:P382)</f>
        <v>0</v>
      </c>
      <c r="Q373" s="198"/>
      <c r="R373" s="199">
        <f>SUM(R374:R382)</f>
        <v>0.01065</v>
      </c>
      <c r="S373" s="198"/>
      <c r="T373" s="200">
        <f>SUM(T374:T382)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1" t="s">
        <v>86</v>
      </c>
      <c r="AT373" s="202" t="s">
        <v>75</v>
      </c>
      <c r="AU373" s="202" t="s">
        <v>84</v>
      </c>
      <c r="AY373" s="201" t="s">
        <v>130</v>
      </c>
      <c r="BK373" s="203">
        <f>SUM(BK374:BK382)</f>
        <v>0</v>
      </c>
    </row>
    <row r="374" spans="1:65" s="2" customFormat="1" ht="24.15" customHeight="1">
      <c r="A374" s="40"/>
      <c r="B374" s="41"/>
      <c r="C374" s="206" t="s">
        <v>617</v>
      </c>
      <c r="D374" s="206" t="s">
        <v>133</v>
      </c>
      <c r="E374" s="207" t="s">
        <v>618</v>
      </c>
      <c r="F374" s="208" t="s">
        <v>619</v>
      </c>
      <c r="G374" s="209" t="s">
        <v>160</v>
      </c>
      <c r="H374" s="210">
        <v>15</v>
      </c>
      <c r="I374" s="211"/>
      <c r="J374" s="212">
        <f>ROUND(I374*H374,2)</f>
        <v>0</v>
      </c>
      <c r="K374" s="208" t="s">
        <v>137</v>
      </c>
      <c r="L374" s="46"/>
      <c r="M374" s="213" t="s">
        <v>19</v>
      </c>
      <c r="N374" s="214" t="s">
        <v>47</v>
      </c>
      <c r="O374" s="86"/>
      <c r="P374" s="215">
        <f>O374*H374</f>
        <v>0</v>
      </c>
      <c r="Q374" s="215">
        <v>0.00071</v>
      </c>
      <c r="R374" s="215">
        <f>Q374*H374</f>
        <v>0.01065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267</v>
      </c>
      <c r="AT374" s="217" t="s">
        <v>133</v>
      </c>
      <c r="AU374" s="217" t="s">
        <v>86</v>
      </c>
      <c r="AY374" s="19" t="s">
        <v>130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84</v>
      </c>
      <c r="BK374" s="218">
        <f>ROUND(I374*H374,2)</f>
        <v>0</v>
      </c>
      <c r="BL374" s="19" t="s">
        <v>267</v>
      </c>
      <c r="BM374" s="217" t="s">
        <v>620</v>
      </c>
    </row>
    <row r="375" spans="1:47" s="2" customFormat="1" ht="12">
      <c r="A375" s="40"/>
      <c r="B375" s="41"/>
      <c r="C375" s="42"/>
      <c r="D375" s="219" t="s">
        <v>140</v>
      </c>
      <c r="E375" s="42"/>
      <c r="F375" s="220" t="s">
        <v>621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140</v>
      </c>
      <c r="AU375" s="19" t="s">
        <v>86</v>
      </c>
    </row>
    <row r="376" spans="1:47" s="2" customFormat="1" ht="12">
      <c r="A376" s="40"/>
      <c r="B376" s="41"/>
      <c r="C376" s="42"/>
      <c r="D376" s="224" t="s">
        <v>142</v>
      </c>
      <c r="E376" s="42"/>
      <c r="F376" s="225" t="s">
        <v>622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142</v>
      </c>
      <c r="AU376" s="19" t="s">
        <v>86</v>
      </c>
    </row>
    <row r="377" spans="1:65" s="2" customFormat="1" ht="16.5" customHeight="1">
      <c r="A377" s="40"/>
      <c r="B377" s="41"/>
      <c r="C377" s="206" t="s">
        <v>623</v>
      </c>
      <c r="D377" s="206" t="s">
        <v>133</v>
      </c>
      <c r="E377" s="207" t="s">
        <v>624</v>
      </c>
      <c r="F377" s="208" t="s">
        <v>625</v>
      </c>
      <c r="G377" s="209" t="s">
        <v>160</v>
      </c>
      <c r="H377" s="210">
        <v>15</v>
      </c>
      <c r="I377" s="211"/>
      <c r="J377" s="212">
        <f>ROUND(I377*H377,2)</f>
        <v>0</v>
      </c>
      <c r="K377" s="208" t="s">
        <v>137</v>
      </c>
      <c r="L377" s="46"/>
      <c r="M377" s="213" t="s">
        <v>19</v>
      </c>
      <c r="N377" s="214" t="s">
        <v>47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267</v>
      </c>
      <c r="AT377" s="217" t="s">
        <v>133</v>
      </c>
      <c r="AU377" s="217" t="s">
        <v>86</v>
      </c>
      <c r="AY377" s="19" t="s">
        <v>130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84</v>
      </c>
      <c r="BK377" s="218">
        <f>ROUND(I377*H377,2)</f>
        <v>0</v>
      </c>
      <c r="BL377" s="19" t="s">
        <v>267</v>
      </c>
      <c r="BM377" s="217" t="s">
        <v>626</v>
      </c>
    </row>
    <row r="378" spans="1:47" s="2" customFormat="1" ht="12">
      <c r="A378" s="40"/>
      <c r="B378" s="41"/>
      <c r="C378" s="42"/>
      <c r="D378" s="219" t="s">
        <v>140</v>
      </c>
      <c r="E378" s="42"/>
      <c r="F378" s="220" t="s">
        <v>627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140</v>
      </c>
      <c r="AU378" s="19" t="s">
        <v>86</v>
      </c>
    </row>
    <row r="379" spans="1:47" s="2" customFormat="1" ht="12">
      <c r="A379" s="40"/>
      <c r="B379" s="41"/>
      <c r="C379" s="42"/>
      <c r="D379" s="224" t="s">
        <v>142</v>
      </c>
      <c r="E379" s="42"/>
      <c r="F379" s="225" t="s">
        <v>628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142</v>
      </c>
      <c r="AU379" s="19" t="s">
        <v>86</v>
      </c>
    </row>
    <row r="380" spans="1:65" s="2" customFormat="1" ht="24.15" customHeight="1">
      <c r="A380" s="40"/>
      <c r="B380" s="41"/>
      <c r="C380" s="206" t="s">
        <v>629</v>
      </c>
      <c r="D380" s="206" t="s">
        <v>133</v>
      </c>
      <c r="E380" s="207" t="s">
        <v>630</v>
      </c>
      <c r="F380" s="208" t="s">
        <v>631</v>
      </c>
      <c r="G380" s="209" t="s">
        <v>242</v>
      </c>
      <c r="H380" s="210">
        <v>0.011</v>
      </c>
      <c r="I380" s="211"/>
      <c r="J380" s="212">
        <f>ROUND(I380*H380,2)</f>
        <v>0</v>
      </c>
      <c r="K380" s="208" t="s">
        <v>137</v>
      </c>
      <c r="L380" s="46"/>
      <c r="M380" s="213" t="s">
        <v>19</v>
      </c>
      <c r="N380" s="214" t="s">
        <v>47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267</v>
      </c>
      <c r="AT380" s="217" t="s">
        <v>133</v>
      </c>
      <c r="AU380" s="217" t="s">
        <v>86</v>
      </c>
      <c r="AY380" s="19" t="s">
        <v>130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84</v>
      </c>
      <c r="BK380" s="218">
        <f>ROUND(I380*H380,2)</f>
        <v>0</v>
      </c>
      <c r="BL380" s="19" t="s">
        <v>267</v>
      </c>
      <c r="BM380" s="217" t="s">
        <v>632</v>
      </c>
    </row>
    <row r="381" spans="1:47" s="2" customFormat="1" ht="12">
      <c r="A381" s="40"/>
      <c r="B381" s="41"/>
      <c r="C381" s="42"/>
      <c r="D381" s="219" t="s">
        <v>140</v>
      </c>
      <c r="E381" s="42"/>
      <c r="F381" s="220" t="s">
        <v>633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140</v>
      </c>
      <c r="AU381" s="19" t="s">
        <v>86</v>
      </c>
    </row>
    <row r="382" spans="1:47" s="2" customFormat="1" ht="12">
      <c r="A382" s="40"/>
      <c r="B382" s="41"/>
      <c r="C382" s="42"/>
      <c r="D382" s="224" t="s">
        <v>142</v>
      </c>
      <c r="E382" s="42"/>
      <c r="F382" s="225" t="s">
        <v>634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142</v>
      </c>
      <c r="AU382" s="19" t="s">
        <v>86</v>
      </c>
    </row>
    <row r="383" spans="1:63" s="12" customFormat="1" ht="22.8" customHeight="1">
      <c r="A383" s="12"/>
      <c r="B383" s="190"/>
      <c r="C383" s="191"/>
      <c r="D383" s="192" t="s">
        <v>75</v>
      </c>
      <c r="E383" s="204" t="s">
        <v>635</v>
      </c>
      <c r="F383" s="204" t="s">
        <v>636</v>
      </c>
      <c r="G383" s="191"/>
      <c r="H383" s="191"/>
      <c r="I383" s="194"/>
      <c r="J383" s="205">
        <f>BK383</f>
        <v>0</v>
      </c>
      <c r="K383" s="191"/>
      <c r="L383" s="196"/>
      <c r="M383" s="197"/>
      <c r="N383" s="198"/>
      <c r="O383" s="198"/>
      <c r="P383" s="199">
        <f>SUM(P384:P392)</f>
        <v>0</v>
      </c>
      <c r="Q383" s="198"/>
      <c r="R383" s="199">
        <f>SUM(R384:R392)</f>
        <v>0.00086</v>
      </c>
      <c r="S383" s="198"/>
      <c r="T383" s="200">
        <f>SUM(T384:T392)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1" t="s">
        <v>86</v>
      </c>
      <c r="AT383" s="202" t="s">
        <v>75</v>
      </c>
      <c r="AU383" s="202" t="s">
        <v>84</v>
      </c>
      <c r="AY383" s="201" t="s">
        <v>130</v>
      </c>
      <c r="BK383" s="203">
        <f>SUM(BK384:BK392)</f>
        <v>0</v>
      </c>
    </row>
    <row r="384" spans="1:65" s="2" customFormat="1" ht="24.15" customHeight="1">
      <c r="A384" s="40"/>
      <c r="B384" s="41"/>
      <c r="C384" s="206" t="s">
        <v>637</v>
      </c>
      <c r="D384" s="206" t="s">
        <v>133</v>
      </c>
      <c r="E384" s="207" t="s">
        <v>638</v>
      </c>
      <c r="F384" s="208" t="s">
        <v>639</v>
      </c>
      <c r="G384" s="209" t="s">
        <v>285</v>
      </c>
      <c r="H384" s="210">
        <v>2</v>
      </c>
      <c r="I384" s="211"/>
      <c r="J384" s="212">
        <f>ROUND(I384*H384,2)</f>
        <v>0</v>
      </c>
      <c r="K384" s="208" t="s">
        <v>137</v>
      </c>
      <c r="L384" s="46"/>
      <c r="M384" s="213" t="s">
        <v>19</v>
      </c>
      <c r="N384" s="214" t="s">
        <v>47</v>
      </c>
      <c r="O384" s="86"/>
      <c r="P384" s="215">
        <f>O384*H384</f>
        <v>0</v>
      </c>
      <c r="Q384" s="215">
        <v>0.00014</v>
      </c>
      <c r="R384" s="215">
        <f>Q384*H384</f>
        <v>0.00028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267</v>
      </c>
      <c r="AT384" s="217" t="s">
        <v>133</v>
      </c>
      <c r="AU384" s="217" t="s">
        <v>86</v>
      </c>
      <c r="AY384" s="19" t="s">
        <v>130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84</v>
      </c>
      <c r="BK384" s="218">
        <f>ROUND(I384*H384,2)</f>
        <v>0</v>
      </c>
      <c r="BL384" s="19" t="s">
        <v>267</v>
      </c>
      <c r="BM384" s="217" t="s">
        <v>640</v>
      </c>
    </row>
    <row r="385" spans="1:47" s="2" customFormat="1" ht="12">
      <c r="A385" s="40"/>
      <c r="B385" s="41"/>
      <c r="C385" s="42"/>
      <c r="D385" s="219" t="s">
        <v>140</v>
      </c>
      <c r="E385" s="42"/>
      <c r="F385" s="220" t="s">
        <v>641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140</v>
      </c>
      <c r="AU385" s="19" t="s">
        <v>86</v>
      </c>
    </row>
    <row r="386" spans="1:47" s="2" customFormat="1" ht="12">
      <c r="A386" s="40"/>
      <c r="B386" s="41"/>
      <c r="C386" s="42"/>
      <c r="D386" s="224" t="s">
        <v>142</v>
      </c>
      <c r="E386" s="42"/>
      <c r="F386" s="225" t="s">
        <v>642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142</v>
      </c>
      <c r="AU386" s="19" t="s">
        <v>86</v>
      </c>
    </row>
    <row r="387" spans="1:65" s="2" customFormat="1" ht="24.15" customHeight="1">
      <c r="A387" s="40"/>
      <c r="B387" s="41"/>
      <c r="C387" s="206" t="s">
        <v>643</v>
      </c>
      <c r="D387" s="206" t="s">
        <v>133</v>
      </c>
      <c r="E387" s="207" t="s">
        <v>644</v>
      </c>
      <c r="F387" s="208" t="s">
        <v>645</v>
      </c>
      <c r="G387" s="209" t="s">
        <v>285</v>
      </c>
      <c r="H387" s="210">
        <v>2</v>
      </c>
      <c r="I387" s="211"/>
      <c r="J387" s="212">
        <f>ROUND(I387*H387,2)</f>
        <v>0</v>
      </c>
      <c r="K387" s="208" t="s">
        <v>137</v>
      </c>
      <c r="L387" s="46"/>
      <c r="M387" s="213" t="s">
        <v>19</v>
      </c>
      <c r="N387" s="214" t="s">
        <v>47</v>
      </c>
      <c r="O387" s="86"/>
      <c r="P387" s="215">
        <f>O387*H387</f>
        <v>0</v>
      </c>
      <c r="Q387" s="215">
        <v>0.00029</v>
      </c>
      <c r="R387" s="215">
        <f>Q387*H387</f>
        <v>0.00058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267</v>
      </c>
      <c r="AT387" s="217" t="s">
        <v>133</v>
      </c>
      <c r="AU387" s="217" t="s">
        <v>86</v>
      </c>
      <c r="AY387" s="19" t="s">
        <v>130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84</v>
      </c>
      <c r="BK387" s="218">
        <f>ROUND(I387*H387,2)</f>
        <v>0</v>
      </c>
      <c r="BL387" s="19" t="s">
        <v>267</v>
      </c>
      <c r="BM387" s="217" t="s">
        <v>646</v>
      </c>
    </row>
    <row r="388" spans="1:47" s="2" customFormat="1" ht="12">
      <c r="A388" s="40"/>
      <c r="B388" s="41"/>
      <c r="C388" s="42"/>
      <c r="D388" s="219" t="s">
        <v>140</v>
      </c>
      <c r="E388" s="42"/>
      <c r="F388" s="220" t="s">
        <v>647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140</v>
      </c>
      <c r="AU388" s="19" t="s">
        <v>86</v>
      </c>
    </row>
    <row r="389" spans="1:47" s="2" customFormat="1" ht="12">
      <c r="A389" s="40"/>
      <c r="B389" s="41"/>
      <c r="C389" s="42"/>
      <c r="D389" s="224" t="s">
        <v>142</v>
      </c>
      <c r="E389" s="42"/>
      <c r="F389" s="225" t="s">
        <v>648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142</v>
      </c>
      <c r="AU389" s="19" t="s">
        <v>86</v>
      </c>
    </row>
    <row r="390" spans="1:65" s="2" customFormat="1" ht="24.15" customHeight="1">
      <c r="A390" s="40"/>
      <c r="B390" s="41"/>
      <c r="C390" s="206" t="s">
        <v>649</v>
      </c>
      <c r="D390" s="206" t="s">
        <v>133</v>
      </c>
      <c r="E390" s="207" t="s">
        <v>650</v>
      </c>
      <c r="F390" s="208" t="s">
        <v>651</v>
      </c>
      <c r="G390" s="209" t="s">
        <v>242</v>
      </c>
      <c r="H390" s="210">
        <v>0.001</v>
      </c>
      <c r="I390" s="211"/>
      <c r="J390" s="212">
        <f>ROUND(I390*H390,2)</f>
        <v>0</v>
      </c>
      <c r="K390" s="208" t="s">
        <v>137</v>
      </c>
      <c r="L390" s="46"/>
      <c r="M390" s="213" t="s">
        <v>19</v>
      </c>
      <c r="N390" s="214" t="s">
        <v>47</v>
      </c>
      <c r="O390" s="86"/>
      <c r="P390" s="215">
        <f>O390*H390</f>
        <v>0</v>
      </c>
      <c r="Q390" s="215">
        <v>0</v>
      </c>
      <c r="R390" s="215">
        <f>Q390*H390</f>
        <v>0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267</v>
      </c>
      <c r="AT390" s="217" t="s">
        <v>133</v>
      </c>
      <c r="AU390" s="217" t="s">
        <v>86</v>
      </c>
      <c r="AY390" s="19" t="s">
        <v>130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84</v>
      </c>
      <c r="BK390" s="218">
        <f>ROUND(I390*H390,2)</f>
        <v>0</v>
      </c>
      <c r="BL390" s="19" t="s">
        <v>267</v>
      </c>
      <c r="BM390" s="217" t="s">
        <v>652</v>
      </c>
    </row>
    <row r="391" spans="1:47" s="2" customFormat="1" ht="12">
      <c r="A391" s="40"/>
      <c r="B391" s="41"/>
      <c r="C391" s="42"/>
      <c r="D391" s="219" t="s">
        <v>140</v>
      </c>
      <c r="E391" s="42"/>
      <c r="F391" s="220" t="s">
        <v>653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140</v>
      </c>
      <c r="AU391" s="19" t="s">
        <v>86</v>
      </c>
    </row>
    <row r="392" spans="1:47" s="2" customFormat="1" ht="12">
      <c r="A392" s="40"/>
      <c r="B392" s="41"/>
      <c r="C392" s="42"/>
      <c r="D392" s="224" t="s">
        <v>142</v>
      </c>
      <c r="E392" s="42"/>
      <c r="F392" s="225" t="s">
        <v>654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142</v>
      </c>
      <c r="AU392" s="19" t="s">
        <v>86</v>
      </c>
    </row>
    <row r="393" spans="1:63" s="12" customFormat="1" ht="22.8" customHeight="1">
      <c r="A393" s="12"/>
      <c r="B393" s="190"/>
      <c r="C393" s="191"/>
      <c r="D393" s="192" t="s">
        <v>75</v>
      </c>
      <c r="E393" s="204" t="s">
        <v>655</v>
      </c>
      <c r="F393" s="204" t="s">
        <v>656</v>
      </c>
      <c r="G393" s="191"/>
      <c r="H393" s="191"/>
      <c r="I393" s="194"/>
      <c r="J393" s="205">
        <f>BK393</f>
        <v>0</v>
      </c>
      <c r="K393" s="191"/>
      <c r="L393" s="196"/>
      <c r="M393" s="197"/>
      <c r="N393" s="198"/>
      <c r="O393" s="198"/>
      <c r="P393" s="199">
        <f>SUM(P394:P405)</f>
        <v>0</v>
      </c>
      <c r="Q393" s="198"/>
      <c r="R393" s="199">
        <f>SUM(R394:R405)</f>
        <v>0.03936</v>
      </c>
      <c r="S393" s="198"/>
      <c r="T393" s="200">
        <f>SUM(T394:T405)</f>
        <v>0.04986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1" t="s">
        <v>86</v>
      </c>
      <c r="AT393" s="202" t="s">
        <v>75</v>
      </c>
      <c r="AU393" s="202" t="s">
        <v>84</v>
      </c>
      <c r="AY393" s="201" t="s">
        <v>130</v>
      </c>
      <c r="BK393" s="203">
        <f>SUM(BK394:BK405)</f>
        <v>0</v>
      </c>
    </row>
    <row r="394" spans="1:65" s="2" customFormat="1" ht="24.15" customHeight="1">
      <c r="A394" s="40"/>
      <c r="B394" s="41"/>
      <c r="C394" s="206" t="s">
        <v>657</v>
      </c>
      <c r="D394" s="206" t="s">
        <v>133</v>
      </c>
      <c r="E394" s="207" t="s">
        <v>658</v>
      </c>
      <c r="F394" s="208" t="s">
        <v>659</v>
      </c>
      <c r="G394" s="209" t="s">
        <v>285</v>
      </c>
      <c r="H394" s="210">
        <v>2</v>
      </c>
      <c r="I394" s="211"/>
      <c r="J394" s="212">
        <f>ROUND(I394*H394,2)</f>
        <v>0</v>
      </c>
      <c r="K394" s="208" t="s">
        <v>137</v>
      </c>
      <c r="L394" s="46"/>
      <c r="M394" s="213" t="s">
        <v>19</v>
      </c>
      <c r="N394" s="214" t="s">
        <v>47</v>
      </c>
      <c r="O394" s="86"/>
      <c r="P394" s="215">
        <f>O394*H394</f>
        <v>0</v>
      </c>
      <c r="Q394" s="215">
        <v>8E-05</v>
      </c>
      <c r="R394" s="215">
        <f>Q394*H394</f>
        <v>0.00016</v>
      </c>
      <c r="S394" s="215">
        <v>0.02493</v>
      </c>
      <c r="T394" s="216">
        <f>S394*H394</f>
        <v>0.04986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267</v>
      </c>
      <c r="AT394" s="217" t="s">
        <v>133</v>
      </c>
      <c r="AU394" s="217" t="s">
        <v>86</v>
      </c>
      <c r="AY394" s="19" t="s">
        <v>130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84</v>
      </c>
      <c r="BK394" s="218">
        <f>ROUND(I394*H394,2)</f>
        <v>0</v>
      </c>
      <c r="BL394" s="19" t="s">
        <v>267</v>
      </c>
      <c r="BM394" s="217" t="s">
        <v>660</v>
      </c>
    </row>
    <row r="395" spans="1:47" s="2" customFormat="1" ht="12">
      <c r="A395" s="40"/>
      <c r="B395" s="41"/>
      <c r="C395" s="42"/>
      <c r="D395" s="219" t="s">
        <v>140</v>
      </c>
      <c r="E395" s="42"/>
      <c r="F395" s="220" t="s">
        <v>661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140</v>
      </c>
      <c r="AU395" s="19" t="s">
        <v>86</v>
      </c>
    </row>
    <row r="396" spans="1:47" s="2" customFormat="1" ht="12">
      <c r="A396" s="40"/>
      <c r="B396" s="41"/>
      <c r="C396" s="42"/>
      <c r="D396" s="224" t="s">
        <v>142</v>
      </c>
      <c r="E396" s="42"/>
      <c r="F396" s="225" t="s">
        <v>662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142</v>
      </c>
      <c r="AU396" s="19" t="s">
        <v>86</v>
      </c>
    </row>
    <row r="397" spans="1:65" s="2" customFormat="1" ht="33" customHeight="1">
      <c r="A397" s="40"/>
      <c r="B397" s="41"/>
      <c r="C397" s="206" t="s">
        <v>663</v>
      </c>
      <c r="D397" s="206" t="s">
        <v>133</v>
      </c>
      <c r="E397" s="207" t="s">
        <v>664</v>
      </c>
      <c r="F397" s="208" t="s">
        <v>665</v>
      </c>
      <c r="G397" s="209" t="s">
        <v>285</v>
      </c>
      <c r="H397" s="210">
        <v>1</v>
      </c>
      <c r="I397" s="211"/>
      <c r="J397" s="212">
        <f>ROUND(I397*H397,2)</f>
        <v>0</v>
      </c>
      <c r="K397" s="208" t="s">
        <v>137</v>
      </c>
      <c r="L397" s="46"/>
      <c r="M397" s="213" t="s">
        <v>19</v>
      </c>
      <c r="N397" s="214" t="s">
        <v>47</v>
      </c>
      <c r="O397" s="86"/>
      <c r="P397" s="215">
        <f>O397*H397</f>
        <v>0</v>
      </c>
      <c r="Q397" s="215">
        <v>0.0122</v>
      </c>
      <c r="R397" s="215">
        <f>Q397*H397</f>
        <v>0.0122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267</v>
      </c>
      <c r="AT397" s="217" t="s">
        <v>133</v>
      </c>
      <c r="AU397" s="217" t="s">
        <v>86</v>
      </c>
      <c r="AY397" s="19" t="s">
        <v>130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84</v>
      </c>
      <c r="BK397" s="218">
        <f>ROUND(I397*H397,2)</f>
        <v>0</v>
      </c>
      <c r="BL397" s="19" t="s">
        <v>267</v>
      </c>
      <c r="BM397" s="217" t="s">
        <v>666</v>
      </c>
    </row>
    <row r="398" spans="1:47" s="2" customFormat="1" ht="12">
      <c r="A398" s="40"/>
      <c r="B398" s="41"/>
      <c r="C398" s="42"/>
      <c r="D398" s="219" t="s">
        <v>140</v>
      </c>
      <c r="E398" s="42"/>
      <c r="F398" s="220" t="s">
        <v>667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140</v>
      </c>
      <c r="AU398" s="19" t="s">
        <v>86</v>
      </c>
    </row>
    <row r="399" spans="1:47" s="2" customFormat="1" ht="12">
      <c r="A399" s="40"/>
      <c r="B399" s="41"/>
      <c r="C399" s="42"/>
      <c r="D399" s="224" t="s">
        <v>142</v>
      </c>
      <c r="E399" s="42"/>
      <c r="F399" s="225" t="s">
        <v>668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142</v>
      </c>
      <c r="AU399" s="19" t="s">
        <v>86</v>
      </c>
    </row>
    <row r="400" spans="1:65" s="2" customFormat="1" ht="37.8" customHeight="1">
      <c r="A400" s="40"/>
      <c r="B400" s="41"/>
      <c r="C400" s="206" t="s">
        <v>669</v>
      </c>
      <c r="D400" s="206" t="s">
        <v>133</v>
      </c>
      <c r="E400" s="207" t="s">
        <v>670</v>
      </c>
      <c r="F400" s="208" t="s">
        <v>671</v>
      </c>
      <c r="G400" s="209" t="s">
        <v>285</v>
      </c>
      <c r="H400" s="210">
        <v>1</v>
      </c>
      <c r="I400" s="211"/>
      <c r="J400" s="212">
        <f>ROUND(I400*H400,2)</f>
        <v>0</v>
      </c>
      <c r="K400" s="208" t="s">
        <v>137</v>
      </c>
      <c r="L400" s="46"/>
      <c r="M400" s="213" t="s">
        <v>19</v>
      </c>
      <c r="N400" s="214" t="s">
        <v>47</v>
      </c>
      <c r="O400" s="86"/>
      <c r="P400" s="215">
        <f>O400*H400</f>
        <v>0</v>
      </c>
      <c r="Q400" s="215">
        <v>0.027</v>
      </c>
      <c r="R400" s="215">
        <f>Q400*H400</f>
        <v>0.027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267</v>
      </c>
      <c r="AT400" s="217" t="s">
        <v>133</v>
      </c>
      <c r="AU400" s="217" t="s">
        <v>86</v>
      </c>
      <c r="AY400" s="19" t="s">
        <v>130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84</v>
      </c>
      <c r="BK400" s="218">
        <f>ROUND(I400*H400,2)</f>
        <v>0</v>
      </c>
      <c r="BL400" s="19" t="s">
        <v>267</v>
      </c>
      <c r="BM400" s="217" t="s">
        <v>672</v>
      </c>
    </row>
    <row r="401" spans="1:47" s="2" customFormat="1" ht="12">
      <c r="A401" s="40"/>
      <c r="B401" s="41"/>
      <c r="C401" s="42"/>
      <c r="D401" s="219" t="s">
        <v>140</v>
      </c>
      <c r="E401" s="42"/>
      <c r="F401" s="220" t="s">
        <v>673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140</v>
      </c>
      <c r="AU401" s="19" t="s">
        <v>86</v>
      </c>
    </row>
    <row r="402" spans="1:47" s="2" customFormat="1" ht="12">
      <c r="A402" s="40"/>
      <c r="B402" s="41"/>
      <c r="C402" s="42"/>
      <c r="D402" s="224" t="s">
        <v>142</v>
      </c>
      <c r="E402" s="42"/>
      <c r="F402" s="225" t="s">
        <v>674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142</v>
      </c>
      <c r="AU402" s="19" t="s">
        <v>86</v>
      </c>
    </row>
    <row r="403" spans="1:65" s="2" customFormat="1" ht="24.15" customHeight="1">
      <c r="A403" s="40"/>
      <c r="B403" s="41"/>
      <c r="C403" s="206" t="s">
        <v>675</v>
      </c>
      <c r="D403" s="206" t="s">
        <v>133</v>
      </c>
      <c r="E403" s="207" t="s">
        <v>676</v>
      </c>
      <c r="F403" s="208" t="s">
        <v>677</v>
      </c>
      <c r="G403" s="209" t="s">
        <v>242</v>
      </c>
      <c r="H403" s="210">
        <v>0.039</v>
      </c>
      <c r="I403" s="211"/>
      <c r="J403" s="212">
        <f>ROUND(I403*H403,2)</f>
        <v>0</v>
      </c>
      <c r="K403" s="208" t="s">
        <v>137</v>
      </c>
      <c r="L403" s="46"/>
      <c r="M403" s="213" t="s">
        <v>19</v>
      </c>
      <c r="N403" s="214" t="s">
        <v>47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267</v>
      </c>
      <c r="AT403" s="217" t="s">
        <v>133</v>
      </c>
      <c r="AU403" s="217" t="s">
        <v>86</v>
      </c>
      <c r="AY403" s="19" t="s">
        <v>130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84</v>
      </c>
      <c r="BK403" s="218">
        <f>ROUND(I403*H403,2)</f>
        <v>0</v>
      </c>
      <c r="BL403" s="19" t="s">
        <v>267</v>
      </c>
      <c r="BM403" s="217" t="s">
        <v>678</v>
      </c>
    </row>
    <row r="404" spans="1:47" s="2" customFormat="1" ht="12">
      <c r="A404" s="40"/>
      <c r="B404" s="41"/>
      <c r="C404" s="42"/>
      <c r="D404" s="219" t="s">
        <v>140</v>
      </c>
      <c r="E404" s="42"/>
      <c r="F404" s="220" t="s">
        <v>679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140</v>
      </c>
      <c r="AU404" s="19" t="s">
        <v>86</v>
      </c>
    </row>
    <row r="405" spans="1:47" s="2" customFormat="1" ht="12">
      <c r="A405" s="40"/>
      <c r="B405" s="41"/>
      <c r="C405" s="42"/>
      <c r="D405" s="224" t="s">
        <v>142</v>
      </c>
      <c r="E405" s="42"/>
      <c r="F405" s="225" t="s">
        <v>680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142</v>
      </c>
      <c r="AU405" s="19" t="s">
        <v>86</v>
      </c>
    </row>
    <row r="406" spans="1:63" s="12" customFormat="1" ht="22.8" customHeight="1">
      <c r="A406" s="12"/>
      <c r="B406" s="190"/>
      <c r="C406" s="191"/>
      <c r="D406" s="192" t="s">
        <v>75</v>
      </c>
      <c r="E406" s="204" t="s">
        <v>681</v>
      </c>
      <c r="F406" s="204" t="s">
        <v>682</v>
      </c>
      <c r="G406" s="191"/>
      <c r="H406" s="191"/>
      <c r="I406" s="194"/>
      <c r="J406" s="205">
        <f>BK406</f>
        <v>0</v>
      </c>
      <c r="K406" s="191"/>
      <c r="L406" s="196"/>
      <c r="M406" s="197"/>
      <c r="N406" s="198"/>
      <c r="O406" s="198"/>
      <c r="P406" s="199">
        <f>SUM(P407:P408)</f>
        <v>0</v>
      </c>
      <c r="Q406" s="198"/>
      <c r="R406" s="199">
        <f>SUM(R407:R408)</f>
        <v>0</v>
      </c>
      <c r="S406" s="198"/>
      <c r="T406" s="200">
        <f>SUM(T407:T408)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1" t="s">
        <v>86</v>
      </c>
      <c r="AT406" s="202" t="s">
        <v>75</v>
      </c>
      <c r="AU406" s="202" t="s">
        <v>84</v>
      </c>
      <c r="AY406" s="201" t="s">
        <v>130</v>
      </c>
      <c r="BK406" s="203">
        <f>SUM(BK407:BK408)</f>
        <v>0</v>
      </c>
    </row>
    <row r="407" spans="1:65" s="2" customFormat="1" ht="16.5" customHeight="1">
      <c r="A407" s="40"/>
      <c r="B407" s="41"/>
      <c r="C407" s="206" t="s">
        <v>683</v>
      </c>
      <c r="D407" s="206" t="s">
        <v>133</v>
      </c>
      <c r="E407" s="207" t="s">
        <v>684</v>
      </c>
      <c r="F407" s="208" t="s">
        <v>685</v>
      </c>
      <c r="G407" s="209" t="s">
        <v>686</v>
      </c>
      <c r="H407" s="210">
        <v>1</v>
      </c>
      <c r="I407" s="211"/>
      <c r="J407" s="212">
        <f>ROUND(I407*H407,2)</f>
        <v>0</v>
      </c>
      <c r="K407" s="208" t="s">
        <v>19</v>
      </c>
      <c r="L407" s="46"/>
      <c r="M407" s="213" t="s">
        <v>19</v>
      </c>
      <c r="N407" s="214" t="s">
        <v>47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267</v>
      </c>
      <c r="AT407" s="217" t="s">
        <v>133</v>
      </c>
      <c r="AU407" s="217" t="s">
        <v>86</v>
      </c>
      <c r="AY407" s="19" t="s">
        <v>130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84</v>
      </c>
      <c r="BK407" s="218">
        <f>ROUND(I407*H407,2)</f>
        <v>0</v>
      </c>
      <c r="BL407" s="19" t="s">
        <v>267</v>
      </c>
      <c r="BM407" s="217" t="s">
        <v>687</v>
      </c>
    </row>
    <row r="408" spans="1:47" s="2" customFormat="1" ht="12">
      <c r="A408" s="40"/>
      <c r="B408" s="41"/>
      <c r="C408" s="42"/>
      <c r="D408" s="219" t="s">
        <v>140</v>
      </c>
      <c r="E408" s="42"/>
      <c r="F408" s="220" t="s">
        <v>685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140</v>
      </c>
      <c r="AU408" s="19" t="s">
        <v>86</v>
      </c>
    </row>
    <row r="409" spans="1:63" s="12" customFormat="1" ht="22.8" customHeight="1">
      <c r="A409" s="12"/>
      <c r="B409" s="190"/>
      <c r="C409" s="191"/>
      <c r="D409" s="192" t="s">
        <v>75</v>
      </c>
      <c r="E409" s="204" t="s">
        <v>688</v>
      </c>
      <c r="F409" s="204" t="s">
        <v>689</v>
      </c>
      <c r="G409" s="191"/>
      <c r="H409" s="191"/>
      <c r="I409" s="194"/>
      <c r="J409" s="205">
        <f>BK409</f>
        <v>0</v>
      </c>
      <c r="K409" s="191"/>
      <c r="L409" s="196"/>
      <c r="M409" s="197"/>
      <c r="N409" s="198"/>
      <c r="O409" s="198"/>
      <c r="P409" s="199">
        <f>SUM(P410:P434)</f>
        <v>0</v>
      </c>
      <c r="Q409" s="198"/>
      <c r="R409" s="199">
        <f>SUM(R410:R434)</f>
        <v>1.1443641</v>
      </c>
      <c r="S409" s="198"/>
      <c r="T409" s="200">
        <f>SUM(T410:T434)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01" t="s">
        <v>86</v>
      </c>
      <c r="AT409" s="202" t="s">
        <v>75</v>
      </c>
      <c r="AU409" s="202" t="s">
        <v>84</v>
      </c>
      <c r="AY409" s="201" t="s">
        <v>130</v>
      </c>
      <c r="BK409" s="203">
        <f>SUM(BK410:BK434)</f>
        <v>0</v>
      </c>
    </row>
    <row r="410" spans="1:65" s="2" customFormat="1" ht="37.8" customHeight="1">
      <c r="A410" s="40"/>
      <c r="B410" s="41"/>
      <c r="C410" s="206" t="s">
        <v>690</v>
      </c>
      <c r="D410" s="206" t="s">
        <v>133</v>
      </c>
      <c r="E410" s="207" t="s">
        <v>691</v>
      </c>
      <c r="F410" s="208" t="s">
        <v>692</v>
      </c>
      <c r="G410" s="209" t="s">
        <v>136</v>
      </c>
      <c r="H410" s="210">
        <v>13.77</v>
      </c>
      <c r="I410" s="211"/>
      <c r="J410" s="212">
        <f>ROUND(I410*H410,2)</f>
        <v>0</v>
      </c>
      <c r="K410" s="208" t="s">
        <v>137</v>
      </c>
      <c r="L410" s="46"/>
      <c r="M410" s="213" t="s">
        <v>19</v>
      </c>
      <c r="N410" s="214" t="s">
        <v>47</v>
      </c>
      <c r="O410" s="86"/>
      <c r="P410" s="215">
        <f>O410*H410</f>
        <v>0</v>
      </c>
      <c r="Q410" s="215">
        <v>0.05907</v>
      </c>
      <c r="R410" s="215">
        <f>Q410*H410</f>
        <v>0.8133938999999999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267</v>
      </c>
      <c r="AT410" s="217" t="s">
        <v>133</v>
      </c>
      <c r="AU410" s="217" t="s">
        <v>86</v>
      </c>
      <c r="AY410" s="19" t="s">
        <v>130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84</v>
      </c>
      <c r="BK410" s="218">
        <f>ROUND(I410*H410,2)</f>
        <v>0</v>
      </c>
      <c r="BL410" s="19" t="s">
        <v>267</v>
      </c>
      <c r="BM410" s="217" t="s">
        <v>693</v>
      </c>
    </row>
    <row r="411" spans="1:47" s="2" customFormat="1" ht="12">
      <c r="A411" s="40"/>
      <c r="B411" s="41"/>
      <c r="C411" s="42"/>
      <c r="D411" s="219" t="s">
        <v>140</v>
      </c>
      <c r="E411" s="42"/>
      <c r="F411" s="220" t="s">
        <v>694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140</v>
      </c>
      <c r="AU411" s="19" t="s">
        <v>86</v>
      </c>
    </row>
    <row r="412" spans="1:47" s="2" customFormat="1" ht="12">
      <c r="A412" s="40"/>
      <c r="B412" s="41"/>
      <c r="C412" s="42"/>
      <c r="D412" s="224" t="s">
        <v>142</v>
      </c>
      <c r="E412" s="42"/>
      <c r="F412" s="225" t="s">
        <v>695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142</v>
      </c>
      <c r="AU412" s="19" t="s">
        <v>86</v>
      </c>
    </row>
    <row r="413" spans="1:51" s="13" customFormat="1" ht="12">
      <c r="A413" s="13"/>
      <c r="B413" s="226"/>
      <c r="C413" s="227"/>
      <c r="D413" s="219" t="s">
        <v>144</v>
      </c>
      <c r="E413" s="228" t="s">
        <v>19</v>
      </c>
      <c r="F413" s="229" t="s">
        <v>696</v>
      </c>
      <c r="G413" s="227"/>
      <c r="H413" s="228" t="s">
        <v>19</v>
      </c>
      <c r="I413" s="230"/>
      <c r="J413" s="227"/>
      <c r="K413" s="227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144</v>
      </c>
      <c r="AU413" s="235" t="s">
        <v>86</v>
      </c>
      <c r="AV413" s="13" t="s">
        <v>84</v>
      </c>
      <c r="AW413" s="13" t="s">
        <v>35</v>
      </c>
      <c r="AX413" s="13" t="s">
        <v>76</v>
      </c>
      <c r="AY413" s="235" t="s">
        <v>130</v>
      </c>
    </row>
    <row r="414" spans="1:51" s="14" customFormat="1" ht="12">
      <c r="A414" s="14"/>
      <c r="B414" s="236"/>
      <c r="C414" s="237"/>
      <c r="D414" s="219" t="s">
        <v>144</v>
      </c>
      <c r="E414" s="238" t="s">
        <v>19</v>
      </c>
      <c r="F414" s="239" t="s">
        <v>697</v>
      </c>
      <c r="G414" s="237"/>
      <c r="H414" s="240">
        <v>8.33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144</v>
      </c>
      <c r="AU414" s="246" t="s">
        <v>86</v>
      </c>
      <c r="AV414" s="14" t="s">
        <v>86</v>
      </c>
      <c r="AW414" s="14" t="s">
        <v>35</v>
      </c>
      <c r="AX414" s="14" t="s">
        <v>76</v>
      </c>
      <c r="AY414" s="246" t="s">
        <v>130</v>
      </c>
    </row>
    <row r="415" spans="1:51" s="14" customFormat="1" ht="12">
      <c r="A415" s="14"/>
      <c r="B415" s="236"/>
      <c r="C415" s="237"/>
      <c r="D415" s="219" t="s">
        <v>144</v>
      </c>
      <c r="E415" s="238" t="s">
        <v>19</v>
      </c>
      <c r="F415" s="239" t="s">
        <v>698</v>
      </c>
      <c r="G415" s="237"/>
      <c r="H415" s="240">
        <v>5.44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144</v>
      </c>
      <c r="AU415" s="246" t="s">
        <v>86</v>
      </c>
      <c r="AV415" s="14" t="s">
        <v>86</v>
      </c>
      <c r="AW415" s="14" t="s">
        <v>35</v>
      </c>
      <c r="AX415" s="14" t="s">
        <v>76</v>
      </c>
      <c r="AY415" s="246" t="s">
        <v>130</v>
      </c>
    </row>
    <row r="416" spans="1:51" s="15" customFormat="1" ht="12">
      <c r="A416" s="15"/>
      <c r="B416" s="247"/>
      <c r="C416" s="248"/>
      <c r="D416" s="219" t="s">
        <v>144</v>
      </c>
      <c r="E416" s="249" t="s">
        <v>19</v>
      </c>
      <c r="F416" s="250" t="s">
        <v>149</v>
      </c>
      <c r="G416" s="248"/>
      <c r="H416" s="251">
        <v>13.77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7" t="s">
        <v>144</v>
      </c>
      <c r="AU416" s="257" t="s">
        <v>86</v>
      </c>
      <c r="AV416" s="15" t="s">
        <v>138</v>
      </c>
      <c r="AW416" s="15" t="s">
        <v>35</v>
      </c>
      <c r="AX416" s="15" t="s">
        <v>84</v>
      </c>
      <c r="AY416" s="257" t="s">
        <v>130</v>
      </c>
    </row>
    <row r="417" spans="1:65" s="2" customFormat="1" ht="16.5" customHeight="1">
      <c r="A417" s="40"/>
      <c r="B417" s="41"/>
      <c r="C417" s="206" t="s">
        <v>699</v>
      </c>
      <c r="D417" s="206" t="s">
        <v>133</v>
      </c>
      <c r="E417" s="207" t="s">
        <v>700</v>
      </c>
      <c r="F417" s="208" t="s">
        <v>701</v>
      </c>
      <c r="G417" s="209" t="s">
        <v>285</v>
      </c>
      <c r="H417" s="210">
        <v>3</v>
      </c>
      <c r="I417" s="211"/>
      <c r="J417" s="212">
        <f>ROUND(I417*H417,2)</f>
        <v>0</v>
      </c>
      <c r="K417" s="208" t="s">
        <v>137</v>
      </c>
      <c r="L417" s="46"/>
      <c r="M417" s="213" t="s">
        <v>19</v>
      </c>
      <c r="N417" s="214" t="s">
        <v>47</v>
      </c>
      <c r="O417" s="86"/>
      <c r="P417" s="215">
        <f>O417*H417</f>
        <v>0</v>
      </c>
      <c r="Q417" s="215">
        <v>1E-05</v>
      </c>
      <c r="R417" s="215">
        <f>Q417*H417</f>
        <v>3.0000000000000004E-05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267</v>
      </c>
      <c r="AT417" s="217" t="s">
        <v>133</v>
      </c>
      <c r="AU417" s="217" t="s">
        <v>86</v>
      </c>
      <c r="AY417" s="19" t="s">
        <v>130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84</v>
      </c>
      <c r="BK417" s="218">
        <f>ROUND(I417*H417,2)</f>
        <v>0</v>
      </c>
      <c r="BL417" s="19" t="s">
        <v>267</v>
      </c>
      <c r="BM417" s="217" t="s">
        <v>702</v>
      </c>
    </row>
    <row r="418" spans="1:47" s="2" customFormat="1" ht="12">
      <c r="A418" s="40"/>
      <c r="B418" s="41"/>
      <c r="C418" s="42"/>
      <c r="D418" s="219" t="s">
        <v>140</v>
      </c>
      <c r="E418" s="42"/>
      <c r="F418" s="220" t="s">
        <v>703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140</v>
      </c>
      <c r="AU418" s="19" t="s">
        <v>86</v>
      </c>
    </row>
    <row r="419" spans="1:47" s="2" customFormat="1" ht="12">
      <c r="A419" s="40"/>
      <c r="B419" s="41"/>
      <c r="C419" s="42"/>
      <c r="D419" s="224" t="s">
        <v>142</v>
      </c>
      <c r="E419" s="42"/>
      <c r="F419" s="225" t="s">
        <v>704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142</v>
      </c>
      <c r="AU419" s="19" t="s">
        <v>86</v>
      </c>
    </row>
    <row r="420" spans="1:65" s="2" customFormat="1" ht="24.15" customHeight="1">
      <c r="A420" s="40"/>
      <c r="B420" s="41"/>
      <c r="C420" s="259" t="s">
        <v>705</v>
      </c>
      <c r="D420" s="259" t="s">
        <v>418</v>
      </c>
      <c r="E420" s="260" t="s">
        <v>706</v>
      </c>
      <c r="F420" s="261" t="s">
        <v>707</v>
      </c>
      <c r="G420" s="262" t="s">
        <v>285</v>
      </c>
      <c r="H420" s="263">
        <v>3</v>
      </c>
      <c r="I420" s="264"/>
      <c r="J420" s="265">
        <f>ROUND(I420*H420,2)</f>
        <v>0</v>
      </c>
      <c r="K420" s="261" t="s">
        <v>137</v>
      </c>
      <c r="L420" s="266"/>
      <c r="M420" s="267" t="s">
        <v>19</v>
      </c>
      <c r="N420" s="268" t="s">
        <v>47</v>
      </c>
      <c r="O420" s="86"/>
      <c r="P420" s="215">
        <f>O420*H420</f>
        <v>0</v>
      </c>
      <c r="Q420" s="215">
        <v>0.0067</v>
      </c>
      <c r="R420" s="215">
        <f>Q420*H420</f>
        <v>0.0201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367</v>
      </c>
      <c r="AT420" s="217" t="s">
        <v>418</v>
      </c>
      <c r="AU420" s="217" t="s">
        <v>86</v>
      </c>
      <c r="AY420" s="19" t="s">
        <v>130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84</v>
      </c>
      <c r="BK420" s="218">
        <f>ROUND(I420*H420,2)</f>
        <v>0</v>
      </c>
      <c r="BL420" s="19" t="s">
        <v>267</v>
      </c>
      <c r="BM420" s="217" t="s">
        <v>708</v>
      </c>
    </row>
    <row r="421" spans="1:47" s="2" customFormat="1" ht="12">
      <c r="A421" s="40"/>
      <c r="B421" s="41"/>
      <c r="C421" s="42"/>
      <c r="D421" s="219" t="s">
        <v>140</v>
      </c>
      <c r="E421" s="42"/>
      <c r="F421" s="220" t="s">
        <v>707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140</v>
      </c>
      <c r="AU421" s="19" t="s">
        <v>86</v>
      </c>
    </row>
    <row r="422" spans="1:65" s="2" customFormat="1" ht="24.15" customHeight="1">
      <c r="A422" s="40"/>
      <c r="B422" s="41"/>
      <c r="C422" s="206" t="s">
        <v>709</v>
      </c>
      <c r="D422" s="206" t="s">
        <v>133</v>
      </c>
      <c r="E422" s="207" t="s">
        <v>710</v>
      </c>
      <c r="F422" s="208" t="s">
        <v>711</v>
      </c>
      <c r="G422" s="209" t="s">
        <v>136</v>
      </c>
      <c r="H422" s="210">
        <v>13.662</v>
      </c>
      <c r="I422" s="211"/>
      <c r="J422" s="212">
        <f>ROUND(I422*H422,2)</f>
        <v>0</v>
      </c>
      <c r="K422" s="208" t="s">
        <v>137</v>
      </c>
      <c r="L422" s="46"/>
      <c r="M422" s="213" t="s">
        <v>19</v>
      </c>
      <c r="N422" s="214" t="s">
        <v>47</v>
      </c>
      <c r="O422" s="86"/>
      <c r="P422" s="215">
        <f>O422*H422</f>
        <v>0</v>
      </c>
      <c r="Q422" s="215">
        <v>0.0171</v>
      </c>
      <c r="R422" s="215">
        <f>Q422*H422</f>
        <v>0.23362020000000003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267</v>
      </c>
      <c r="AT422" s="217" t="s">
        <v>133</v>
      </c>
      <c r="AU422" s="217" t="s">
        <v>86</v>
      </c>
      <c r="AY422" s="19" t="s">
        <v>130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84</v>
      </c>
      <c r="BK422" s="218">
        <f>ROUND(I422*H422,2)</f>
        <v>0</v>
      </c>
      <c r="BL422" s="19" t="s">
        <v>267</v>
      </c>
      <c r="BM422" s="217" t="s">
        <v>712</v>
      </c>
    </row>
    <row r="423" spans="1:47" s="2" customFormat="1" ht="12">
      <c r="A423" s="40"/>
      <c r="B423" s="41"/>
      <c r="C423" s="42"/>
      <c r="D423" s="219" t="s">
        <v>140</v>
      </c>
      <c r="E423" s="42"/>
      <c r="F423" s="220" t="s">
        <v>713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140</v>
      </c>
      <c r="AU423" s="19" t="s">
        <v>86</v>
      </c>
    </row>
    <row r="424" spans="1:47" s="2" customFormat="1" ht="12">
      <c r="A424" s="40"/>
      <c r="B424" s="41"/>
      <c r="C424" s="42"/>
      <c r="D424" s="224" t="s">
        <v>142</v>
      </c>
      <c r="E424" s="42"/>
      <c r="F424" s="225" t="s">
        <v>714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142</v>
      </c>
      <c r="AU424" s="19" t="s">
        <v>86</v>
      </c>
    </row>
    <row r="425" spans="1:51" s="14" customFormat="1" ht="12">
      <c r="A425" s="14"/>
      <c r="B425" s="236"/>
      <c r="C425" s="237"/>
      <c r="D425" s="219" t="s">
        <v>144</v>
      </c>
      <c r="E425" s="238" t="s">
        <v>19</v>
      </c>
      <c r="F425" s="239" t="s">
        <v>715</v>
      </c>
      <c r="G425" s="237"/>
      <c r="H425" s="240">
        <v>6.512</v>
      </c>
      <c r="I425" s="241"/>
      <c r="J425" s="237"/>
      <c r="K425" s="237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144</v>
      </c>
      <c r="AU425" s="246" t="s">
        <v>86</v>
      </c>
      <c r="AV425" s="14" t="s">
        <v>86</v>
      </c>
      <c r="AW425" s="14" t="s">
        <v>35</v>
      </c>
      <c r="AX425" s="14" t="s">
        <v>76</v>
      </c>
      <c r="AY425" s="246" t="s">
        <v>130</v>
      </c>
    </row>
    <row r="426" spans="1:51" s="14" customFormat="1" ht="12">
      <c r="A426" s="14"/>
      <c r="B426" s="236"/>
      <c r="C426" s="237"/>
      <c r="D426" s="219" t="s">
        <v>144</v>
      </c>
      <c r="E426" s="238" t="s">
        <v>19</v>
      </c>
      <c r="F426" s="239" t="s">
        <v>716</v>
      </c>
      <c r="G426" s="237"/>
      <c r="H426" s="240">
        <v>4.95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144</v>
      </c>
      <c r="AU426" s="246" t="s">
        <v>86</v>
      </c>
      <c r="AV426" s="14" t="s">
        <v>86</v>
      </c>
      <c r="AW426" s="14" t="s">
        <v>35</v>
      </c>
      <c r="AX426" s="14" t="s">
        <v>76</v>
      </c>
      <c r="AY426" s="246" t="s">
        <v>130</v>
      </c>
    </row>
    <row r="427" spans="1:51" s="14" customFormat="1" ht="12">
      <c r="A427" s="14"/>
      <c r="B427" s="236"/>
      <c r="C427" s="237"/>
      <c r="D427" s="219" t="s">
        <v>144</v>
      </c>
      <c r="E427" s="238" t="s">
        <v>19</v>
      </c>
      <c r="F427" s="239" t="s">
        <v>717</v>
      </c>
      <c r="G427" s="237"/>
      <c r="H427" s="240">
        <v>2.2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144</v>
      </c>
      <c r="AU427" s="246" t="s">
        <v>86</v>
      </c>
      <c r="AV427" s="14" t="s">
        <v>86</v>
      </c>
      <c r="AW427" s="14" t="s">
        <v>35</v>
      </c>
      <c r="AX427" s="14" t="s">
        <v>76</v>
      </c>
      <c r="AY427" s="246" t="s">
        <v>130</v>
      </c>
    </row>
    <row r="428" spans="1:51" s="15" customFormat="1" ht="12">
      <c r="A428" s="15"/>
      <c r="B428" s="247"/>
      <c r="C428" s="248"/>
      <c r="D428" s="219" t="s">
        <v>144</v>
      </c>
      <c r="E428" s="249" t="s">
        <v>19</v>
      </c>
      <c r="F428" s="250" t="s">
        <v>149</v>
      </c>
      <c r="G428" s="248"/>
      <c r="H428" s="251">
        <v>13.662</v>
      </c>
      <c r="I428" s="252"/>
      <c r="J428" s="248"/>
      <c r="K428" s="248"/>
      <c r="L428" s="253"/>
      <c r="M428" s="254"/>
      <c r="N428" s="255"/>
      <c r="O428" s="255"/>
      <c r="P428" s="255"/>
      <c r="Q428" s="255"/>
      <c r="R428" s="255"/>
      <c r="S428" s="255"/>
      <c r="T428" s="256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7" t="s">
        <v>144</v>
      </c>
      <c r="AU428" s="257" t="s">
        <v>86</v>
      </c>
      <c r="AV428" s="15" t="s">
        <v>138</v>
      </c>
      <c r="AW428" s="15" t="s">
        <v>35</v>
      </c>
      <c r="AX428" s="15" t="s">
        <v>84</v>
      </c>
      <c r="AY428" s="257" t="s">
        <v>130</v>
      </c>
    </row>
    <row r="429" spans="1:65" s="2" customFormat="1" ht="33" customHeight="1">
      <c r="A429" s="40"/>
      <c r="B429" s="41"/>
      <c r="C429" s="206" t="s">
        <v>718</v>
      </c>
      <c r="D429" s="206" t="s">
        <v>133</v>
      </c>
      <c r="E429" s="207" t="s">
        <v>719</v>
      </c>
      <c r="F429" s="208" t="s">
        <v>720</v>
      </c>
      <c r="G429" s="209" t="s">
        <v>285</v>
      </c>
      <c r="H429" s="210">
        <v>3</v>
      </c>
      <c r="I429" s="211"/>
      <c r="J429" s="212">
        <f>ROUND(I429*H429,2)</f>
        <v>0</v>
      </c>
      <c r="K429" s="208" t="s">
        <v>137</v>
      </c>
      <c r="L429" s="46"/>
      <c r="M429" s="213" t="s">
        <v>19</v>
      </c>
      <c r="N429" s="214" t="s">
        <v>47</v>
      </c>
      <c r="O429" s="86"/>
      <c r="P429" s="215">
        <f>O429*H429</f>
        <v>0</v>
      </c>
      <c r="Q429" s="215">
        <v>0.02574</v>
      </c>
      <c r="R429" s="215">
        <f>Q429*H429</f>
        <v>0.07722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267</v>
      </c>
      <c r="AT429" s="217" t="s">
        <v>133</v>
      </c>
      <c r="AU429" s="217" t="s">
        <v>86</v>
      </c>
      <c r="AY429" s="19" t="s">
        <v>130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84</v>
      </c>
      <c r="BK429" s="218">
        <f>ROUND(I429*H429,2)</f>
        <v>0</v>
      </c>
      <c r="BL429" s="19" t="s">
        <v>267</v>
      </c>
      <c r="BM429" s="217" t="s">
        <v>721</v>
      </c>
    </row>
    <row r="430" spans="1:47" s="2" customFormat="1" ht="12">
      <c r="A430" s="40"/>
      <c r="B430" s="41"/>
      <c r="C430" s="42"/>
      <c r="D430" s="219" t="s">
        <v>140</v>
      </c>
      <c r="E430" s="42"/>
      <c r="F430" s="220" t="s">
        <v>722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140</v>
      </c>
      <c r="AU430" s="19" t="s">
        <v>86</v>
      </c>
    </row>
    <row r="431" spans="1:47" s="2" customFormat="1" ht="12">
      <c r="A431" s="40"/>
      <c r="B431" s="41"/>
      <c r="C431" s="42"/>
      <c r="D431" s="224" t="s">
        <v>142</v>
      </c>
      <c r="E431" s="42"/>
      <c r="F431" s="225" t="s">
        <v>723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142</v>
      </c>
      <c r="AU431" s="19" t="s">
        <v>86</v>
      </c>
    </row>
    <row r="432" spans="1:65" s="2" customFormat="1" ht="33" customHeight="1">
      <c r="A432" s="40"/>
      <c r="B432" s="41"/>
      <c r="C432" s="206" t="s">
        <v>724</v>
      </c>
      <c r="D432" s="206" t="s">
        <v>133</v>
      </c>
      <c r="E432" s="207" t="s">
        <v>725</v>
      </c>
      <c r="F432" s="208" t="s">
        <v>726</v>
      </c>
      <c r="G432" s="209" t="s">
        <v>242</v>
      </c>
      <c r="H432" s="210">
        <v>1.144</v>
      </c>
      <c r="I432" s="211"/>
      <c r="J432" s="212">
        <f>ROUND(I432*H432,2)</f>
        <v>0</v>
      </c>
      <c r="K432" s="208" t="s">
        <v>137</v>
      </c>
      <c r="L432" s="46"/>
      <c r="M432" s="213" t="s">
        <v>19</v>
      </c>
      <c r="N432" s="214" t="s">
        <v>47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267</v>
      </c>
      <c r="AT432" s="217" t="s">
        <v>133</v>
      </c>
      <c r="AU432" s="217" t="s">
        <v>86</v>
      </c>
      <c r="AY432" s="19" t="s">
        <v>130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84</v>
      </c>
      <c r="BK432" s="218">
        <f>ROUND(I432*H432,2)</f>
        <v>0</v>
      </c>
      <c r="BL432" s="19" t="s">
        <v>267</v>
      </c>
      <c r="BM432" s="217" t="s">
        <v>727</v>
      </c>
    </row>
    <row r="433" spans="1:47" s="2" customFormat="1" ht="12">
      <c r="A433" s="40"/>
      <c r="B433" s="41"/>
      <c r="C433" s="42"/>
      <c r="D433" s="219" t="s">
        <v>140</v>
      </c>
      <c r="E433" s="42"/>
      <c r="F433" s="220" t="s">
        <v>728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140</v>
      </c>
      <c r="AU433" s="19" t="s">
        <v>86</v>
      </c>
    </row>
    <row r="434" spans="1:47" s="2" customFormat="1" ht="12">
      <c r="A434" s="40"/>
      <c r="B434" s="41"/>
      <c r="C434" s="42"/>
      <c r="D434" s="224" t="s">
        <v>142</v>
      </c>
      <c r="E434" s="42"/>
      <c r="F434" s="225" t="s">
        <v>729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142</v>
      </c>
      <c r="AU434" s="19" t="s">
        <v>86</v>
      </c>
    </row>
    <row r="435" spans="1:63" s="12" customFormat="1" ht="22.8" customHeight="1">
      <c r="A435" s="12"/>
      <c r="B435" s="190"/>
      <c r="C435" s="191"/>
      <c r="D435" s="192" t="s">
        <v>75</v>
      </c>
      <c r="E435" s="204" t="s">
        <v>730</v>
      </c>
      <c r="F435" s="204" t="s">
        <v>731</v>
      </c>
      <c r="G435" s="191"/>
      <c r="H435" s="191"/>
      <c r="I435" s="194"/>
      <c r="J435" s="205">
        <f>BK435</f>
        <v>0</v>
      </c>
      <c r="K435" s="191"/>
      <c r="L435" s="196"/>
      <c r="M435" s="197"/>
      <c r="N435" s="198"/>
      <c r="O435" s="198"/>
      <c r="P435" s="199">
        <f>SUM(P436:P460)</f>
        <v>0</v>
      </c>
      <c r="Q435" s="198"/>
      <c r="R435" s="199">
        <f>SUM(R436:R460)</f>
        <v>0.66651012</v>
      </c>
      <c r="S435" s="198"/>
      <c r="T435" s="200">
        <f>SUM(T436:T460)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1" t="s">
        <v>86</v>
      </c>
      <c r="AT435" s="202" t="s">
        <v>75</v>
      </c>
      <c r="AU435" s="202" t="s">
        <v>84</v>
      </c>
      <c r="AY435" s="201" t="s">
        <v>130</v>
      </c>
      <c r="BK435" s="203">
        <f>SUM(BK436:BK460)</f>
        <v>0</v>
      </c>
    </row>
    <row r="436" spans="1:65" s="2" customFormat="1" ht="16.5" customHeight="1">
      <c r="A436" s="40"/>
      <c r="B436" s="41"/>
      <c r="C436" s="206" t="s">
        <v>732</v>
      </c>
      <c r="D436" s="206" t="s">
        <v>133</v>
      </c>
      <c r="E436" s="207" t="s">
        <v>733</v>
      </c>
      <c r="F436" s="208" t="s">
        <v>734</v>
      </c>
      <c r="G436" s="209" t="s">
        <v>136</v>
      </c>
      <c r="H436" s="210">
        <v>37.78</v>
      </c>
      <c r="I436" s="211"/>
      <c r="J436" s="212">
        <f>ROUND(I436*H436,2)</f>
        <v>0</v>
      </c>
      <c r="K436" s="208" t="s">
        <v>137</v>
      </c>
      <c r="L436" s="46"/>
      <c r="M436" s="213" t="s">
        <v>19</v>
      </c>
      <c r="N436" s="214" t="s">
        <v>47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267</v>
      </c>
      <c r="AT436" s="217" t="s">
        <v>133</v>
      </c>
      <c r="AU436" s="217" t="s">
        <v>86</v>
      </c>
      <c r="AY436" s="19" t="s">
        <v>130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84</v>
      </c>
      <c r="BK436" s="218">
        <f>ROUND(I436*H436,2)</f>
        <v>0</v>
      </c>
      <c r="BL436" s="19" t="s">
        <v>267</v>
      </c>
      <c r="BM436" s="217" t="s">
        <v>735</v>
      </c>
    </row>
    <row r="437" spans="1:47" s="2" customFormat="1" ht="12">
      <c r="A437" s="40"/>
      <c r="B437" s="41"/>
      <c r="C437" s="42"/>
      <c r="D437" s="219" t="s">
        <v>140</v>
      </c>
      <c r="E437" s="42"/>
      <c r="F437" s="220" t="s">
        <v>736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140</v>
      </c>
      <c r="AU437" s="19" t="s">
        <v>86</v>
      </c>
    </row>
    <row r="438" spans="1:47" s="2" customFormat="1" ht="12">
      <c r="A438" s="40"/>
      <c r="B438" s="41"/>
      <c r="C438" s="42"/>
      <c r="D438" s="224" t="s">
        <v>142</v>
      </c>
      <c r="E438" s="42"/>
      <c r="F438" s="225" t="s">
        <v>737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142</v>
      </c>
      <c r="AU438" s="19" t="s">
        <v>86</v>
      </c>
    </row>
    <row r="439" spans="1:51" s="13" customFormat="1" ht="12">
      <c r="A439" s="13"/>
      <c r="B439" s="226"/>
      <c r="C439" s="227"/>
      <c r="D439" s="219" t="s">
        <v>144</v>
      </c>
      <c r="E439" s="228" t="s">
        <v>19</v>
      </c>
      <c r="F439" s="229" t="s">
        <v>738</v>
      </c>
      <c r="G439" s="227"/>
      <c r="H439" s="228" t="s">
        <v>19</v>
      </c>
      <c r="I439" s="230"/>
      <c r="J439" s="227"/>
      <c r="K439" s="227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144</v>
      </c>
      <c r="AU439" s="235" t="s">
        <v>86</v>
      </c>
      <c r="AV439" s="13" t="s">
        <v>84</v>
      </c>
      <c r="AW439" s="13" t="s">
        <v>35</v>
      </c>
      <c r="AX439" s="13" t="s">
        <v>76</v>
      </c>
      <c r="AY439" s="235" t="s">
        <v>130</v>
      </c>
    </row>
    <row r="440" spans="1:51" s="14" customFormat="1" ht="12">
      <c r="A440" s="14"/>
      <c r="B440" s="236"/>
      <c r="C440" s="237"/>
      <c r="D440" s="219" t="s">
        <v>144</v>
      </c>
      <c r="E440" s="238" t="s">
        <v>19</v>
      </c>
      <c r="F440" s="239" t="s">
        <v>739</v>
      </c>
      <c r="G440" s="237"/>
      <c r="H440" s="240">
        <v>37.78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144</v>
      </c>
      <c r="AU440" s="246" t="s">
        <v>86</v>
      </c>
      <c r="AV440" s="14" t="s">
        <v>86</v>
      </c>
      <c r="AW440" s="14" t="s">
        <v>35</v>
      </c>
      <c r="AX440" s="14" t="s">
        <v>84</v>
      </c>
      <c r="AY440" s="246" t="s">
        <v>130</v>
      </c>
    </row>
    <row r="441" spans="1:65" s="2" customFormat="1" ht="16.5" customHeight="1">
      <c r="A441" s="40"/>
      <c r="B441" s="41"/>
      <c r="C441" s="206" t="s">
        <v>740</v>
      </c>
      <c r="D441" s="206" t="s">
        <v>133</v>
      </c>
      <c r="E441" s="207" t="s">
        <v>741</v>
      </c>
      <c r="F441" s="208" t="s">
        <v>742</v>
      </c>
      <c r="G441" s="209" t="s">
        <v>136</v>
      </c>
      <c r="H441" s="210">
        <v>18.899</v>
      </c>
      <c r="I441" s="211"/>
      <c r="J441" s="212">
        <f>ROUND(I441*H441,2)</f>
        <v>0</v>
      </c>
      <c r="K441" s="208" t="s">
        <v>137</v>
      </c>
      <c r="L441" s="46"/>
      <c r="M441" s="213" t="s">
        <v>19</v>
      </c>
      <c r="N441" s="214" t="s">
        <v>47</v>
      </c>
      <c r="O441" s="86"/>
      <c r="P441" s="215">
        <f>O441*H441</f>
        <v>0</v>
      </c>
      <c r="Q441" s="215">
        <v>0.0003</v>
      </c>
      <c r="R441" s="215">
        <f>Q441*H441</f>
        <v>0.0056697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267</v>
      </c>
      <c r="AT441" s="217" t="s">
        <v>133</v>
      </c>
      <c r="AU441" s="217" t="s">
        <v>86</v>
      </c>
      <c r="AY441" s="19" t="s">
        <v>130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84</v>
      </c>
      <c r="BK441" s="218">
        <f>ROUND(I441*H441,2)</f>
        <v>0</v>
      </c>
      <c r="BL441" s="19" t="s">
        <v>267</v>
      </c>
      <c r="BM441" s="217" t="s">
        <v>743</v>
      </c>
    </row>
    <row r="442" spans="1:47" s="2" customFormat="1" ht="12">
      <c r="A442" s="40"/>
      <c r="B442" s="41"/>
      <c r="C442" s="42"/>
      <c r="D442" s="219" t="s">
        <v>140</v>
      </c>
      <c r="E442" s="42"/>
      <c r="F442" s="220" t="s">
        <v>744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140</v>
      </c>
      <c r="AU442" s="19" t="s">
        <v>86</v>
      </c>
    </row>
    <row r="443" spans="1:47" s="2" customFormat="1" ht="12">
      <c r="A443" s="40"/>
      <c r="B443" s="41"/>
      <c r="C443" s="42"/>
      <c r="D443" s="224" t="s">
        <v>142</v>
      </c>
      <c r="E443" s="42"/>
      <c r="F443" s="225" t="s">
        <v>745</v>
      </c>
      <c r="G443" s="42"/>
      <c r="H443" s="42"/>
      <c r="I443" s="221"/>
      <c r="J443" s="42"/>
      <c r="K443" s="42"/>
      <c r="L443" s="46"/>
      <c r="M443" s="222"/>
      <c r="N443" s="223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142</v>
      </c>
      <c r="AU443" s="19" t="s">
        <v>86</v>
      </c>
    </row>
    <row r="444" spans="1:65" s="2" customFormat="1" ht="24.15" customHeight="1">
      <c r="A444" s="40"/>
      <c r="B444" s="41"/>
      <c r="C444" s="206" t="s">
        <v>746</v>
      </c>
      <c r="D444" s="206" t="s">
        <v>133</v>
      </c>
      <c r="E444" s="207" t="s">
        <v>747</v>
      </c>
      <c r="F444" s="208" t="s">
        <v>748</v>
      </c>
      <c r="G444" s="209" t="s">
        <v>136</v>
      </c>
      <c r="H444" s="210">
        <v>18.899</v>
      </c>
      <c r="I444" s="211"/>
      <c r="J444" s="212">
        <f>ROUND(I444*H444,2)</f>
        <v>0</v>
      </c>
      <c r="K444" s="208" t="s">
        <v>137</v>
      </c>
      <c r="L444" s="46"/>
      <c r="M444" s="213" t="s">
        <v>19</v>
      </c>
      <c r="N444" s="214" t="s">
        <v>47</v>
      </c>
      <c r="O444" s="86"/>
      <c r="P444" s="215">
        <f>O444*H444</f>
        <v>0</v>
      </c>
      <c r="Q444" s="215">
        <v>0.00758</v>
      </c>
      <c r="R444" s="215">
        <f>Q444*H444</f>
        <v>0.14325442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267</v>
      </c>
      <c r="AT444" s="217" t="s">
        <v>133</v>
      </c>
      <c r="AU444" s="217" t="s">
        <v>86</v>
      </c>
      <c r="AY444" s="19" t="s">
        <v>130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84</v>
      </c>
      <c r="BK444" s="218">
        <f>ROUND(I444*H444,2)</f>
        <v>0</v>
      </c>
      <c r="BL444" s="19" t="s">
        <v>267</v>
      </c>
      <c r="BM444" s="217" t="s">
        <v>749</v>
      </c>
    </row>
    <row r="445" spans="1:47" s="2" customFormat="1" ht="12">
      <c r="A445" s="40"/>
      <c r="B445" s="41"/>
      <c r="C445" s="42"/>
      <c r="D445" s="219" t="s">
        <v>140</v>
      </c>
      <c r="E445" s="42"/>
      <c r="F445" s="220" t="s">
        <v>750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140</v>
      </c>
      <c r="AU445" s="19" t="s">
        <v>86</v>
      </c>
    </row>
    <row r="446" spans="1:47" s="2" customFormat="1" ht="12">
      <c r="A446" s="40"/>
      <c r="B446" s="41"/>
      <c r="C446" s="42"/>
      <c r="D446" s="224" t="s">
        <v>142</v>
      </c>
      <c r="E446" s="42"/>
      <c r="F446" s="225" t="s">
        <v>751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142</v>
      </c>
      <c r="AU446" s="19" t="s">
        <v>86</v>
      </c>
    </row>
    <row r="447" spans="1:51" s="14" customFormat="1" ht="12">
      <c r="A447" s="14"/>
      <c r="B447" s="236"/>
      <c r="C447" s="237"/>
      <c r="D447" s="219" t="s">
        <v>144</v>
      </c>
      <c r="E447" s="238" t="s">
        <v>19</v>
      </c>
      <c r="F447" s="239" t="s">
        <v>752</v>
      </c>
      <c r="G447" s="237"/>
      <c r="H447" s="240">
        <v>13.94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6" t="s">
        <v>144</v>
      </c>
      <c r="AU447" s="246" t="s">
        <v>86</v>
      </c>
      <c r="AV447" s="14" t="s">
        <v>86</v>
      </c>
      <c r="AW447" s="14" t="s">
        <v>35</v>
      </c>
      <c r="AX447" s="14" t="s">
        <v>76</v>
      </c>
      <c r="AY447" s="246" t="s">
        <v>130</v>
      </c>
    </row>
    <row r="448" spans="1:51" s="14" customFormat="1" ht="12">
      <c r="A448" s="14"/>
      <c r="B448" s="236"/>
      <c r="C448" s="237"/>
      <c r="D448" s="219" t="s">
        <v>144</v>
      </c>
      <c r="E448" s="238" t="s">
        <v>19</v>
      </c>
      <c r="F448" s="239" t="s">
        <v>184</v>
      </c>
      <c r="G448" s="237"/>
      <c r="H448" s="240">
        <v>4.379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6" t="s">
        <v>144</v>
      </c>
      <c r="AU448" s="246" t="s">
        <v>86</v>
      </c>
      <c r="AV448" s="14" t="s">
        <v>86</v>
      </c>
      <c r="AW448" s="14" t="s">
        <v>35</v>
      </c>
      <c r="AX448" s="14" t="s">
        <v>76</v>
      </c>
      <c r="AY448" s="246" t="s">
        <v>130</v>
      </c>
    </row>
    <row r="449" spans="1:51" s="14" customFormat="1" ht="12">
      <c r="A449" s="14"/>
      <c r="B449" s="236"/>
      <c r="C449" s="237"/>
      <c r="D449" s="219" t="s">
        <v>144</v>
      </c>
      <c r="E449" s="238" t="s">
        <v>19</v>
      </c>
      <c r="F449" s="239" t="s">
        <v>753</v>
      </c>
      <c r="G449" s="237"/>
      <c r="H449" s="240">
        <v>0.3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144</v>
      </c>
      <c r="AU449" s="246" t="s">
        <v>86</v>
      </c>
      <c r="AV449" s="14" t="s">
        <v>86</v>
      </c>
      <c r="AW449" s="14" t="s">
        <v>35</v>
      </c>
      <c r="AX449" s="14" t="s">
        <v>76</v>
      </c>
      <c r="AY449" s="246" t="s">
        <v>130</v>
      </c>
    </row>
    <row r="450" spans="1:51" s="14" customFormat="1" ht="12">
      <c r="A450" s="14"/>
      <c r="B450" s="236"/>
      <c r="C450" s="237"/>
      <c r="D450" s="219" t="s">
        <v>144</v>
      </c>
      <c r="E450" s="238" t="s">
        <v>19</v>
      </c>
      <c r="F450" s="239" t="s">
        <v>754</v>
      </c>
      <c r="G450" s="237"/>
      <c r="H450" s="240">
        <v>0.28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6" t="s">
        <v>144</v>
      </c>
      <c r="AU450" s="246" t="s">
        <v>86</v>
      </c>
      <c r="AV450" s="14" t="s">
        <v>86</v>
      </c>
      <c r="AW450" s="14" t="s">
        <v>35</v>
      </c>
      <c r="AX450" s="14" t="s">
        <v>76</v>
      </c>
      <c r="AY450" s="246" t="s">
        <v>130</v>
      </c>
    </row>
    <row r="451" spans="1:51" s="15" customFormat="1" ht="12">
      <c r="A451" s="15"/>
      <c r="B451" s="247"/>
      <c r="C451" s="248"/>
      <c r="D451" s="219" t="s">
        <v>144</v>
      </c>
      <c r="E451" s="249" t="s">
        <v>19</v>
      </c>
      <c r="F451" s="250" t="s">
        <v>149</v>
      </c>
      <c r="G451" s="248"/>
      <c r="H451" s="251">
        <v>18.899</v>
      </c>
      <c r="I451" s="252"/>
      <c r="J451" s="248"/>
      <c r="K451" s="248"/>
      <c r="L451" s="253"/>
      <c r="M451" s="254"/>
      <c r="N451" s="255"/>
      <c r="O451" s="255"/>
      <c r="P451" s="255"/>
      <c r="Q451" s="255"/>
      <c r="R451" s="255"/>
      <c r="S451" s="255"/>
      <c r="T451" s="256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7" t="s">
        <v>144</v>
      </c>
      <c r="AU451" s="257" t="s">
        <v>86</v>
      </c>
      <c r="AV451" s="15" t="s">
        <v>138</v>
      </c>
      <c r="AW451" s="15" t="s">
        <v>35</v>
      </c>
      <c r="AX451" s="15" t="s">
        <v>84</v>
      </c>
      <c r="AY451" s="257" t="s">
        <v>130</v>
      </c>
    </row>
    <row r="452" spans="1:65" s="2" customFormat="1" ht="24.15" customHeight="1">
      <c r="A452" s="40"/>
      <c r="B452" s="41"/>
      <c r="C452" s="206" t="s">
        <v>755</v>
      </c>
      <c r="D452" s="206" t="s">
        <v>133</v>
      </c>
      <c r="E452" s="207" t="s">
        <v>756</v>
      </c>
      <c r="F452" s="208" t="s">
        <v>757</v>
      </c>
      <c r="G452" s="209" t="s">
        <v>136</v>
      </c>
      <c r="H452" s="210">
        <v>18.89</v>
      </c>
      <c r="I452" s="211"/>
      <c r="J452" s="212">
        <f>ROUND(I452*H452,2)</f>
        <v>0</v>
      </c>
      <c r="K452" s="208" t="s">
        <v>137</v>
      </c>
      <c r="L452" s="46"/>
      <c r="M452" s="213" t="s">
        <v>19</v>
      </c>
      <c r="N452" s="214" t="s">
        <v>47</v>
      </c>
      <c r="O452" s="86"/>
      <c r="P452" s="215">
        <f>O452*H452</f>
        <v>0</v>
      </c>
      <c r="Q452" s="215">
        <v>0.0032</v>
      </c>
      <c r="R452" s="215">
        <f>Q452*H452</f>
        <v>0.060448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267</v>
      </c>
      <c r="AT452" s="217" t="s">
        <v>133</v>
      </c>
      <c r="AU452" s="217" t="s">
        <v>86</v>
      </c>
      <c r="AY452" s="19" t="s">
        <v>130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84</v>
      </c>
      <c r="BK452" s="218">
        <f>ROUND(I452*H452,2)</f>
        <v>0</v>
      </c>
      <c r="BL452" s="19" t="s">
        <v>267</v>
      </c>
      <c r="BM452" s="217" t="s">
        <v>758</v>
      </c>
    </row>
    <row r="453" spans="1:47" s="2" customFormat="1" ht="12">
      <c r="A453" s="40"/>
      <c r="B453" s="41"/>
      <c r="C453" s="42"/>
      <c r="D453" s="219" t="s">
        <v>140</v>
      </c>
      <c r="E453" s="42"/>
      <c r="F453" s="220" t="s">
        <v>759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140</v>
      </c>
      <c r="AU453" s="19" t="s">
        <v>86</v>
      </c>
    </row>
    <row r="454" spans="1:47" s="2" customFormat="1" ht="12">
      <c r="A454" s="40"/>
      <c r="B454" s="41"/>
      <c r="C454" s="42"/>
      <c r="D454" s="224" t="s">
        <v>142</v>
      </c>
      <c r="E454" s="42"/>
      <c r="F454" s="225" t="s">
        <v>760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142</v>
      </c>
      <c r="AU454" s="19" t="s">
        <v>86</v>
      </c>
    </row>
    <row r="455" spans="1:65" s="2" customFormat="1" ht="24.15" customHeight="1">
      <c r="A455" s="40"/>
      <c r="B455" s="41"/>
      <c r="C455" s="259" t="s">
        <v>761</v>
      </c>
      <c r="D455" s="259" t="s">
        <v>418</v>
      </c>
      <c r="E455" s="260" t="s">
        <v>762</v>
      </c>
      <c r="F455" s="261" t="s">
        <v>763</v>
      </c>
      <c r="G455" s="262" t="s">
        <v>136</v>
      </c>
      <c r="H455" s="263">
        <v>20.779</v>
      </c>
      <c r="I455" s="264"/>
      <c r="J455" s="265">
        <f>ROUND(I455*H455,2)</f>
        <v>0</v>
      </c>
      <c r="K455" s="261" t="s">
        <v>137</v>
      </c>
      <c r="L455" s="266"/>
      <c r="M455" s="267" t="s">
        <v>19</v>
      </c>
      <c r="N455" s="268" t="s">
        <v>47</v>
      </c>
      <c r="O455" s="86"/>
      <c r="P455" s="215">
        <f>O455*H455</f>
        <v>0</v>
      </c>
      <c r="Q455" s="215">
        <v>0.022</v>
      </c>
      <c r="R455" s="215">
        <f>Q455*H455</f>
        <v>0.457138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367</v>
      </c>
      <c r="AT455" s="217" t="s">
        <v>418</v>
      </c>
      <c r="AU455" s="217" t="s">
        <v>86</v>
      </c>
      <c r="AY455" s="19" t="s">
        <v>130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84</v>
      </c>
      <c r="BK455" s="218">
        <f>ROUND(I455*H455,2)</f>
        <v>0</v>
      </c>
      <c r="BL455" s="19" t="s">
        <v>267</v>
      </c>
      <c r="BM455" s="217" t="s">
        <v>764</v>
      </c>
    </row>
    <row r="456" spans="1:47" s="2" customFormat="1" ht="12">
      <c r="A456" s="40"/>
      <c r="B456" s="41"/>
      <c r="C456" s="42"/>
      <c r="D456" s="219" t="s">
        <v>140</v>
      </c>
      <c r="E456" s="42"/>
      <c r="F456" s="220" t="s">
        <v>763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140</v>
      </c>
      <c r="AU456" s="19" t="s">
        <v>86</v>
      </c>
    </row>
    <row r="457" spans="1:51" s="14" customFormat="1" ht="12">
      <c r="A457" s="14"/>
      <c r="B457" s="236"/>
      <c r="C457" s="237"/>
      <c r="D457" s="219" t="s">
        <v>144</v>
      </c>
      <c r="E457" s="237"/>
      <c r="F457" s="239" t="s">
        <v>765</v>
      </c>
      <c r="G457" s="237"/>
      <c r="H457" s="240">
        <v>20.779</v>
      </c>
      <c r="I457" s="241"/>
      <c r="J457" s="237"/>
      <c r="K457" s="237"/>
      <c r="L457" s="242"/>
      <c r="M457" s="243"/>
      <c r="N457" s="244"/>
      <c r="O457" s="244"/>
      <c r="P457" s="244"/>
      <c r="Q457" s="244"/>
      <c r="R457" s="244"/>
      <c r="S457" s="244"/>
      <c r="T457" s="24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6" t="s">
        <v>144</v>
      </c>
      <c r="AU457" s="246" t="s">
        <v>86</v>
      </c>
      <c r="AV457" s="14" t="s">
        <v>86</v>
      </c>
      <c r="AW457" s="14" t="s">
        <v>4</v>
      </c>
      <c r="AX457" s="14" t="s">
        <v>84</v>
      </c>
      <c r="AY457" s="246" t="s">
        <v>130</v>
      </c>
    </row>
    <row r="458" spans="1:65" s="2" customFormat="1" ht="24.15" customHeight="1">
      <c r="A458" s="40"/>
      <c r="B458" s="41"/>
      <c r="C458" s="206" t="s">
        <v>766</v>
      </c>
      <c r="D458" s="206" t="s">
        <v>133</v>
      </c>
      <c r="E458" s="207" t="s">
        <v>767</v>
      </c>
      <c r="F458" s="208" t="s">
        <v>768</v>
      </c>
      <c r="G458" s="209" t="s">
        <v>242</v>
      </c>
      <c r="H458" s="210">
        <v>0.667</v>
      </c>
      <c r="I458" s="211"/>
      <c r="J458" s="212">
        <f>ROUND(I458*H458,2)</f>
        <v>0</v>
      </c>
      <c r="K458" s="208" t="s">
        <v>137</v>
      </c>
      <c r="L458" s="46"/>
      <c r="M458" s="213" t="s">
        <v>19</v>
      </c>
      <c r="N458" s="214" t="s">
        <v>47</v>
      </c>
      <c r="O458" s="86"/>
      <c r="P458" s="215">
        <f>O458*H458</f>
        <v>0</v>
      </c>
      <c r="Q458" s="215">
        <v>0</v>
      </c>
      <c r="R458" s="215">
        <f>Q458*H458</f>
        <v>0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267</v>
      </c>
      <c r="AT458" s="217" t="s">
        <v>133</v>
      </c>
      <c r="AU458" s="217" t="s">
        <v>86</v>
      </c>
      <c r="AY458" s="19" t="s">
        <v>130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84</v>
      </c>
      <c r="BK458" s="218">
        <f>ROUND(I458*H458,2)</f>
        <v>0</v>
      </c>
      <c r="BL458" s="19" t="s">
        <v>267</v>
      </c>
      <c r="BM458" s="217" t="s">
        <v>769</v>
      </c>
    </row>
    <row r="459" spans="1:47" s="2" customFormat="1" ht="12">
      <c r="A459" s="40"/>
      <c r="B459" s="41"/>
      <c r="C459" s="42"/>
      <c r="D459" s="219" t="s">
        <v>140</v>
      </c>
      <c r="E459" s="42"/>
      <c r="F459" s="220" t="s">
        <v>770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140</v>
      </c>
      <c r="AU459" s="19" t="s">
        <v>86</v>
      </c>
    </row>
    <row r="460" spans="1:47" s="2" customFormat="1" ht="12">
      <c r="A460" s="40"/>
      <c r="B460" s="41"/>
      <c r="C460" s="42"/>
      <c r="D460" s="224" t="s">
        <v>142</v>
      </c>
      <c r="E460" s="42"/>
      <c r="F460" s="225" t="s">
        <v>771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142</v>
      </c>
      <c r="AU460" s="19" t="s">
        <v>86</v>
      </c>
    </row>
    <row r="461" spans="1:63" s="12" customFormat="1" ht="22.8" customHeight="1">
      <c r="A461" s="12"/>
      <c r="B461" s="190"/>
      <c r="C461" s="191"/>
      <c r="D461" s="192" t="s">
        <v>75</v>
      </c>
      <c r="E461" s="204" t="s">
        <v>772</v>
      </c>
      <c r="F461" s="204" t="s">
        <v>773</v>
      </c>
      <c r="G461" s="191"/>
      <c r="H461" s="191"/>
      <c r="I461" s="194"/>
      <c r="J461" s="205">
        <f>BK461</f>
        <v>0</v>
      </c>
      <c r="K461" s="191"/>
      <c r="L461" s="196"/>
      <c r="M461" s="197"/>
      <c r="N461" s="198"/>
      <c r="O461" s="198"/>
      <c r="P461" s="199">
        <f>SUM(P462:P499)</f>
        <v>0</v>
      </c>
      <c r="Q461" s="198"/>
      <c r="R461" s="199">
        <f>SUM(R462:R499)</f>
        <v>1.0494568</v>
      </c>
      <c r="S461" s="198"/>
      <c r="T461" s="200">
        <f>SUM(T462:T499)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1" t="s">
        <v>86</v>
      </c>
      <c r="AT461" s="202" t="s">
        <v>75</v>
      </c>
      <c r="AU461" s="202" t="s">
        <v>84</v>
      </c>
      <c r="AY461" s="201" t="s">
        <v>130</v>
      </c>
      <c r="BK461" s="203">
        <f>SUM(BK462:BK499)</f>
        <v>0</v>
      </c>
    </row>
    <row r="462" spans="1:65" s="2" customFormat="1" ht="16.5" customHeight="1">
      <c r="A462" s="40"/>
      <c r="B462" s="41"/>
      <c r="C462" s="206" t="s">
        <v>774</v>
      </c>
      <c r="D462" s="206" t="s">
        <v>133</v>
      </c>
      <c r="E462" s="207" t="s">
        <v>775</v>
      </c>
      <c r="F462" s="208" t="s">
        <v>776</v>
      </c>
      <c r="G462" s="209" t="s">
        <v>136</v>
      </c>
      <c r="H462" s="210">
        <v>93.296</v>
      </c>
      <c r="I462" s="211"/>
      <c r="J462" s="212">
        <f>ROUND(I462*H462,2)</f>
        <v>0</v>
      </c>
      <c r="K462" s="208" t="s">
        <v>137</v>
      </c>
      <c r="L462" s="46"/>
      <c r="M462" s="213" t="s">
        <v>19</v>
      </c>
      <c r="N462" s="214" t="s">
        <v>47</v>
      </c>
      <c r="O462" s="86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267</v>
      </c>
      <c r="AT462" s="217" t="s">
        <v>133</v>
      </c>
      <c r="AU462" s="217" t="s">
        <v>86</v>
      </c>
      <c r="AY462" s="19" t="s">
        <v>130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84</v>
      </c>
      <c r="BK462" s="218">
        <f>ROUND(I462*H462,2)</f>
        <v>0</v>
      </c>
      <c r="BL462" s="19" t="s">
        <v>267</v>
      </c>
      <c r="BM462" s="217" t="s">
        <v>777</v>
      </c>
    </row>
    <row r="463" spans="1:47" s="2" customFormat="1" ht="12">
      <c r="A463" s="40"/>
      <c r="B463" s="41"/>
      <c r="C463" s="42"/>
      <c r="D463" s="219" t="s">
        <v>140</v>
      </c>
      <c r="E463" s="42"/>
      <c r="F463" s="220" t="s">
        <v>778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140</v>
      </c>
      <c r="AU463" s="19" t="s">
        <v>86</v>
      </c>
    </row>
    <row r="464" spans="1:47" s="2" customFormat="1" ht="12">
      <c r="A464" s="40"/>
      <c r="B464" s="41"/>
      <c r="C464" s="42"/>
      <c r="D464" s="224" t="s">
        <v>142</v>
      </c>
      <c r="E464" s="42"/>
      <c r="F464" s="225" t="s">
        <v>779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142</v>
      </c>
      <c r="AU464" s="19" t="s">
        <v>86</v>
      </c>
    </row>
    <row r="465" spans="1:51" s="13" customFormat="1" ht="12">
      <c r="A465" s="13"/>
      <c r="B465" s="226"/>
      <c r="C465" s="227"/>
      <c r="D465" s="219" t="s">
        <v>144</v>
      </c>
      <c r="E465" s="228" t="s">
        <v>19</v>
      </c>
      <c r="F465" s="229" t="s">
        <v>738</v>
      </c>
      <c r="G465" s="227"/>
      <c r="H465" s="228" t="s">
        <v>19</v>
      </c>
      <c r="I465" s="230"/>
      <c r="J465" s="227"/>
      <c r="K465" s="227"/>
      <c r="L465" s="231"/>
      <c r="M465" s="232"/>
      <c r="N465" s="233"/>
      <c r="O465" s="233"/>
      <c r="P465" s="233"/>
      <c r="Q465" s="233"/>
      <c r="R465" s="233"/>
      <c r="S465" s="233"/>
      <c r="T465" s="23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144</v>
      </c>
      <c r="AU465" s="235" t="s">
        <v>86</v>
      </c>
      <c r="AV465" s="13" t="s">
        <v>84</v>
      </c>
      <c r="AW465" s="13" t="s">
        <v>35</v>
      </c>
      <c r="AX465" s="13" t="s">
        <v>76</v>
      </c>
      <c r="AY465" s="235" t="s">
        <v>130</v>
      </c>
    </row>
    <row r="466" spans="1:51" s="14" customFormat="1" ht="12">
      <c r="A466" s="14"/>
      <c r="B466" s="236"/>
      <c r="C466" s="237"/>
      <c r="D466" s="219" t="s">
        <v>144</v>
      </c>
      <c r="E466" s="238" t="s">
        <v>19</v>
      </c>
      <c r="F466" s="239" t="s">
        <v>780</v>
      </c>
      <c r="G466" s="237"/>
      <c r="H466" s="240">
        <v>93.296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6" t="s">
        <v>144</v>
      </c>
      <c r="AU466" s="246" t="s">
        <v>86</v>
      </c>
      <c r="AV466" s="14" t="s">
        <v>86</v>
      </c>
      <c r="AW466" s="14" t="s">
        <v>35</v>
      </c>
      <c r="AX466" s="14" t="s">
        <v>84</v>
      </c>
      <c r="AY466" s="246" t="s">
        <v>130</v>
      </c>
    </row>
    <row r="467" spans="1:65" s="2" customFormat="1" ht="16.5" customHeight="1">
      <c r="A467" s="40"/>
      <c r="B467" s="41"/>
      <c r="C467" s="206" t="s">
        <v>781</v>
      </c>
      <c r="D467" s="206" t="s">
        <v>133</v>
      </c>
      <c r="E467" s="207" t="s">
        <v>782</v>
      </c>
      <c r="F467" s="208" t="s">
        <v>783</v>
      </c>
      <c r="G467" s="209" t="s">
        <v>136</v>
      </c>
      <c r="H467" s="210">
        <v>46.648</v>
      </c>
      <c r="I467" s="211"/>
      <c r="J467" s="212">
        <f>ROUND(I467*H467,2)</f>
        <v>0</v>
      </c>
      <c r="K467" s="208" t="s">
        <v>137</v>
      </c>
      <c r="L467" s="46"/>
      <c r="M467" s="213" t="s">
        <v>19</v>
      </c>
      <c r="N467" s="214" t="s">
        <v>47</v>
      </c>
      <c r="O467" s="86"/>
      <c r="P467" s="215">
        <f>O467*H467</f>
        <v>0</v>
      </c>
      <c r="Q467" s="215">
        <v>0.0003</v>
      </c>
      <c r="R467" s="215">
        <f>Q467*H467</f>
        <v>0.0139944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267</v>
      </c>
      <c r="AT467" s="217" t="s">
        <v>133</v>
      </c>
      <c r="AU467" s="217" t="s">
        <v>86</v>
      </c>
      <c r="AY467" s="19" t="s">
        <v>130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84</v>
      </c>
      <c r="BK467" s="218">
        <f>ROUND(I467*H467,2)</f>
        <v>0</v>
      </c>
      <c r="BL467" s="19" t="s">
        <v>267</v>
      </c>
      <c r="BM467" s="217" t="s">
        <v>784</v>
      </c>
    </row>
    <row r="468" spans="1:47" s="2" customFormat="1" ht="12">
      <c r="A468" s="40"/>
      <c r="B468" s="41"/>
      <c r="C468" s="42"/>
      <c r="D468" s="219" t="s">
        <v>140</v>
      </c>
      <c r="E468" s="42"/>
      <c r="F468" s="220" t="s">
        <v>785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140</v>
      </c>
      <c r="AU468" s="19" t="s">
        <v>86</v>
      </c>
    </row>
    <row r="469" spans="1:47" s="2" customFormat="1" ht="12">
      <c r="A469" s="40"/>
      <c r="B469" s="41"/>
      <c r="C469" s="42"/>
      <c r="D469" s="224" t="s">
        <v>142</v>
      </c>
      <c r="E469" s="42"/>
      <c r="F469" s="225" t="s">
        <v>786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142</v>
      </c>
      <c r="AU469" s="19" t="s">
        <v>86</v>
      </c>
    </row>
    <row r="470" spans="1:65" s="2" customFormat="1" ht="16.5" customHeight="1">
      <c r="A470" s="40"/>
      <c r="B470" s="41"/>
      <c r="C470" s="206" t="s">
        <v>787</v>
      </c>
      <c r="D470" s="206" t="s">
        <v>133</v>
      </c>
      <c r="E470" s="207" t="s">
        <v>788</v>
      </c>
      <c r="F470" s="208" t="s">
        <v>789</v>
      </c>
      <c r="G470" s="209" t="s">
        <v>136</v>
      </c>
      <c r="H470" s="210">
        <v>46.648</v>
      </c>
      <c r="I470" s="211"/>
      <c r="J470" s="212">
        <f>ROUND(I470*H470,2)</f>
        <v>0</v>
      </c>
      <c r="K470" s="208" t="s">
        <v>137</v>
      </c>
      <c r="L470" s="46"/>
      <c r="M470" s="213" t="s">
        <v>19</v>
      </c>
      <c r="N470" s="214" t="s">
        <v>47</v>
      </c>
      <c r="O470" s="86"/>
      <c r="P470" s="215">
        <f>O470*H470</f>
        <v>0</v>
      </c>
      <c r="Q470" s="215">
        <v>0.0045</v>
      </c>
      <c r="R470" s="215">
        <f>Q470*H470</f>
        <v>0.209916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267</v>
      </c>
      <c r="AT470" s="217" t="s">
        <v>133</v>
      </c>
      <c r="AU470" s="217" t="s">
        <v>86</v>
      </c>
      <c r="AY470" s="19" t="s">
        <v>130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84</v>
      </c>
      <c r="BK470" s="218">
        <f>ROUND(I470*H470,2)</f>
        <v>0</v>
      </c>
      <c r="BL470" s="19" t="s">
        <v>267</v>
      </c>
      <c r="BM470" s="217" t="s">
        <v>790</v>
      </c>
    </row>
    <row r="471" spans="1:47" s="2" customFormat="1" ht="12">
      <c r="A471" s="40"/>
      <c r="B471" s="41"/>
      <c r="C471" s="42"/>
      <c r="D471" s="219" t="s">
        <v>140</v>
      </c>
      <c r="E471" s="42"/>
      <c r="F471" s="220" t="s">
        <v>791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140</v>
      </c>
      <c r="AU471" s="19" t="s">
        <v>86</v>
      </c>
    </row>
    <row r="472" spans="1:47" s="2" customFormat="1" ht="12">
      <c r="A472" s="40"/>
      <c r="B472" s="41"/>
      <c r="C472" s="42"/>
      <c r="D472" s="224" t="s">
        <v>142</v>
      </c>
      <c r="E472" s="42"/>
      <c r="F472" s="225" t="s">
        <v>792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142</v>
      </c>
      <c r="AU472" s="19" t="s">
        <v>86</v>
      </c>
    </row>
    <row r="473" spans="1:51" s="14" customFormat="1" ht="12">
      <c r="A473" s="14"/>
      <c r="B473" s="236"/>
      <c r="C473" s="237"/>
      <c r="D473" s="219" t="s">
        <v>144</v>
      </c>
      <c r="E473" s="238" t="s">
        <v>19</v>
      </c>
      <c r="F473" s="239" t="s">
        <v>793</v>
      </c>
      <c r="G473" s="237"/>
      <c r="H473" s="240">
        <v>46.648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144</v>
      </c>
      <c r="AU473" s="246" t="s">
        <v>86</v>
      </c>
      <c r="AV473" s="14" t="s">
        <v>86</v>
      </c>
      <c r="AW473" s="14" t="s">
        <v>35</v>
      </c>
      <c r="AX473" s="14" t="s">
        <v>84</v>
      </c>
      <c r="AY473" s="246" t="s">
        <v>130</v>
      </c>
    </row>
    <row r="474" spans="1:65" s="2" customFormat="1" ht="24.15" customHeight="1">
      <c r="A474" s="40"/>
      <c r="B474" s="41"/>
      <c r="C474" s="206" t="s">
        <v>794</v>
      </c>
      <c r="D474" s="206" t="s">
        <v>133</v>
      </c>
      <c r="E474" s="207" t="s">
        <v>795</v>
      </c>
      <c r="F474" s="208" t="s">
        <v>796</v>
      </c>
      <c r="G474" s="209" t="s">
        <v>136</v>
      </c>
      <c r="H474" s="210">
        <v>46.648</v>
      </c>
      <c r="I474" s="211"/>
      <c r="J474" s="212">
        <f>ROUND(I474*H474,2)</f>
        <v>0</v>
      </c>
      <c r="K474" s="208" t="s">
        <v>137</v>
      </c>
      <c r="L474" s="46"/>
      <c r="M474" s="213" t="s">
        <v>19</v>
      </c>
      <c r="N474" s="214" t="s">
        <v>47</v>
      </c>
      <c r="O474" s="86"/>
      <c r="P474" s="215">
        <f>O474*H474</f>
        <v>0</v>
      </c>
      <c r="Q474" s="215">
        <v>0.0032</v>
      </c>
      <c r="R474" s="215">
        <f>Q474*H474</f>
        <v>0.1492736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267</v>
      </c>
      <c r="AT474" s="217" t="s">
        <v>133</v>
      </c>
      <c r="AU474" s="217" t="s">
        <v>86</v>
      </c>
      <c r="AY474" s="19" t="s">
        <v>130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84</v>
      </c>
      <c r="BK474" s="218">
        <f>ROUND(I474*H474,2)</f>
        <v>0</v>
      </c>
      <c r="BL474" s="19" t="s">
        <v>267</v>
      </c>
      <c r="BM474" s="217" t="s">
        <v>797</v>
      </c>
    </row>
    <row r="475" spans="1:47" s="2" customFormat="1" ht="12">
      <c r="A475" s="40"/>
      <c r="B475" s="41"/>
      <c r="C475" s="42"/>
      <c r="D475" s="219" t="s">
        <v>140</v>
      </c>
      <c r="E475" s="42"/>
      <c r="F475" s="220" t="s">
        <v>798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140</v>
      </c>
      <c r="AU475" s="19" t="s">
        <v>86</v>
      </c>
    </row>
    <row r="476" spans="1:47" s="2" customFormat="1" ht="12">
      <c r="A476" s="40"/>
      <c r="B476" s="41"/>
      <c r="C476" s="42"/>
      <c r="D476" s="224" t="s">
        <v>142</v>
      </c>
      <c r="E476" s="42"/>
      <c r="F476" s="225" t="s">
        <v>799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142</v>
      </c>
      <c r="AU476" s="19" t="s">
        <v>86</v>
      </c>
    </row>
    <row r="477" spans="1:51" s="14" customFormat="1" ht="12">
      <c r="A477" s="14"/>
      <c r="B477" s="236"/>
      <c r="C477" s="237"/>
      <c r="D477" s="219" t="s">
        <v>144</v>
      </c>
      <c r="E477" s="238" t="s">
        <v>19</v>
      </c>
      <c r="F477" s="239" t="s">
        <v>800</v>
      </c>
      <c r="G477" s="237"/>
      <c r="H477" s="240">
        <v>30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6" t="s">
        <v>144</v>
      </c>
      <c r="AU477" s="246" t="s">
        <v>86</v>
      </c>
      <c r="AV477" s="14" t="s">
        <v>86</v>
      </c>
      <c r="AW477" s="14" t="s">
        <v>35</v>
      </c>
      <c r="AX477" s="14" t="s">
        <v>76</v>
      </c>
      <c r="AY477" s="246" t="s">
        <v>130</v>
      </c>
    </row>
    <row r="478" spans="1:51" s="14" customFormat="1" ht="12">
      <c r="A478" s="14"/>
      <c r="B478" s="236"/>
      <c r="C478" s="237"/>
      <c r="D478" s="219" t="s">
        <v>144</v>
      </c>
      <c r="E478" s="238" t="s">
        <v>19</v>
      </c>
      <c r="F478" s="239" t="s">
        <v>801</v>
      </c>
      <c r="G478" s="237"/>
      <c r="H478" s="240">
        <v>17.64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144</v>
      </c>
      <c r="AU478" s="246" t="s">
        <v>86</v>
      </c>
      <c r="AV478" s="14" t="s">
        <v>86</v>
      </c>
      <c r="AW478" s="14" t="s">
        <v>35</v>
      </c>
      <c r="AX478" s="14" t="s">
        <v>76</v>
      </c>
      <c r="AY478" s="246" t="s">
        <v>130</v>
      </c>
    </row>
    <row r="479" spans="1:51" s="14" customFormat="1" ht="12">
      <c r="A479" s="14"/>
      <c r="B479" s="236"/>
      <c r="C479" s="237"/>
      <c r="D479" s="219" t="s">
        <v>144</v>
      </c>
      <c r="E479" s="238" t="s">
        <v>19</v>
      </c>
      <c r="F479" s="239" t="s">
        <v>230</v>
      </c>
      <c r="G479" s="237"/>
      <c r="H479" s="240">
        <v>-2.124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6" t="s">
        <v>144</v>
      </c>
      <c r="AU479" s="246" t="s">
        <v>86</v>
      </c>
      <c r="AV479" s="14" t="s">
        <v>86</v>
      </c>
      <c r="AW479" s="14" t="s">
        <v>35</v>
      </c>
      <c r="AX479" s="14" t="s">
        <v>76</v>
      </c>
      <c r="AY479" s="246" t="s">
        <v>130</v>
      </c>
    </row>
    <row r="480" spans="1:51" s="14" customFormat="1" ht="12">
      <c r="A480" s="14"/>
      <c r="B480" s="236"/>
      <c r="C480" s="237"/>
      <c r="D480" s="219" t="s">
        <v>144</v>
      </c>
      <c r="E480" s="238" t="s">
        <v>19</v>
      </c>
      <c r="F480" s="239" t="s">
        <v>231</v>
      </c>
      <c r="G480" s="237"/>
      <c r="H480" s="240">
        <v>-1.773</v>
      </c>
      <c r="I480" s="241"/>
      <c r="J480" s="237"/>
      <c r="K480" s="237"/>
      <c r="L480" s="242"/>
      <c r="M480" s="243"/>
      <c r="N480" s="244"/>
      <c r="O480" s="244"/>
      <c r="P480" s="244"/>
      <c r="Q480" s="244"/>
      <c r="R480" s="244"/>
      <c r="S480" s="244"/>
      <c r="T480" s="24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6" t="s">
        <v>144</v>
      </c>
      <c r="AU480" s="246" t="s">
        <v>86</v>
      </c>
      <c r="AV480" s="14" t="s">
        <v>86</v>
      </c>
      <c r="AW480" s="14" t="s">
        <v>35</v>
      </c>
      <c r="AX480" s="14" t="s">
        <v>76</v>
      </c>
      <c r="AY480" s="246" t="s">
        <v>130</v>
      </c>
    </row>
    <row r="481" spans="1:51" s="14" customFormat="1" ht="12">
      <c r="A481" s="14"/>
      <c r="B481" s="236"/>
      <c r="C481" s="237"/>
      <c r="D481" s="219" t="s">
        <v>144</v>
      </c>
      <c r="E481" s="238" t="s">
        <v>19</v>
      </c>
      <c r="F481" s="239" t="s">
        <v>802</v>
      </c>
      <c r="G481" s="237"/>
      <c r="H481" s="240">
        <v>-1.576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144</v>
      </c>
      <c r="AU481" s="246" t="s">
        <v>86</v>
      </c>
      <c r="AV481" s="14" t="s">
        <v>86</v>
      </c>
      <c r="AW481" s="14" t="s">
        <v>35</v>
      </c>
      <c r="AX481" s="14" t="s">
        <v>76</v>
      </c>
      <c r="AY481" s="246" t="s">
        <v>130</v>
      </c>
    </row>
    <row r="482" spans="1:51" s="14" customFormat="1" ht="12">
      <c r="A482" s="14"/>
      <c r="B482" s="236"/>
      <c r="C482" s="237"/>
      <c r="D482" s="219" t="s">
        <v>144</v>
      </c>
      <c r="E482" s="238" t="s">
        <v>19</v>
      </c>
      <c r="F482" s="239" t="s">
        <v>803</v>
      </c>
      <c r="G482" s="237"/>
      <c r="H482" s="240">
        <v>1.422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6" t="s">
        <v>144</v>
      </c>
      <c r="AU482" s="246" t="s">
        <v>86</v>
      </c>
      <c r="AV482" s="14" t="s">
        <v>86</v>
      </c>
      <c r="AW482" s="14" t="s">
        <v>35</v>
      </c>
      <c r="AX482" s="14" t="s">
        <v>76</v>
      </c>
      <c r="AY482" s="246" t="s">
        <v>130</v>
      </c>
    </row>
    <row r="483" spans="1:51" s="14" customFormat="1" ht="12">
      <c r="A483" s="14"/>
      <c r="B483" s="236"/>
      <c r="C483" s="237"/>
      <c r="D483" s="219" t="s">
        <v>144</v>
      </c>
      <c r="E483" s="238" t="s">
        <v>19</v>
      </c>
      <c r="F483" s="239" t="s">
        <v>236</v>
      </c>
      <c r="G483" s="237"/>
      <c r="H483" s="240">
        <v>1.659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144</v>
      </c>
      <c r="AU483" s="246" t="s">
        <v>86</v>
      </c>
      <c r="AV483" s="14" t="s">
        <v>86</v>
      </c>
      <c r="AW483" s="14" t="s">
        <v>35</v>
      </c>
      <c r="AX483" s="14" t="s">
        <v>76</v>
      </c>
      <c r="AY483" s="246" t="s">
        <v>130</v>
      </c>
    </row>
    <row r="484" spans="1:51" s="14" customFormat="1" ht="12">
      <c r="A484" s="14"/>
      <c r="B484" s="236"/>
      <c r="C484" s="237"/>
      <c r="D484" s="219" t="s">
        <v>144</v>
      </c>
      <c r="E484" s="238" t="s">
        <v>19</v>
      </c>
      <c r="F484" s="239" t="s">
        <v>237</v>
      </c>
      <c r="G484" s="237"/>
      <c r="H484" s="240">
        <v>1.4</v>
      </c>
      <c r="I484" s="241"/>
      <c r="J484" s="237"/>
      <c r="K484" s="237"/>
      <c r="L484" s="242"/>
      <c r="M484" s="243"/>
      <c r="N484" s="244"/>
      <c r="O484" s="244"/>
      <c r="P484" s="244"/>
      <c r="Q484" s="244"/>
      <c r="R484" s="244"/>
      <c r="S484" s="244"/>
      <c r="T484" s="24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6" t="s">
        <v>144</v>
      </c>
      <c r="AU484" s="246" t="s">
        <v>86</v>
      </c>
      <c r="AV484" s="14" t="s">
        <v>86</v>
      </c>
      <c r="AW484" s="14" t="s">
        <v>35</v>
      </c>
      <c r="AX484" s="14" t="s">
        <v>76</v>
      </c>
      <c r="AY484" s="246" t="s">
        <v>130</v>
      </c>
    </row>
    <row r="485" spans="1:51" s="15" customFormat="1" ht="12">
      <c r="A485" s="15"/>
      <c r="B485" s="247"/>
      <c r="C485" s="248"/>
      <c r="D485" s="219" t="s">
        <v>144</v>
      </c>
      <c r="E485" s="249" t="s">
        <v>19</v>
      </c>
      <c r="F485" s="250" t="s">
        <v>149</v>
      </c>
      <c r="G485" s="248"/>
      <c r="H485" s="251">
        <v>46.648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7" t="s">
        <v>144</v>
      </c>
      <c r="AU485" s="257" t="s">
        <v>86</v>
      </c>
      <c r="AV485" s="15" t="s">
        <v>138</v>
      </c>
      <c r="AW485" s="15" t="s">
        <v>35</v>
      </c>
      <c r="AX485" s="15" t="s">
        <v>84</v>
      </c>
      <c r="AY485" s="257" t="s">
        <v>130</v>
      </c>
    </row>
    <row r="486" spans="1:65" s="2" customFormat="1" ht="24.15" customHeight="1">
      <c r="A486" s="40"/>
      <c r="B486" s="41"/>
      <c r="C486" s="259" t="s">
        <v>804</v>
      </c>
      <c r="D486" s="259" t="s">
        <v>418</v>
      </c>
      <c r="E486" s="260" t="s">
        <v>805</v>
      </c>
      <c r="F486" s="261" t="s">
        <v>806</v>
      </c>
      <c r="G486" s="262" t="s">
        <v>136</v>
      </c>
      <c r="H486" s="263">
        <v>53.645</v>
      </c>
      <c r="I486" s="264"/>
      <c r="J486" s="265">
        <f>ROUND(I486*H486,2)</f>
        <v>0</v>
      </c>
      <c r="K486" s="261" t="s">
        <v>19</v>
      </c>
      <c r="L486" s="266"/>
      <c r="M486" s="267" t="s">
        <v>19</v>
      </c>
      <c r="N486" s="268" t="s">
        <v>47</v>
      </c>
      <c r="O486" s="86"/>
      <c r="P486" s="215">
        <f>O486*H486</f>
        <v>0</v>
      </c>
      <c r="Q486" s="215">
        <v>0.01232</v>
      </c>
      <c r="R486" s="215">
        <f>Q486*H486</f>
        <v>0.6609064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367</v>
      </c>
      <c r="AT486" s="217" t="s">
        <v>418</v>
      </c>
      <c r="AU486" s="217" t="s">
        <v>86</v>
      </c>
      <c r="AY486" s="19" t="s">
        <v>130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84</v>
      </c>
      <c r="BK486" s="218">
        <f>ROUND(I486*H486,2)</f>
        <v>0</v>
      </c>
      <c r="BL486" s="19" t="s">
        <v>267</v>
      </c>
      <c r="BM486" s="217" t="s">
        <v>807</v>
      </c>
    </row>
    <row r="487" spans="1:47" s="2" customFormat="1" ht="12">
      <c r="A487" s="40"/>
      <c r="B487" s="41"/>
      <c r="C487" s="42"/>
      <c r="D487" s="219" t="s">
        <v>140</v>
      </c>
      <c r="E487" s="42"/>
      <c r="F487" s="220" t="s">
        <v>806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140</v>
      </c>
      <c r="AU487" s="19" t="s">
        <v>86</v>
      </c>
    </row>
    <row r="488" spans="1:51" s="14" customFormat="1" ht="12">
      <c r="A488" s="14"/>
      <c r="B488" s="236"/>
      <c r="C488" s="237"/>
      <c r="D488" s="219" t="s">
        <v>144</v>
      </c>
      <c r="E488" s="237"/>
      <c r="F488" s="239" t="s">
        <v>808</v>
      </c>
      <c r="G488" s="237"/>
      <c r="H488" s="240">
        <v>53.645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6" t="s">
        <v>144</v>
      </c>
      <c r="AU488" s="246" t="s">
        <v>86</v>
      </c>
      <c r="AV488" s="14" t="s">
        <v>86</v>
      </c>
      <c r="AW488" s="14" t="s">
        <v>4</v>
      </c>
      <c r="AX488" s="14" t="s">
        <v>84</v>
      </c>
      <c r="AY488" s="246" t="s">
        <v>130</v>
      </c>
    </row>
    <row r="489" spans="1:65" s="2" customFormat="1" ht="24.15" customHeight="1">
      <c r="A489" s="40"/>
      <c r="B489" s="41"/>
      <c r="C489" s="206" t="s">
        <v>809</v>
      </c>
      <c r="D489" s="206" t="s">
        <v>133</v>
      </c>
      <c r="E489" s="207" t="s">
        <v>810</v>
      </c>
      <c r="F489" s="208" t="s">
        <v>811</v>
      </c>
      <c r="G489" s="209" t="s">
        <v>136</v>
      </c>
      <c r="H489" s="210">
        <v>1.12</v>
      </c>
      <c r="I489" s="211"/>
      <c r="J489" s="212">
        <f>ROUND(I489*H489,2)</f>
        <v>0</v>
      </c>
      <c r="K489" s="208" t="s">
        <v>137</v>
      </c>
      <c r="L489" s="46"/>
      <c r="M489" s="213" t="s">
        <v>19</v>
      </c>
      <c r="N489" s="214" t="s">
        <v>47</v>
      </c>
      <c r="O489" s="86"/>
      <c r="P489" s="215">
        <f>O489*H489</f>
        <v>0</v>
      </c>
      <c r="Q489" s="215">
        <v>0.00052</v>
      </c>
      <c r="R489" s="215">
        <f>Q489*H489</f>
        <v>0.0005824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267</v>
      </c>
      <c r="AT489" s="217" t="s">
        <v>133</v>
      </c>
      <c r="AU489" s="217" t="s">
        <v>86</v>
      </c>
      <c r="AY489" s="19" t="s">
        <v>130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84</v>
      </c>
      <c r="BK489" s="218">
        <f>ROUND(I489*H489,2)</f>
        <v>0</v>
      </c>
      <c r="BL489" s="19" t="s">
        <v>267</v>
      </c>
      <c r="BM489" s="217" t="s">
        <v>812</v>
      </c>
    </row>
    <row r="490" spans="1:47" s="2" customFormat="1" ht="12">
      <c r="A490" s="40"/>
      <c r="B490" s="41"/>
      <c r="C490" s="42"/>
      <c r="D490" s="219" t="s">
        <v>140</v>
      </c>
      <c r="E490" s="42"/>
      <c r="F490" s="220" t="s">
        <v>813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140</v>
      </c>
      <c r="AU490" s="19" t="s">
        <v>86</v>
      </c>
    </row>
    <row r="491" spans="1:47" s="2" customFormat="1" ht="12">
      <c r="A491" s="40"/>
      <c r="B491" s="41"/>
      <c r="C491" s="42"/>
      <c r="D491" s="224" t="s">
        <v>142</v>
      </c>
      <c r="E491" s="42"/>
      <c r="F491" s="225" t="s">
        <v>814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142</v>
      </c>
      <c r="AU491" s="19" t="s">
        <v>86</v>
      </c>
    </row>
    <row r="492" spans="1:51" s="13" customFormat="1" ht="12">
      <c r="A492" s="13"/>
      <c r="B492" s="226"/>
      <c r="C492" s="227"/>
      <c r="D492" s="219" t="s">
        <v>144</v>
      </c>
      <c r="E492" s="228" t="s">
        <v>19</v>
      </c>
      <c r="F492" s="229" t="s">
        <v>815</v>
      </c>
      <c r="G492" s="227"/>
      <c r="H492" s="228" t="s">
        <v>19</v>
      </c>
      <c r="I492" s="230"/>
      <c r="J492" s="227"/>
      <c r="K492" s="227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144</v>
      </c>
      <c r="AU492" s="235" t="s">
        <v>86</v>
      </c>
      <c r="AV492" s="13" t="s">
        <v>84</v>
      </c>
      <c r="AW492" s="13" t="s">
        <v>35</v>
      </c>
      <c r="AX492" s="13" t="s">
        <v>76</v>
      </c>
      <c r="AY492" s="235" t="s">
        <v>130</v>
      </c>
    </row>
    <row r="493" spans="1:51" s="14" customFormat="1" ht="12">
      <c r="A493" s="14"/>
      <c r="B493" s="236"/>
      <c r="C493" s="237"/>
      <c r="D493" s="219" t="s">
        <v>144</v>
      </c>
      <c r="E493" s="238" t="s">
        <v>19</v>
      </c>
      <c r="F493" s="239" t="s">
        <v>816</v>
      </c>
      <c r="G493" s="237"/>
      <c r="H493" s="240">
        <v>1.12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144</v>
      </c>
      <c r="AU493" s="246" t="s">
        <v>86</v>
      </c>
      <c r="AV493" s="14" t="s">
        <v>86</v>
      </c>
      <c r="AW493" s="14" t="s">
        <v>35</v>
      </c>
      <c r="AX493" s="14" t="s">
        <v>84</v>
      </c>
      <c r="AY493" s="246" t="s">
        <v>130</v>
      </c>
    </row>
    <row r="494" spans="1:65" s="2" customFormat="1" ht="24.15" customHeight="1">
      <c r="A494" s="40"/>
      <c r="B494" s="41"/>
      <c r="C494" s="259" t="s">
        <v>817</v>
      </c>
      <c r="D494" s="259" t="s">
        <v>418</v>
      </c>
      <c r="E494" s="260" t="s">
        <v>818</v>
      </c>
      <c r="F494" s="261" t="s">
        <v>819</v>
      </c>
      <c r="G494" s="262" t="s">
        <v>136</v>
      </c>
      <c r="H494" s="263">
        <v>1.232</v>
      </c>
      <c r="I494" s="264"/>
      <c r="J494" s="265">
        <f>ROUND(I494*H494,2)</f>
        <v>0</v>
      </c>
      <c r="K494" s="261" t="s">
        <v>137</v>
      </c>
      <c r="L494" s="266"/>
      <c r="M494" s="267" t="s">
        <v>19</v>
      </c>
      <c r="N494" s="268" t="s">
        <v>47</v>
      </c>
      <c r="O494" s="86"/>
      <c r="P494" s="215">
        <f>O494*H494</f>
        <v>0</v>
      </c>
      <c r="Q494" s="215">
        <v>0.012</v>
      </c>
      <c r="R494" s="215">
        <f>Q494*H494</f>
        <v>0.014784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367</v>
      </c>
      <c r="AT494" s="217" t="s">
        <v>418</v>
      </c>
      <c r="AU494" s="217" t="s">
        <v>86</v>
      </c>
      <c r="AY494" s="19" t="s">
        <v>130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84</v>
      </c>
      <c r="BK494" s="218">
        <f>ROUND(I494*H494,2)</f>
        <v>0</v>
      </c>
      <c r="BL494" s="19" t="s">
        <v>267</v>
      </c>
      <c r="BM494" s="217" t="s">
        <v>820</v>
      </c>
    </row>
    <row r="495" spans="1:47" s="2" customFormat="1" ht="12">
      <c r="A495" s="40"/>
      <c r="B495" s="41"/>
      <c r="C495" s="42"/>
      <c r="D495" s="219" t="s">
        <v>140</v>
      </c>
      <c r="E495" s="42"/>
      <c r="F495" s="220" t="s">
        <v>819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140</v>
      </c>
      <c r="AU495" s="19" t="s">
        <v>86</v>
      </c>
    </row>
    <row r="496" spans="1:51" s="14" customFormat="1" ht="12">
      <c r="A496" s="14"/>
      <c r="B496" s="236"/>
      <c r="C496" s="237"/>
      <c r="D496" s="219" t="s">
        <v>144</v>
      </c>
      <c r="E496" s="237"/>
      <c r="F496" s="239" t="s">
        <v>821</v>
      </c>
      <c r="G496" s="237"/>
      <c r="H496" s="240">
        <v>1.232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6" t="s">
        <v>144</v>
      </c>
      <c r="AU496" s="246" t="s">
        <v>86</v>
      </c>
      <c r="AV496" s="14" t="s">
        <v>86</v>
      </c>
      <c r="AW496" s="14" t="s">
        <v>4</v>
      </c>
      <c r="AX496" s="14" t="s">
        <v>84</v>
      </c>
      <c r="AY496" s="246" t="s">
        <v>130</v>
      </c>
    </row>
    <row r="497" spans="1:65" s="2" customFormat="1" ht="24.15" customHeight="1">
      <c r="A497" s="40"/>
      <c r="B497" s="41"/>
      <c r="C497" s="206" t="s">
        <v>822</v>
      </c>
      <c r="D497" s="206" t="s">
        <v>133</v>
      </c>
      <c r="E497" s="207" t="s">
        <v>823</v>
      </c>
      <c r="F497" s="208" t="s">
        <v>824</v>
      </c>
      <c r="G497" s="209" t="s">
        <v>242</v>
      </c>
      <c r="H497" s="210">
        <v>1.049</v>
      </c>
      <c r="I497" s="211"/>
      <c r="J497" s="212">
        <f>ROUND(I497*H497,2)</f>
        <v>0</v>
      </c>
      <c r="K497" s="208" t="s">
        <v>137</v>
      </c>
      <c r="L497" s="46"/>
      <c r="M497" s="213" t="s">
        <v>19</v>
      </c>
      <c r="N497" s="214" t="s">
        <v>47</v>
      </c>
      <c r="O497" s="86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267</v>
      </c>
      <c r="AT497" s="217" t="s">
        <v>133</v>
      </c>
      <c r="AU497" s="217" t="s">
        <v>86</v>
      </c>
      <c r="AY497" s="19" t="s">
        <v>130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84</v>
      </c>
      <c r="BK497" s="218">
        <f>ROUND(I497*H497,2)</f>
        <v>0</v>
      </c>
      <c r="BL497" s="19" t="s">
        <v>267</v>
      </c>
      <c r="BM497" s="217" t="s">
        <v>825</v>
      </c>
    </row>
    <row r="498" spans="1:47" s="2" customFormat="1" ht="12">
      <c r="A498" s="40"/>
      <c r="B498" s="41"/>
      <c r="C498" s="42"/>
      <c r="D498" s="219" t="s">
        <v>140</v>
      </c>
      <c r="E498" s="42"/>
      <c r="F498" s="220" t="s">
        <v>826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140</v>
      </c>
      <c r="AU498" s="19" t="s">
        <v>86</v>
      </c>
    </row>
    <row r="499" spans="1:47" s="2" customFormat="1" ht="12">
      <c r="A499" s="40"/>
      <c r="B499" s="41"/>
      <c r="C499" s="42"/>
      <c r="D499" s="224" t="s">
        <v>142</v>
      </c>
      <c r="E499" s="42"/>
      <c r="F499" s="225" t="s">
        <v>827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142</v>
      </c>
      <c r="AU499" s="19" t="s">
        <v>86</v>
      </c>
    </row>
    <row r="500" spans="1:63" s="12" customFormat="1" ht="22.8" customHeight="1">
      <c r="A500" s="12"/>
      <c r="B500" s="190"/>
      <c r="C500" s="191"/>
      <c r="D500" s="192" t="s">
        <v>75</v>
      </c>
      <c r="E500" s="204" t="s">
        <v>828</v>
      </c>
      <c r="F500" s="204" t="s">
        <v>829</v>
      </c>
      <c r="G500" s="191"/>
      <c r="H500" s="191"/>
      <c r="I500" s="194"/>
      <c r="J500" s="205">
        <f>BK500</f>
        <v>0</v>
      </c>
      <c r="K500" s="191"/>
      <c r="L500" s="196"/>
      <c r="M500" s="197"/>
      <c r="N500" s="198"/>
      <c r="O500" s="198"/>
      <c r="P500" s="199">
        <f>SUM(P501:P518)</f>
        <v>0</v>
      </c>
      <c r="Q500" s="198"/>
      <c r="R500" s="199">
        <f>SUM(R501:R518)</f>
        <v>0.12097872</v>
      </c>
      <c r="S500" s="198"/>
      <c r="T500" s="200">
        <f>SUM(T501:T518)</f>
        <v>0.01425969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1" t="s">
        <v>86</v>
      </c>
      <c r="AT500" s="202" t="s">
        <v>75</v>
      </c>
      <c r="AU500" s="202" t="s">
        <v>84</v>
      </c>
      <c r="AY500" s="201" t="s">
        <v>130</v>
      </c>
      <c r="BK500" s="203">
        <f>SUM(BK501:BK518)</f>
        <v>0</v>
      </c>
    </row>
    <row r="501" spans="1:65" s="2" customFormat="1" ht="24.15" customHeight="1">
      <c r="A501" s="40"/>
      <c r="B501" s="41"/>
      <c r="C501" s="206" t="s">
        <v>830</v>
      </c>
      <c r="D501" s="206" t="s">
        <v>133</v>
      </c>
      <c r="E501" s="207" t="s">
        <v>831</v>
      </c>
      <c r="F501" s="208" t="s">
        <v>832</v>
      </c>
      <c r="G501" s="209" t="s">
        <v>136</v>
      </c>
      <c r="H501" s="210">
        <v>45.999</v>
      </c>
      <c r="I501" s="211"/>
      <c r="J501" s="212">
        <f>ROUND(I501*H501,2)</f>
        <v>0</v>
      </c>
      <c r="K501" s="208" t="s">
        <v>137</v>
      </c>
      <c r="L501" s="46"/>
      <c r="M501" s="213" t="s">
        <v>19</v>
      </c>
      <c r="N501" s="214" t="s">
        <v>47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267</v>
      </c>
      <c r="AT501" s="217" t="s">
        <v>133</v>
      </c>
      <c r="AU501" s="217" t="s">
        <v>86</v>
      </c>
      <c r="AY501" s="19" t="s">
        <v>130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84</v>
      </c>
      <c r="BK501" s="218">
        <f>ROUND(I501*H501,2)</f>
        <v>0</v>
      </c>
      <c r="BL501" s="19" t="s">
        <v>267</v>
      </c>
      <c r="BM501" s="217" t="s">
        <v>833</v>
      </c>
    </row>
    <row r="502" spans="1:47" s="2" customFormat="1" ht="12">
      <c r="A502" s="40"/>
      <c r="B502" s="41"/>
      <c r="C502" s="42"/>
      <c r="D502" s="219" t="s">
        <v>140</v>
      </c>
      <c r="E502" s="42"/>
      <c r="F502" s="220" t="s">
        <v>834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140</v>
      </c>
      <c r="AU502" s="19" t="s">
        <v>86</v>
      </c>
    </row>
    <row r="503" spans="1:47" s="2" customFormat="1" ht="12">
      <c r="A503" s="40"/>
      <c r="B503" s="41"/>
      <c r="C503" s="42"/>
      <c r="D503" s="224" t="s">
        <v>142</v>
      </c>
      <c r="E503" s="42"/>
      <c r="F503" s="225" t="s">
        <v>835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142</v>
      </c>
      <c r="AU503" s="19" t="s">
        <v>86</v>
      </c>
    </row>
    <row r="504" spans="1:65" s="2" customFormat="1" ht="16.5" customHeight="1">
      <c r="A504" s="40"/>
      <c r="B504" s="41"/>
      <c r="C504" s="206" t="s">
        <v>836</v>
      </c>
      <c r="D504" s="206" t="s">
        <v>133</v>
      </c>
      <c r="E504" s="207" t="s">
        <v>837</v>
      </c>
      <c r="F504" s="208" t="s">
        <v>838</v>
      </c>
      <c r="G504" s="209" t="s">
        <v>136</v>
      </c>
      <c r="H504" s="210">
        <v>45.999</v>
      </c>
      <c r="I504" s="211"/>
      <c r="J504" s="212">
        <f>ROUND(I504*H504,2)</f>
        <v>0</v>
      </c>
      <c r="K504" s="208" t="s">
        <v>137</v>
      </c>
      <c r="L504" s="46"/>
      <c r="M504" s="213" t="s">
        <v>19</v>
      </c>
      <c r="N504" s="214" t="s">
        <v>47</v>
      </c>
      <c r="O504" s="86"/>
      <c r="P504" s="215">
        <f>O504*H504</f>
        <v>0</v>
      </c>
      <c r="Q504" s="215">
        <v>0.001</v>
      </c>
      <c r="R504" s="215">
        <f>Q504*H504</f>
        <v>0.045999000000000005</v>
      </c>
      <c r="S504" s="215">
        <v>0.00031</v>
      </c>
      <c r="T504" s="216">
        <f>S504*H504</f>
        <v>0.01425969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267</v>
      </c>
      <c r="AT504" s="217" t="s">
        <v>133</v>
      </c>
      <c r="AU504" s="217" t="s">
        <v>86</v>
      </c>
      <c r="AY504" s="19" t="s">
        <v>130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84</v>
      </c>
      <c r="BK504" s="218">
        <f>ROUND(I504*H504,2)</f>
        <v>0</v>
      </c>
      <c r="BL504" s="19" t="s">
        <v>267</v>
      </c>
      <c r="BM504" s="217" t="s">
        <v>839</v>
      </c>
    </row>
    <row r="505" spans="1:47" s="2" customFormat="1" ht="12">
      <c r="A505" s="40"/>
      <c r="B505" s="41"/>
      <c r="C505" s="42"/>
      <c r="D505" s="219" t="s">
        <v>140</v>
      </c>
      <c r="E505" s="42"/>
      <c r="F505" s="220" t="s">
        <v>840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140</v>
      </c>
      <c r="AU505" s="19" t="s">
        <v>86</v>
      </c>
    </row>
    <row r="506" spans="1:47" s="2" customFormat="1" ht="12">
      <c r="A506" s="40"/>
      <c r="B506" s="41"/>
      <c r="C506" s="42"/>
      <c r="D506" s="224" t="s">
        <v>142</v>
      </c>
      <c r="E506" s="42"/>
      <c r="F506" s="225" t="s">
        <v>841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142</v>
      </c>
      <c r="AU506" s="19" t="s">
        <v>86</v>
      </c>
    </row>
    <row r="507" spans="1:51" s="14" customFormat="1" ht="12">
      <c r="A507" s="14"/>
      <c r="B507" s="236"/>
      <c r="C507" s="237"/>
      <c r="D507" s="219" t="s">
        <v>144</v>
      </c>
      <c r="E507" s="238" t="s">
        <v>19</v>
      </c>
      <c r="F507" s="239" t="s">
        <v>842</v>
      </c>
      <c r="G507" s="237"/>
      <c r="H507" s="240">
        <v>18.319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144</v>
      </c>
      <c r="AU507" s="246" t="s">
        <v>86</v>
      </c>
      <c r="AV507" s="14" t="s">
        <v>86</v>
      </c>
      <c r="AW507" s="14" t="s">
        <v>35</v>
      </c>
      <c r="AX507" s="14" t="s">
        <v>76</v>
      </c>
      <c r="AY507" s="246" t="s">
        <v>130</v>
      </c>
    </row>
    <row r="508" spans="1:51" s="14" customFormat="1" ht="12">
      <c r="A508" s="14"/>
      <c r="B508" s="236"/>
      <c r="C508" s="237"/>
      <c r="D508" s="219" t="s">
        <v>144</v>
      </c>
      <c r="E508" s="238" t="s">
        <v>19</v>
      </c>
      <c r="F508" s="239" t="s">
        <v>843</v>
      </c>
      <c r="G508" s="237"/>
      <c r="H508" s="240">
        <v>18.294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6" t="s">
        <v>144</v>
      </c>
      <c r="AU508" s="246" t="s">
        <v>86</v>
      </c>
      <c r="AV508" s="14" t="s">
        <v>86</v>
      </c>
      <c r="AW508" s="14" t="s">
        <v>35</v>
      </c>
      <c r="AX508" s="14" t="s">
        <v>76</v>
      </c>
      <c r="AY508" s="246" t="s">
        <v>130</v>
      </c>
    </row>
    <row r="509" spans="1:51" s="14" customFormat="1" ht="12">
      <c r="A509" s="14"/>
      <c r="B509" s="236"/>
      <c r="C509" s="237"/>
      <c r="D509" s="219" t="s">
        <v>144</v>
      </c>
      <c r="E509" s="238" t="s">
        <v>19</v>
      </c>
      <c r="F509" s="239" t="s">
        <v>844</v>
      </c>
      <c r="G509" s="237"/>
      <c r="H509" s="240">
        <v>9.386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6" t="s">
        <v>144</v>
      </c>
      <c r="AU509" s="246" t="s">
        <v>86</v>
      </c>
      <c r="AV509" s="14" t="s">
        <v>86</v>
      </c>
      <c r="AW509" s="14" t="s">
        <v>35</v>
      </c>
      <c r="AX509" s="14" t="s">
        <v>76</v>
      </c>
      <c r="AY509" s="246" t="s">
        <v>130</v>
      </c>
    </row>
    <row r="510" spans="1:51" s="15" customFormat="1" ht="12">
      <c r="A510" s="15"/>
      <c r="B510" s="247"/>
      <c r="C510" s="248"/>
      <c r="D510" s="219" t="s">
        <v>144</v>
      </c>
      <c r="E510" s="249" t="s">
        <v>19</v>
      </c>
      <c r="F510" s="250" t="s">
        <v>149</v>
      </c>
      <c r="G510" s="248"/>
      <c r="H510" s="251">
        <v>45.999</v>
      </c>
      <c r="I510" s="252"/>
      <c r="J510" s="248"/>
      <c r="K510" s="248"/>
      <c r="L510" s="253"/>
      <c r="M510" s="254"/>
      <c r="N510" s="255"/>
      <c r="O510" s="255"/>
      <c r="P510" s="255"/>
      <c r="Q510" s="255"/>
      <c r="R510" s="255"/>
      <c r="S510" s="255"/>
      <c r="T510" s="256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7" t="s">
        <v>144</v>
      </c>
      <c r="AU510" s="257" t="s">
        <v>86</v>
      </c>
      <c r="AV510" s="15" t="s">
        <v>138</v>
      </c>
      <c r="AW510" s="15" t="s">
        <v>35</v>
      </c>
      <c r="AX510" s="15" t="s">
        <v>84</v>
      </c>
      <c r="AY510" s="257" t="s">
        <v>130</v>
      </c>
    </row>
    <row r="511" spans="1:65" s="2" customFormat="1" ht="24.15" customHeight="1">
      <c r="A511" s="40"/>
      <c r="B511" s="41"/>
      <c r="C511" s="206" t="s">
        <v>845</v>
      </c>
      <c r="D511" s="206" t="s">
        <v>133</v>
      </c>
      <c r="E511" s="207" t="s">
        <v>846</v>
      </c>
      <c r="F511" s="208" t="s">
        <v>847</v>
      </c>
      <c r="G511" s="209" t="s">
        <v>136</v>
      </c>
      <c r="H511" s="210">
        <v>13.8</v>
      </c>
      <c r="I511" s="211"/>
      <c r="J511" s="212">
        <f>ROUND(I511*H511,2)</f>
        <v>0</v>
      </c>
      <c r="K511" s="208" t="s">
        <v>137</v>
      </c>
      <c r="L511" s="46"/>
      <c r="M511" s="213" t="s">
        <v>19</v>
      </c>
      <c r="N511" s="214" t="s">
        <v>47</v>
      </c>
      <c r="O511" s="86"/>
      <c r="P511" s="215">
        <f>O511*H511</f>
        <v>0</v>
      </c>
      <c r="Q511" s="215">
        <v>0.0045</v>
      </c>
      <c r="R511" s="215">
        <f>Q511*H511</f>
        <v>0.062099999999999995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267</v>
      </c>
      <c r="AT511" s="217" t="s">
        <v>133</v>
      </c>
      <c r="AU511" s="217" t="s">
        <v>86</v>
      </c>
      <c r="AY511" s="19" t="s">
        <v>130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84</v>
      </c>
      <c r="BK511" s="218">
        <f>ROUND(I511*H511,2)</f>
        <v>0</v>
      </c>
      <c r="BL511" s="19" t="s">
        <v>267</v>
      </c>
      <c r="BM511" s="217" t="s">
        <v>848</v>
      </c>
    </row>
    <row r="512" spans="1:47" s="2" customFormat="1" ht="12">
      <c r="A512" s="40"/>
      <c r="B512" s="41"/>
      <c r="C512" s="42"/>
      <c r="D512" s="219" t="s">
        <v>140</v>
      </c>
      <c r="E512" s="42"/>
      <c r="F512" s="220" t="s">
        <v>849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140</v>
      </c>
      <c r="AU512" s="19" t="s">
        <v>86</v>
      </c>
    </row>
    <row r="513" spans="1:47" s="2" customFormat="1" ht="12">
      <c r="A513" s="40"/>
      <c r="B513" s="41"/>
      <c r="C513" s="42"/>
      <c r="D513" s="224" t="s">
        <v>142</v>
      </c>
      <c r="E513" s="42"/>
      <c r="F513" s="225" t="s">
        <v>850</v>
      </c>
      <c r="G513" s="42"/>
      <c r="H513" s="42"/>
      <c r="I513" s="221"/>
      <c r="J513" s="42"/>
      <c r="K513" s="42"/>
      <c r="L513" s="46"/>
      <c r="M513" s="222"/>
      <c r="N513" s="223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142</v>
      </c>
      <c r="AU513" s="19" t="s">
        <v>86</v>
      </c>
    </row>
    <row r="514" spans="1:51" s="13" customFormat="1" ht="12">
      <c r="A514" s="13"/>
      <c r="B514" s="226"/>
      <c r="C514" s="227"/>
      <c r="D514" s="219" t="s">
        <v>144</v>
      </c>
      <c r="E514" s="228" t="s">
        <v>19</v>
      </c>
      <c r="F514" s="229" t="s">
        <v>851</v>
      </c>
      <c r="G514" s="227"/>
      <c r="H514" s="228" t="s">
        <v>19</v>
      </c>
      <c r="I514" s="230"/>
      <c r="J514" s="227"/>
      <c r="K514" s="227"/>
      <c r="L514" s="231"/>
      <c r="M514" s="232"/>
      <c r="N514" s="233"/>
      <c r="O514" s="233"/>
      <c r="P514" s="233"/>
      <c r="Q514" s="233"/>
      <c r="R514" s="233"/>
      <c r="S514" s="233"/>
      <c r="T514" s="23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5" t="s">
        <v>144</v>
      </c>
      <c r="AU514" s="235" t="s">
        <v>86</v>
      </c>
      <c r="AV514" s="13" t="s">
        <v>84</v>
      </c>
      <c r="AW514" s="13" t="s">
        <v>35</v>
      </c>
      <c r="AX514" s="13" t="s">
        <v>76</v>
      </c>
      <c r="AY514" s="235" t="s">
        <v>130</v>
      </c>
    </row>
    <row r="515" spans="1:51" s="14" customFormat="1" ht="12">
      <c r="A515" s="14"/>
      <c r="B515" s="236"/>
      <c r="C515" s="237"/>
      <c r="D515" s="219" t="s">
        <v>144</v>
      </c>
      <c r="E515" s="238" t="s">
        <v>19</v>
      </c>
      <c r="F515" s="239" t="s">
        <v>852</v>
      </c>
      <c r="G515" s="237"/>
      <c r="H515" s="240">
        <v>13.8</v>
      </c>
      <c r="I515" s="241"/>
      <c r="J515" s="237"/>
      <c r="K515" s="237"/>
      <c r="L515" s="242"/>
      <c r="M515" s="243"/>
      <c r="N515" s="244"/>
      <c r="O515" s="244"/>
      <c r="P515" s="244"/>
      <c r="Q515" s="244"/>
      <c r="R515" s="244"/>
      <c r="S515" s="244"/>
      <c r="T515" s="24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6" t="s">
        <v>144</v>
      </c>
      <c r="AU515" s="246" t="s">
        <v>86</v>
      </c>
      <c r="AV515" s="14" t="s">
        <v>86</v>
      </c>
      <c r="AW515" s="14" t="s">
        <v>35</v>
      </c>
      <c r="AX515" s="14" t="s">
        <v>84</v>
      </c>
      <c r="AY515" s="246" t="s">
        <v>130</v>
      </c>
    </row>
    <row r="516" spans="1:65" s="2" customFormat="1" ht="33" customHeight="1">
      <c r="A516" s="40"/>
      <c r="B516" s="41"/>
      <c r="C516" s="206" t="s">
        <v>853</v>
      </c>
      <c r="D516" s="206" t="s">
        <v>133</v>
      </c>
      <c r="E516" s="207" t="s">
        <v>854</v>
      </c>
      <c r="F516" s="208" t="s">
        <v>855</v>
      </c>
      <c r="G516" s="209" t="s">
        <v>136</v>
      </c>
      <c r="H516" s="210">
        <v>45.999</v>
      </c>
      <c r="I516" s="211"/>
      <c r="J516" s="212">
        <f>ROUND(I516*H516,2)</f>
        <v>0</v>
      </c>
      <c r="K516" s="208" t="s">
        <v>137</v>
      </c>
      <c r="L516" s="46"/>
      <c r="M516" s="213" t="s">
        <v>19</v>
      </c>
      <c r="N516" s="214" t="s">
        <v>47</v>
      </c>
      <c r="O516" s="86"/>
      <c r="P516" s="215">
        <f>O516*H516</f>
        <v>0</v>
      </c>
      <c r="Q516" s="215">
        <v>0.00028</v>
      </c>
      <c r="R516" s="215">
        <f>Q516*H516</f>
        <v>0.012879719999999999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267</v>
      </c>
      <c r="AT516" s="217" t="s">
        <v>133</v>
      </c>
      <c r="AU516" s="217" t="s">
        <v>86</v>
      </c>
      <c r="AY516" s="19" t="s">
        <v>130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84</v>
      </c>
      <c r="BK516" s="218">
        <f>ROUND(I516*H516,2)</f>
        <v>0</v>
      </c>
      <c r="BL516" s="19" t="s">
        <v>267</v>
      </c>
      <c r="BM516" s="217" t="s">
        <v>856</v>
      </c>
    </row>
    <row r="517" spans="1:47" s="2" customFormat="1" ht="12">
      <c r="A517" s="40"/>
      <c r="B517" s="41"/>
      <c r="C517" s="42"/>
      <c r="D517" s="219" t="s">
        <v>140</v>
      </c>
      <c r="E517" s="42"/>
      <c r="F517" s="220" t="s">
        <v>857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140</v>
      </c>
      <c r="AU517" s="19" t="s">
        <v>86</v>
      </c>
    </row>
    <row r="518" spans="1:47" s="2" customFormat="1" ht="12">
      <c r="A518" s="40"/>
      <c r="B518" s="41"/>
      <c r="C518" s="42"/>
      <c r="D518" s="224" t="s">
        <v>142</v>
      </c>
      <c r="E518" s="42"/>
      <c r="F518" s="225" t="s">
        <v>858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142</v>
      </c>
      <c r="AU518" s="19" t="s">
        <v>86</v>
      </c>
    </row>
    <row r="519" spans="1:63" s="12" customFormat="1" ht="25.9" customHeight="1">
      <c r="A519" s="12"/>
      <c r="B519" s="190"/>
      <c r="C519" s="191"/>
      <c r="D519" s="192" t="s">
        <v>75</v>
      </c>
      <c r="E519" s="193" t="s">
        <v>859</v>
      </c>
      <c r="F519" s="193" t="s">
        <v>860</v>
      </c>
      <c r="G519" s="191"/>
      <c r="H519" s="191"/>
      <c r="I519" s="194"/>
      <c r="J519" s="195">
        <f>BK519</f>
        <v>0</v>
      </c>
      <c r="K519" s="191"/>
      <c r="L519" s="196"/>
      <c r="M519" s="197"/>
      <c r="N519" s="198"/>
      <c r="O519" s="198"/>
      <c r="P519" s="199">
        <f>SUM(P520:P527)</f>
        <v>0</v>
      </c>
      <c r="Q519" s="198"/>
      <c r="R519" s="199">
        <f>SUM(R520:R527)</f>
        <v>0</v>
      </c>
      <c r="S519" s="198"/>
      <c r="T519" s="200">
        <f>SUM(T520:T527)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01" t="s">
        <v>138</v>
      </c>
      <c r="AT519" s="202" t="s">
        <v>75</v>
      </c>
      <c r="AU519" s="202" t="s">
        <v>76</v>
      </c>
      <c r="AY519" s="201" t="s">
        <v>130</v>
      </c>
      <c r="BK519" s="203">
        <f>SUM(BK520:BK527)</f>
        <v>0</v>
      </c>
    </row>
    <row r="520" spans="1:65" s="2" customFormat="1" ht="16.5" customHeight="1">
      <c r="A520" s="40"/>
      <c r="B520" s="41"/>
      <c r="C520" s="206" t="s">
        <v>861</v>
      </c>
      <c r="D520" s="206" t="s">
        <v>133</v>
      </c>
      <c r="E520" s="207" t="s">
        <v>862</v>
      </c>
      <c r="F520" s="208" t="s">
        <v>863</v>
      </c>
      <c r="G520" s="209" t="s">
        <v>864</v>
      </c>
      <c r="H520" s="210">
        <v>6</v>
      </c>
      <c r="I520" s="211"/>
      <c r="J520" s="212">
        <f>ROUND(I520*H520,2)</f>
        <v>0</v>
      </c>
      <c r="K520" s="208" t="s">
        <v>137</v>
      </c>
      <c r="L520" s="46"/>
      <c r="M520" s="213" t="s">
        <v>19</v>
      </c>
      <c r="N520" s="214" t="s">
        <v>47</v>
      </c>
      <c r="O520" s="86"/>
      <c r="P520" s="215">
        <f>O520*H520</f>
        <v>0</v>
      </c>
      <c r="Q520" s="215">
        <v>0</v>
      </c>
      <c r="R520" s="215">
        <f>Q520*H520</f>
        <v>0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865</v>
      </c>
      <c r="AT520" s="217" t="s">
        <v>133</v>
      </c>
      <c r="AU520" s="217" t="s">
        <v>84</v>
      </c>
      <c r="AY520" s="19" t="s">
        <v>130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84</v>
      </c>
      <c r="BK520" s="218">
        <f>ROUND(I520*H520,2)</f>
        <v>0</v>
      </c>
      <c r="BL520" s="19" t="s">
        <v>865</v>
      </c>
      <c r="BM520" s="217" t="s">
        <v>866</v>
      </c>
    </row>
    <row r="521" spans="1:47" s="2" customFormat="1" ht="12">
      <c r="A521" s="40"/>
      <c r="B521" s="41"/>
      <c r="C521" s="42"/>
      <c r="D521" s="219" t="s">
        <v>140</v>
      </c>
      <c r="E521" s="42"/>
      <c r="F521" s="220" t="s">
        <v>867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140</v>
      </c>
      <c r="AU521" s="19" t="s">
        <v>84</v>
      </c>
    </row>
    <row r="522" spans="1:47" s="2" customFormat="1" ht="12">
      <c r="A522" s="40"/>
      <c r="B522" s="41"/>
      <c r="C522" s="42"/>
      <c r="D522" s="224" t="s">
        <v>142</v>
      </c>
      <c r="E522" s="42"/>
      <c r="F522" s="225" t="s">
        <v>868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142</v>
      </c>
      <c r="AU522" s="19" t="s">
        <v>84</v>
      </c>
    </row>
    <row r="523" spans="1:51" s="13" customFormat="1" ht="12">
      <c r="A523" s="13"/>
      <c r="B523" s="226"/>
      <c r="C523" s="227"/>
      <c r="D523" s="219" t="s">
        <v>144</v>
      </c>
      <c r="E523" s="228" t="s">
        <v>19</v>
      </c>
      <c r="F523" s="229" t="s">
        <v>869</v>
      </c>
      <c r="G523" s="227"/>
      <c r="H523" s="228" t="s">
        <v>19</v>
      </c>
      <c r="I523" s="230"/>
      <c r="J523" s="227"/>
      <c r="K523" s="227"/>
      <c r="L523" s="231"/>
      <c r="M523" s="232"/>
      <c r="N523" s="233"/>
      <c r="O523" s="233"/>
      <c r="P523" s="233"/>
      <c r="Q523" s="233"/>
      <c r="R523" s="233"/>
      <c r="S523" s="233"/>
      <c r="T523" s="23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5" t="s">
        <v>144</v>
      </c>
      <c r="AU523" s="235" t="s">
        <v>84</v>
      </c>
      <c r="AV523" s="13" t="s">
        <v>84</v>
      </c>
      <c r="AW523" s="13" t="s">
        <v>35</v>
      </c>
      <c r="AX523" s="13" t="s">
        <v>76</v>
      </c>
      <c r="AY523" s="235" t="s">
        <v>130</v>
      </c>
    </row>
    <row r="524" spans="1:51" s="14" customFormat="1" ht="12">
      <c r="A524" s="14"/>
      <c r="B524" s="236"/>
      <c r="C524" s="237"/>
      <c r="D524" s="219" t="s">
        <v>144</v>
      </c>
      <c r="E524" s="238" t="s">
        <v>19</v>
      </c>
      <c r="F524" s="239" t="s">
        <v>86</v>
      </c>
      <c r="G524" s="237"/>
      <c r="H524" s="240">
        <v>2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6" t="s">
        <v>144</v>
      </c>
      <c r="AU524" s="246" t="s">
        <v>84</v>
      </c>
      <c r="AV524" s="14" t="s">
        <v>86</v>
      </c>
      <c r="AW524" s="14" t="s">
        <v>35</v>
      </c>
      <c r="AX524" s="14" t="s">
        <v>76</v>
      </c>
      <c r="AY524" s="246" t="s">
        <v>130</v>
      </c>
    </row>
    <row r="525" spans="1:51" s="13" customFormat="1" ht="12">
      <c r="A525" s="13"/>
      <c r="B525" s="226"/>
      <c r="C525" s="227"/>
      <c r="D525" s="219" t="s">
        <v>144</v>
      </c>
      <c r="E525" s="228" t="s">
        <v>19</v>
      </c>
      <c r="F525" s="229" t="s">
        <v>870</v>
      </c>
      <c r="G525" s="227"/>
      <c r="H525" s="228" t="s">
        <v>19</v>
      </c>
      <c r="I525" s="230"/>
      <c r="J525" s="227"/>
      <c r="K525" s="227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144</v>
      </c>
      <c r="AU525" s="235" t="s">
        <v>84</v>
      </c>
      <c r="AV525" s="13" t="s">
        <v>84</v>
      </c>
      <c r="AW525" s="13" t="s">
        <v>35</v>
      </c>
      <c r="AX525" s="13" t="s">
        <v>76</v>
      </c>
      <c r="AY525" s="235" t="s">
        <v>130</v>
      </c>
    </row>
    <row r="526" spans="1:51" s="14" customFormat="1" ht="12">
      <c r="A526" s="14"/>
      <c r="B526" s="236"/>
      <c r="C526" s="237"/>
      <c r="D526" s="219" t="s">
        <v>144</v>
      </c>
      <c r="E526" s="238" t="s">
        <v>19</v>
      </c>
      <c r="F526" s="239" t="s">
        <v>138</v>
      </c>
      <c r="G526" s="237"/>
      <c r="H526" s="240">
        <v>4</v>
      </c>
      <c r="I526" s="241"/>
      <c r="J526" s="237"/>
      <c r="K526" s="237"/>
      <c r="L526" s="242"/>
      <c r="M526" s="243"/>
      <c r="N526" s="244"/>
      <c r="O526" s="244"/>
      <c r="P526" s="244"/>
      <c r="Q526" s="244"/>
      <c r="R526" s="244"/>
      <c r="S526" s="244"/>
      <c r="T526" s="24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6" t="s">
        <v>144</v>
      </c>
      <c r="AU526" s="246" t="s">
        <v>84</v>
      </c>
      <c r="AV526" s="14" t="s">
        <v>86</v>
      </c>
      <c r="AW526" s="14" t="s">
        <v>35</v>
      </c>
      <c r="AX526" s="14" t="s">
        <v>76</v>
      </c>
      <c r="AY526" s="246" t="s">
        <v>130</v>
      </c>
    </row>
    <row r="527" spans="1:51" s="15" customFormat="1" ht="12">
      <c r="A527" s="15"/>
      <c r="B527" s="247"/>
      <c r="C527" s="248"/>
      <c r="D527" s="219" t="s">
        <v>144</v>
      </c>
      <c r="E527" s="249" t="s">
        <v>19</v>
      </c>
      <c r="F527" s="250" t="s">
        <v>149</v>
      </c>
      <c r="G527" s="248"/>
      <c r="H527" s="251">
        <v>6</v>
      </c>
      <c r="I527" s="252"/>
      <c r="J527" s="248"/>
      <c r="K527" s="248"/>
      <c r="L527" s="253"/>
      <c r="M527" s="269"/>
      <c r="N527" s="270"/>
      <c r="O527" s="270"/>
      <c r="P527" s="270"/>
      <c r="Q527" s="270"/>
      <c r="R527" s="270"/>
      <c r="S527" s="270"/>
      <c r="T527" s="271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7" t="s">
        <v>144</v>
      </c>
      <c r="AU527" s="257" t="s">
        <v>84</v>
      </c>
      <c r="AV527" s="15" t="s">
        <v>138</v>
      </c>
      <c r="AW527" s="15" t="s">
        <v>35</v>
      </c>
      <c r="AX527" s="15" t="s">
        <v>84</v>
      </c>
      <c r="AY527" s="257" t="s">
        <v>130</v>
      </c>
    </row>
    <row r="528" spans="1:31" s="2" customFormat="1" ht="6.95" customHeight="1">
      <c r="A528" s="40"/>
      <c r="B528" s="61"/>
      <c r="C528" s="62"/>
      <c r="D528" s="62"/>
      <c r="E528" s="62"/>
      <c r="F528" s="62"/>
      <c r="G528" s="62"/>
      <c r="H528" s="62"/>
      <c r="I528" s="62"/>
      <c r="J528" s="62"/>
      <c r="K528" s="62"/>
      <c r="L528" s="46"/>
      <c r="M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</row>
  </sheetData>
  <sheetProtection password="CB6D" sheet="1" objects="1" scenarios="1" formatColumns="0" formatRows="0" autoFilter="0"/>
  <autoFilter ref="C96:K527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2" r:id="rId1" display="https://podminky.urs.cz/item/CS_URS_2024_01/612135101"/>
    <hyperlink ref="F110" r:id="rId2" display="https://podminky.urs.cz/item/CS_URS_2024_01/612325301"/>
    <hyperlink ref="F115" r:id="rId3" display="https://podminky.urs.cz/item/CS_URS_2024_01/619995001"/>
    <hyperlink ref="F121" r:id="rId4" display="https://podminky.urs.cz/item/CS_URS_2024_01/962031132"/>
    <hyperlink ref="F127" r:id="rId5" display="https://podminky.urs.cz/item/CS_URS_2024_01/965081223"/>
    <hyperlink ref="F135" r:id="rId6" display="https://podminky.urs.cz/item/CS_URS_2024_01/968062455"/>
    <hyperlink ref="F139" r:id="rId7" display="https://podminky.urs.cz/item/CS_URS_2024_01/968072455"/>
    <hyperlink ref="F144" r:id="rId8" display="https://podminky.urs.cz/item/CS_URS_2024_01/969041111"/>
    <hyperlink ref="F153" r:id="rId9" display="https://podminky.urs.cz/item/CS_URS_2024_01/969041112"/>
    <hyperlink ref="F157" r:id="rId10" display="https://podminky.urs.cz/item/CS_URS_2024_01/974031153"/>
    <hyperlink ref="F162" r:id="rId11" display="https://podminky.urs.cz/item/CS_URS_2024_01/978059541"/>
    <hyperlink ref="F177" r:id="rId12" display="https://podminky.urs.cz/item/CS_URS_2024_01/997013211"/>
    <hyperlink ref="F180" r:id="rId13" display="https://podminky.urs.cz/item/CS_URS_2024_01/997013501"/>
    <hyperlink ref="F183" r:id="rId14" display="https://podminky.urs.cz/item/CS_URS_2024_01/997013509"/>
    <hyperlink ref="F187" r:id="rId15" display="https://podminky.urs.cz/item/CS_URS_2024_01/997013871"/>
    <hyperlink ref="F191" r:id="rId16" display="https://podminky.urs.cz/item/CS_URS_2024_01/998011008"/>
    <hyperlink ref="F198" r:id="rId17" display="https://podminky.urs.cz/item/CS_URS_2024_01/721171912"/>
    <hyperlink ref="F201" r:id="rId18" display="https://podminky.urs.cz/item/CS_URS_2024_01/721171913"/>
    <hyperlink ref="F204" r:id="rId19" display="https://podminky.urs.cz/item/CS_URS_2024_01/721171915"/>
    <hyperlink ref="F207" r:id="rId20" display="https://podminky.urs.cz/item/CS_URS_2024_01/721173723"/>
    <hyperlink ref="F213" r:id="rId21" display="https://podminky.urs.cz/item/CS_URS_2024_01/721173726"/>
    <hyperlink ref="F216" r:id="rId22" display="https://podminky.urs.cz/item/CS_URS_2024_01/721194105"/>
    <hyperlink ref="F219" r:id="rId23" display="https://podminky.urs.cz/item/CS_URS_2024_01/721194109"/>
    <hyperlink ref="F222" r:id="rId24" display="https://podminky.urs.cz/item/CS_URS_2024_01/721290111"/>
    <hyperlink ref="F225" r:id="rId25" display="https://podminky.urs.cz/item/CS_URS_2024_01/998721111"/>
    <hyperlink ref="F231" r:id="rId26" display="https://podminky.urs.cz/item/CS_URS_2024_01/722170953"/>
    <hyperlink ref="F234" r:id="rId27" display="https://podminky.urs.cz/item/CS_URS_2024_01/722171913"/>
    <hyperlink ref="F237" r:id="rId28" display="https://podminky.urs.cz/item/CS_URS_2024_01/722173113"/>
    <hyperlink ref="F244" r:id="rId29" display="https://podminky.urs.cz/item/CS_URS_2024_01/722179191"/>
    <hyperlink ref="F247" r:id="rId30" display="https://podminky.urs.cz/item/CS_URS_2024_01/722179192"/>
    <hyperlink ref="F250" r:id="rId31" display="https://podminky.urs.cz/item/CS_URS_2024_01/722231221"/>
    <hyperlink ref="F253" r:id="rId32" display="https://podminky.urs.cz/item/CS_URS_2024_01/722232062"/>
    <hyperlink ref="F256" r:id="rId33" display="https://podminky.urs.cz/item/CS_URS_2024_01/722290234"/>
    <hyperlink ref="F259" r:id="rId34" display="https://podminky.urs.cz/item/CS_URS_2024_01/722290246"/>
    <hyperlink ref="F263" r:id="rId35" display="https://podminky.urs.cz/item/CS_URS_2024_01/725110814"/>
    <hyperlink ref="F266" r:id="rId36" display="https://podminky.urs.cz/item/CS_URS_2024_01/725112022"/>
    <hyperlink ref="F269" r:id="rId37" display="https://podminky.urs.cz/item/CS_URS_2024_01/725119125"/>
    <hyperlink ref="F274" r:id="rId38" display="https://podminky.urs.cz/item/CS_URS_2024_01/725121521"/>
    <hyperlink ref="F277" r:id="rId39" display="https://podminky.urs.cz/item/CS_URS_2024_01/725122817"/>
    <hyperlink ref="F280" r:id="rId40" display="https://podminky.urs.cz/item/CS_URS_2024_01/725210821"/>
    <hyperlink ref="F283" r:id="rId41" display="https://podminky.urs.cz/item/CS_URS_2024_01/725211602"/>
    <hyperlink ref="F286" r:id="rId42" display="https://podminky.urs.cz/item/CS_URS_2024_01/725211681"/>
    <hyperlink ref="F293" r:id="rId43" display="https://podminky.urs.cz/item/CS_URS_2024_01/725291652"/>
    <hyperlink ref="F300" r:id="rId44" display="https://podminky.urs.cz/item/CS_URS_2024_01/725291653"/>
    <hyperlink ref="F305" r:id="rId45" display="https://podminky.urs.cz/item/CS_URS_2024_01/725291654"/>
    <hyperlink ref="F310" r:id="rId46" display="https://podminky.urs.cz/item/CS_URS_2024_01/725291664"/>
    <hyperlink ref="F315" r:id="rId47" display="https://podminky.urs.cz/item/CS_URS_2024_01/725291667"/>
    <hyperlink ref="F320" r:id="rId48" display="https://podminky.urs.cz/item/CS_URS_2024_01/725291669"/>
    <hyperlink ref="F325" r:id="rId49" display="https://podminky.urs.cz/item/CS_URS_2024_01/725291670"/>
    <hyperlink ref="F330" r:id="rId50" display="https://podminky.urs.cz/item/CS_URS_2024_01/725291674"/>
    <hyperlink ref="F335" r:id="rId51" display="https://podminky.urs.cz/item/CS_URS_2024_01/725291675"/>
    <hyperlink ref="F340" r:id="rId52" display="https://podminky.urs.cz/item/CS_URS_2024_01/725291684"/>
    <hyperlink ref="F347" r:id="rId53" display="https://podminky.urs.cz/item/CS_URS_2024_01/725810811"/>
    <hyperlink ref="F351" r:id="rId54" display="https://podminky.urs.cz/item/CS_URS_2024_01/725820801"/>
    <hyperlink ref="F356" r:id="rId55" display="https://podminky.urs.cz/item/CS_URS_2024_01/725822611"/>
    <hyperlink ref="F359" r:id="rId56" display="https://podminky.urs.cz/item/CS_URS_2024_01/725829131"/>
    <hyperlink ref="F364" r:id="rId57" display="https://podminky.urs.cz/item/CS_URS_2024_01/725860811"/>
    <hyperlink ref="F372" r:id="rId58" display="https://podminky.urs.cz/item/CS_URS_2024_01/998725111"/>
    <hyperlink ref="F376" r:id="rId59" display="https://podminky.urs.cz/item/CS_URS_2024_01/733222304"/>
    <hyperlink ref="F379" r:id="rId60" display="https://podminky.urs.cz/item/CS_URS_2024_01/733291101"/>
    <hyperlink ref="F382" r:id="rId61" display="https://podminky.urs.cz/item/CS_URS_2024_01/998733111"/>
    <hyperlink ref="F386" r:id="rId62" display="https://podminky.urs.cz/item/CS_URS_2024_01/734221682"/>
    <hyperlink ref="F389" r:id="rId63" display="https://podminky.urs.cz/item/CS_URS_2024_01/734222812"/>
    <hyperlink ref="F392" r:id="rId64" display="https://podminky.urs.cz/item/CS_URS_2024_01/998734111"/>
    <hyperlink ref="F396" r:id="rId65" display="https://podminky.urs.cz/item/CS_URS_2024_01/735151821"/>
    <hyperlink ref="F399" r:id="rId66" display="https://podminky.urs.cz/item/CS_URS_2024_01/735152351"/>
    <hyperlink ref="F402" r:id="rId67" display="https://podminky.urs.cz/item/CS_URS_2024_01/735152377"/>
    <hyperlink ref="F405" r:id="rId68" display="https://podminky.urs.cz/item/CS_URS_2024_01/998735111"/>
    <hyperlink ref="F412" r:id="rId69" display="https://podminky.urs.cz/item/CS_URS_2024_01/763113341"/>
    <hyperlink ref="F419" r:id="rId70" display="https://podminky.urs.cz/item/CS_URS_2024_01/763173113"/>
    <hyperlink ref="F424" r:id="rId71" display="https://podminky.urs.cz/item/CS_URS_2024_01/763411111"/>
    <hyperlink ref="F431" r:id="rId72" display="https://podminky.urs.cz/item/CS_URS_2024_01/763411121"/>
    <hyperlink ref="F434" r:id="rId73" display="https://podminky.urs.cz/item/CS_URS_2024_01/998763321"/>
    <hyperlink ref="F438" r:id="rId74" display="https://podminky.urs.cz/item/CS_URS_2024_01/771111011"/>
    <hyperlink ref="F443" r:id="rId75" display="https://podminky.urs.cz/item/CS_URS_2024_01/771121011"/>
    <hyperlink ref="F446" r:id="rId76" display="https://podminky.urs.cz/item/CS_URS_2024_01/771151012"/>
    <hyperlink ref="F454" r:id="rId77" display="https://podminky.urs.cz/item/CS_URS_2024_01/771575416"/>
    <hyperlink ref="F460" r:id="rId78" display="https://podminky.urs.cz/item/CS_URS_2024_01/998771111"/>
    <hyperlink ref="F464" r:id="rId79" display="https://podminky.urs.cz/item/CS_URS_2024_01/781111011"/>
    <hyperlink ref="F469" r:id="rId80" display="https://podminky.urs.cz/item/CS_URS_2024_01/781121011"/>
    <hyperlink ref="F472" r:id="rId81" display="https://podminky.urs.cz/item/CS_URS_2024_01/781151031"/>
    <hyperlink ref="F476" r:id="rId82" display="https://podminky.urs.cz/item/CS_URS_2024_01/781475216"/>
    <hyperlink ref="F491" r:id="rId83" display="https://podminky.urs.cz/item/CS_URS_2024_01/781491012"/>
    <hyperlink ref="F499" r:id="rId84" display="https://podminky.urs.cz/item/CS_URS_2024_01/998781111"/>
    <hyperlink ref="F503" r:id="rId85" display="https://podminky.urs.cz/item/CS_URS_2024_01/784111001"/>
    <hyperlink ref="F506" r:id="rId86" display="https://podminky.urs.cz/item/CS_URS_2024_01/784121001"/>
    <hyperlink ref="F513" r:id="rId87" display="https://podminky.urs.cz/item/CS_URS_2024_01/784161501"/>
    <hyperlink ref="F518" r:id="rId88" display="https://podminky.urs.cz/item/CS_URS_2024_01/784211111"/>
    <hyperlink ref="F522" r:id="rId89" display="https://podminky.urs.cz/item/CS_URS_2024_01/HZS12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Městské divadlo - rekonstrukce toalet a svodů do kanalizace včetně zřízení toalet pro invalidy v 1.NP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37" t="s">
        <v>871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34</v>
      </c>
      <c r="G12" s="40"/>
      <c r="H12" s="40"/>
      <c r="I12" s="134" t="s">
        <v>23</v>
      </c>
      <c r="J12" s="139" t="str">
        <f>'Rekapitulace stavby'!AN8</f>
        <v>15. 5. 2024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tr">
        <f>IF('Rekapitulace stavby'!AN10="","",'Rekapitulace stavby'!AN10)</f>
        <v>47308095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tr">
        <f>IF('Rekapitulace stavby'!E11="","",'Rekapitulace stavby'!E11)</f>
        <v>KULTURA A SPORT CHOMUTOV s.r.o.</v>
      </c>
      <c r="F15" s="40"/>
      <c r="G15" s="40"/>
      <c r="H15" s="40"/>
      <c r="I15" s="134" t="s">
        <v>29</v>
      </c>
      <c r="J15" s="138" t="str">
        <f>IF('Rekapitulace stavby'!AN11="","",'Rekapitulace stavby'!AN11)</f>
        <v>CZ47308095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29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>75900513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>Ing. Kateřina Tumpachová</v>
      </c>
      <c r="F24" s="40"/>
      <c r="G24" s="40"/>
      <c r="H24" s="40"/>
      <c r="I24" s="134" t="s">
        <v>29</v>
      </c>
      <c r="J24" s="138" t="str">
        <f>IF('Rekapitulace stavby'!AN20="","",'Rekapitulace stavby'!AN20)</f>
        <v>CZ7556082479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ROUND((SUM(BE97:BE486)),2)</f>
        <v>0</v>
      </c>
      <c r="G33" s="40"/>
      <c r="H33" s="40"/>
      <c r="I33" s="150">
        <v>0.21</v>
      </c>
      <c r="J33" s="149">
        <f>ROUND(((SUM(BE97:BE486))*I33),2)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ROUND((SUM(BF97:BF486)),2)</f>
        <v>0</v>
      </c>
      <c r="G34" s="40"/>
      <c r="H34" s="40"/>
      <c r="I34" s="150">
        <v>0.12</v>
      </c>
      <c r="J34" s="149">
        <f>ROUND(((SUM(BF97:BF486))*I34),2)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ROUND((SUM(BG97:BG486)),2)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ROUND((SUM(BH97:BH486)),2)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ROUND((SUM(BI97:BI486)),2)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Městské divadlo - rekonstrukce toalet a svodů do kanalizace včetně zřízení toalet pro invalidy v 1.NP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>SO 02 - Rekonstrukce sociálních zařízení, 1.np, Divadlo Chomutov - WC ŽENY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15. 5. 2024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KULTURA A SPORT CHOMUTOV s.r.o.</v>
      </c>
      <c r="G54" s="42"/>
      <c r="H54" s="42"/>
      <c r="I54" s="34" t="s">
        <v>33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Kateřina Tumpachová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J98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J99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J108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J155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J169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102</v>
      </c>
      <c r="E65" s="170"/>
      <c r="F65" s="170"/>
      <c r="G65" s="170"/>
      <c r="H65" s="170"/>
      <c r="I65" s="170"/>
      <c r="J65" s="171">
        <f>J173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103</v>
      </c>
      <c r="E66" s="176"/>
      <c r="F66" s="176"/>
      <c r="G66" s="176"/>
      <c r="H66" s="176"/>
      <c r="I66" s="176"/>
      <c r="J66" s="177">
        <f>J174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104</v>
      </c>
      <c r="E67" s="176"/>
      <c r="F67" s="176"/>
      <c r="G67" s="176"/>
      <c r="H67" s="176"/>
      <c r="I67" s="176"/>
      <c r="J67" s="177">
        <f>J205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105</v>
      </c>
      <c r="E68" s="176"/>
      <c r="F68" s="176"/>
      <c r="G68" s="176"/>
      <c r="H68" s="176"/>
      <c r="I68" s="176"/>
      <c r="J68" s="177">
        <f>J239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106</v>
      </c>
      <c r="E69" s="176"/>
      <c r="F69" s="176"/>
      <c r="G69" s="176"/>
      <c r="H69" s="176"/>
      <c r="I69" s="176"/>
      <c r="J69" s="177">
        <f>J337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107</v>
      </c>
      <c r="E70" s="176"/>
      <c r="F70" s="176"/>
      <c r="G70" s="176"/>
      <c r="H70" s="176"/>
      <c r="I70" s="176"/>
      <c r="J70" s="177">
        <f>J347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108</v>
      </c>
      <c r="E71" s="176"/>
      <c r="F71" s="176"/>
      <c r="G71" s="176"/>
      <c r="H71" s="176"/>
      <c r="I71" s="176"/>
      <c r="J71" s="177">
        <f>J357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109</v>
      </c>
      <c r="E72" s="176"/>
      <c r="F72" s="176"/>
      <c r="G72" s="176"/>
      <c r="H72" s="176"/>
      <c r="I72" s="176"/>
      <c r="J72" s="177">
        <f>J367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110</v>
      </c>
      <c r="E73" s="176"/>
      <c r="F73" s="176"/>
      <c r="G73" s="176"/>
      <c r="H73" s="176"/>
      <c r="I73" s="176"/>
      <c r="J73" s="177">
        <f>J370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111</v>
      </c>
      <c r="E74" s="176"/>
      <c r="F74" s="176"/>
      <c r="G74" s="176"/>
      <c r="H74" s="176"/>
      <c r="I74" s="176"/>
      <c r="J74" s="177">
        <f>J397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112</v>
      </c>
      <c r="E75" s="176"/>
      <c r="F75" s="176"/>
      <c r="G75" s="176"/>
      <c r="H75" s="176"/>
      <c r="I75" s="176"/>
      <c r="J75" s="177">
        <f>J422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113</v>
      </c>
      <c r="E76" s="176"/>
      <c r="F76" s="176"/>
      <c r="G76" s="176"/>
      <c r="H76" s="176"/>
      <c r="I76" s="176"/>
      <c r="J76" s="177">
        <f>J459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67"/>
      <c r="C77" s="168"/>
      <c r="D77" s="169" t="s">
        <v>114</v>
      </c>
      <c r="E77" s="170"/>
      <c r="F77" s="170"/>
      <c r="G77" s="170"/>
      <c r="H77" s="170"/>
      <c r="I77" s="170"/>
      <c r="J77" s="171">
        <f>J478</f>
        <v>0</v>
      </c>
      <c r="K77" s="168"/>
      <c r="L77" s="172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115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6.25" customHeight="1">
      <c r="A87" s="40"/>
      <c r="B87" s="41"/>
      <c r="C87" s="42"/>
      <c r="D87" s="42"/>
      <c r="E87" s="162" t="str">
        <f>E7</f>
        <v>Městské divadlo - rekonstrukce toalet a svodů do kanalizace včetně zřízení toalet pro invalidy v 1.NP</v>
      </c>
      <c r="F87" s="34"/>
      <c r="G87" s="34"/>
      <c r="H87" s="34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91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30" customHeight="1">
      <c r="A89" s="40"/>
      <c r="B89" s="41"/>
      <c r="C89" s="42"/>
      <c r="D89" s="42"/>
      <c r="E89" s="71" t="str">
        <f>E9</f>
        <v>SO 02 - Rekonstrukce sociálních zařízení, 1.np, Divadlo Chomutov - WC ŽENY</v>
      </c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F12</f>
        <v xml:space="preserve"> </v>
      </c>
      <c r="G91" s="42"/>
      <c r="H91" s="42"/>
      <c r="I91" s="34" t="s">
        <v>23</v>
      </c>
      <c r="J91" s="74" t="str">
        <f>IF(J12="","",J12)</f>
        <v>15. 5. 2024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25</v>
      </c>
      <c r="D93" s="42"/>
      <c r="E93" s="42"/>
      <c r="F93" s="29" t="str">
        <f>E15</f>
        <v>KULTURA A SPORT CHOMUTOV s.r.o.</v>
      </c>
      <c r="G93" s="42"/>
      <c r="H93" s="42"/>
      <c r="I93" s="34" t="s">
        <v>33</v>
      </c>
      <c r="J93" s="38" t="str">
        <f>E21</f>
        <v xml:space="preserve"> 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31</v>
      </c>
      <c r="D94" s="42"/>
      <c r="E94" s="42"/>
      <c r="F94" s="29" t="str">
        <f>IF(E18="","",E18)</f>
        <v>Vyplň údaj</v>
      </c>
      <c r="G94" s="42"/>
      <c r="H94" s="42"/>
      <c r="I94" s="34" t="s">
        <v>36</v>
      </c>
      <c r="J94" s="38" t="str">
        <f>E24</f>
        <v>Ing. Kateřina Tumpachová</v>
      </c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79"/>
      <c r="B96" s="180"/>
      <c r="C96" s="181" t="s">
        <v>116</v>
      </c>
      <c r="D96" s="182" t="s">
        <v>61</v>
      </c>
      <c r="E96" s="182" t="s">
        <v>57</v>
      </c>
      <c r="F96" s="182" t="s">
        <v>58</v>
      </c>
      <c r="G96" s="182" t="s">
        <v>117</v>
      </c>
      <c r="H96" s="182" t="s">
        <v>118</v>
      </c>
      <c r="I96" s="182" t="s">
        <v>119</v>
      </c>
      <c r="J96" s="182" t="s">
        <v>95</v>
      </c>
      <c r="K96" s="183" t="s">
        <v>120</v>
      </c>
      <c r="L96" s="184"/>
      <c r="M96" s="94" t="s">
        <v>19</v>
      </c>
      <c r="N96" s="95" t="s">
        <v>46</v>
      </c>
      <c r="O96" s="95" t="s">
        <v>121</v>
      </c>
      <c r="P96" s="95" t="s">
        <v>122</v>
      </c>
      <c r="Q96" s="95" t="s">
        <v>123</v>
      </c>
      <c r="R96" s="95" t="s">
        <v>124</v>
      </c>
      <c r="S96" s="95" t="s">
        <v>125</v>
      </c>
      <c r="T96" s="96" t="s">
        <v>126</v>
      </c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</row>
    <row r="97" spans="1:63" s="2" customFormat="1" ht="22.8" customHeight="1">
      <c r="A97" s="40"/>
      <c r="B97" s="41"/>
      <c r="C97" s="101" t="s">
        <v>127</v>
      </c>
      <c r="D97" s="42"/>
      <c r="E97" s="42"/>
      <c r="F97" s="42"/>
      <c r="G97" s="42"/>
      <c r="H97" s="42"/>
      <c r="I97" s="42"/>
      <c r="J97" s="185">
        <f>BK97</f>
        <v>0</v>
      </c>
      <c r="K97" s="42"/>
      <c r="L97" s="46"/>
      <c r="M97" s="97"/>
      <c r="N97" s="186"/>
      <c r="O97" s="98"/>
      <c r="P97" s="187">
        <f>P98+P173+P478</f>
        <v>0</v>
      </c>
      <c r="Q97" s="98"/>
      <c r="R97" s="187">
        <f>R98+R173+R478</f>
        <v>3.47018606</v>
      </c>
      <c r="S97" s="98"/>
      <c r="T97" s="188">
        <f>T98+T173+T478</f>
        <v>7.8432528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75</v>
      </c>
      <c r="AU97" s="19" t="s">
        <v>96</v>
      </c>
      <c r="BK97" s="189">
        <f>BK98+BK173+BK478</f>
        <v>0</v>
      </c>
    </row>
    <row r="98" spans="1:63" s="12" customFormat="1" ht="25.9" customHeight="1">
      <c r="A98" s="12"/>
      <c r="B98" s="190"/>
      <c r="C98" s="191"/>
      <c r="D98" s="192" t="s">
        <v>75</v>
      </c>
      <c r="E98" s="193" t="s">
        <v>128</v>
      </c>
      <c r="F98" s="193" t="s">
        <v>129</v>
      </c>
      <c r="G98" s="191"/>
      <c r="H98" s="191"/>
      <c r="I98" s="194"/>
      <c r="J98" s="195">
        <f>BK98</f>
        <v>0</v>
      </c>
      <c r="K98" s="191"/>
      <c r="L98" s="196"/>
      <c r="M98" s="197"/>
      <c r="N98" s="198"/>
      <c r="O98" s="198"/>
      <c r="P98" s="199">
        <f>P99+P108+P155+P169</f>
        <v>0</v>
      </c>
      <c r="Q98" s="198"/>
      <c r="R98" s="199">
        <f>R99+R108+R155+R169</f>
        <v>0.42672</v>
      </c>
      <c r="S98" s="198"/>
      <c r="T98" s="200">
        <f>T99+T108+T155+T169</f>
        <v>7.679382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84</v>
      </c>
      <c r="AT98" s="202" t="s">
        <v>75</v>
      </c>
      <c r="AU98" s="202" t="s">
        <v>76</v>
      </c>
      <c r="AY98" s="201" t="s">
        <v>130</v>
      </c>
      <c r="BK98" s="203">
        <f>BK99+BK108+BK155+BK169</f>
        <v>0</v>
      </c>
    </row>
    <row r="99" spans="1:63" s="12" customFormat="1" ht="22.8" customHeight="1">
      <c r="A99" s="12"/>
      <c r="B99" s="190"/>
      <c r="C99" s="191"/>
      <c r="D99" s="192" t="s">
        <v>75</v>
      </c>
      <c r="E99" s="204" t="s">
        <v>131</v>
      </c>
      <c r="F99" s="204" t="s">
        <v>132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SUM(P100:P107)</f>
        <v>0</v>
      </c>
      <c r="Q99" s="198"/>
      <c r="R99" s="199">
        <f>SUM(R100:R107)</f>
        <v>0.42672</v>
      </c>
      <c r="S99" s="198"/>
      <c r="T99" s="200">
        <f>SUM(T100:T107)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84</v>
      </c>
      <c r="AT99" s="202" t="s">
        <v>75</v>
      </c>
      <c r="AU99" s="202" t="s">
        <v>84</v>
      </c>
      <c r="AY99" s="201" t="s">
        <v>130</v>
      </c>
      <c r="BK99" s="203">
        <f>SUM(BK100:BK107)</f>
        <v>0</v>
      </c>
    </row>
    <row r="100" spans="1:65" s="2" customFormat="1" ht="21.75" customHeight="1">
      <c r="A100" s="40"/>
      <c r="B100" s="41"/>
      <c r="C100" s="206" t="s">
        <v>84</v>
      </c>
      <c r="D100" s="206" t="s">
        <v>133</v>
      </c>
      <c r="E100" s="207" t="s">
        <v>134</v>
      </c>
      <c r="F100" s="208" t="s">
        <v>135</v>
      </c>
      <c r="G100" s="209" t="s">
        <v>136</v>
      </c>
      <c r="H100" s="210">
        <v>7.62</v>
      </c>
      <c r="I100" s="211"/>
      <c r="J100" s="212">
        <f>ROUND(I100*H100,2)</f>
        <v>0</v>
      </c>
      <c r="K100" s="208" t="s">
        <v>137</v>
      </c>
      <c r="L100" s="46"/>
      <c r="M100" s="213" t="s">
        <v>19</v>
      </c>
      <c r="N100" s="214" t="s">
        <v>47</v>
      </c>
      <c r="O100" s="86"/>
      <c r="P100" s="215">
        <f>O100*H100</f>
        <v>0</v>
      </c>
      <c r="Q100" s="215">
        <v>0.056</v>
      </c>
      <c r="R100" s="215">
        <f>Q100*H100</f>
        <v>0.42672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138</v>
      </c>
      <c r="AT100" s="217" t="s">
        <v>133</v>
      </c>
      <c r="AU100" s="217" t="s">
        <v>86</v>
      </c>
      <c r="AY100" s="19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84</v>
      </c>
      <c r="BK100" s="218">
        <f>ROUND(I100*H100,2)</f>
        <v>0</v>
      </c>
      <c r="BL100" s="19" t="s">
        <v>138</v>
      </c>
      <c r="BM100" s="217" t="s">
        <v>872</v>
      </c>
    </row>
    <row r="101" spans="1:47" s="2" customFormat="1" ht="12">
      <c r="A101" s="40"/>
      <c r="B101" s="41"/>
      <c r="C101" s="42"/>
      <c r="D101" s="219" t="s">
        <v>140</v>
      </c>
      <c r="E101" s="42"/>
      <c r="F101" s="220" t="s">
        <v>141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140</v>
      </c>
      <c r="AU101" s="19" t="s">
        <v>86</v>
      </c>
    </row>
    <row r="102" spans="1:47" s="2" customFormat="1" ht="12">
      <c r="A102" s="40"/>
      <c r="B102" s="41"/>
      <c r="C102" s="42"/>
      <c r="D102" s="224" t="s">
        <v>142</v>
      </c>
      <c r="E102" s="42"/>
      <c r="F102" s="225" t="s">
        <v>143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142</v>
      </c>
      <c r="AU102" s="19" t="s">
        <v>86</v>
      </c>
    </row>
    <row r="103" spans="1:51" s="13" customFormat="1" ht="12">
      <c r="A103" s="13"/>
      <c r="B103" s="226"/>
      <c r="C103" s="227"/>
      <c r="D103" s="219" t="s">
        <v>144</v>
      </c>
      <c r="E103" s="228" t="s">
        <v>19</v>
      </c>
      <c r="F103" s="229" t="s">
        <v>145</v>
      </c>
      <c r="G103" s="227"/>
      <c r="H103" s="228" t="s">
        <v>19</v>
      </c>
      <c r="I103" s="230"/>
      <c r="J103" s="227"/>
      <c r="K103" s="227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144</v>
      </c>
      <c r="AU103" s="235" t="s">
        <v>86</v>
      </c>
      <c r="AV103" s="13" t="s">
        <v>84</v>
      </c>
      <c r="AW103" s="13" t="s">
        <v>35</v>
      </c>
      <c r="AX103" s="13" t="s">
        <v>76</v>
      </c>
      <c r="AY103" s="235" t="s">
        <v>130</v>
      </c>
    </row>
    <row r="104" spans="1:51" s="14" customFormat="1" ht="12">
      <c r="A104" s="14"/>
      <c r="B104" s="236"/>
      <c r="C104" s="237"/>
      <c r="D104" s="219" t="s">
        <v>144</v>
      </c>
      <c r="E104" s="238" t="s">
        <v>19</v>
      </c>
      <c r="F104" s="239" t="s">
        <v>146</v>
      </c>
      <c r="G104" s="237"/>
      <c r="H104" s="240">
        <v>1.4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144</v>
      </c>
      <c r="AU104" s="246" t="s">
        <v>86</v>
      </c>
      <c r="AV104" s="14" t="s">
        <v>86</v>
      </c>
      <c r="AW104" s="14" t="s">
        <v>35</v>
      </c>
      <c r="AX104" s="14" t="s">
        <v>76</v>
      </c>
      <c r="AY104" s="246" t="s">
        <v>130</v>
      </c>
    </row>
    <row r="105" spans="1:51" s="13" customFormat="1" ht="12">
      <c r="A105" s="13"/>
      <c r="B105" s="226"/>
      <c r="C105" s="227"/>
      <c r="D105" s="219" t="s">
        <v>144</v>
      </c>
      <c r="E105" s="228" t="s">
        <v>19</v>
      </c>
      <c r="F105" s="229" t="s">
        <v>147</v>
      </c>
      <c r="G105" s="227"/>
      <c r="H105" s="228" t="s">
        <v>19</v>
      </c>
      <c r="I105" s="230"/>
      <c r="J105" s="227"/>
      <c r="K105" s="227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144</v>
      </c>
      <c r="AU105" s="235" t="s">
        <v>86</v>
      </c>
      <c r="AV105" s="13" t="s">
        <v>84</v>
      </c>
      <c r="AW105" s="13" t="s">
        <v>35</v>
      </c>
      <c r="AX105" s="13" t="s">
        <v>76</v>
      </c>
      <c r="AY105" s="235" t="s">
        <v>130</v>
      </c>
    </row>
    <row r="106" spans="1:51" s="14" customFormat="1" ht="12">
      <c r="A106" s="14"/>
      <c r="B106" s="236"/>
      <c r="C106" s="237"/>
      <c r="D106" s="219" t="s">
        <v>144</v>
      </c>
      <c r="E106" s="238" t="s">
        <v>19</v>
      </c>
      <c r="F106" s="239" t="s">
        <v>873</v>
      </c>
      <c r="G106" s="237"/>
      <c r="H106" s="240">
        <v>6.22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144</v>
      </c>
      <c r="AU106" s="246" t="s">
        <v>86</v>
      </c>
      <c r="AV106" s="14" t="s">
        <v>86</v>
      </c>
      <c r="AW106" s="14" t="s">
        <v>35</v>
      </c>
      <c r="AX106" s="14" t="s">
        <v>76</v>
      </c>
      <c r="AY106" s="246" t="s">
        <v>130</v>
      </c>
    </row>
    <row r="107" spans="1:51" s="15" customFormat="1" ht="12">
      <c r="A107" s="15"/>
      <c r="B107" s="247"/>
      <c r="C107" s="248"/>
      <c r="D107" s="219" t="s">
        <v>144</v>
      </c>
      <c r="E107" s="249" t="s">
        <v>19</v>
      </c>
      <c r="F107" s="250" t="s">
        <v>149</v>
      </c>
      <c r="G107" s="248"/>
      <c r="H107" s="251">
        <v>7.62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144</v>
      </c>
      <c r="AU107" s="257" t="s">
        <v>86</v>
      </c>
      <c r="AV107" s="15" t="s">
        <v>138</v>
      </c>
      <c r="AW107" s="15" t="s">
        <v>35</v>
      </c>
      <c r="AX107" s="15" t="s">
        <v>84</v>
      </c>
      <c r="AY107" s="257" t="s">
        <v>130</v>
      </c>
    </row>
    <row r="108" spans="1:63" s="12" customFormat="1" ht="22.8" customHeight="1">
      <c r="A108" s="12"/>
      <c r="B108" s="190"/>
      <c r="C108" s="191"/>
      <c r="D108" s="192" t="s">
        <v>75</v>
      </c>
      <c r="E108" s="204" t="s">
        <v>166</v>
      </c>
      <c r="F108" s="204" t="s">
        <v>167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SUM(P109:P154)</f>
        <v>0</v>
      </c>
      <c r="Q108" s="198"/>
      <c r="R108" s="199">
        <f>SUM(R109:R154)</f>
        <v>0</v>
      </c>
      <c r="S108" s="198"/>
      <c r="T108" s="200">
        <f>SUM(T109:T154)</f>
        <v>7.679382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84</v>
      </c>
      <c r="AT108" s="202" t="s">
        <v>75</v>
      </c>
      <c r="AU108" s="202" t="s">
        <v>84</v>
      </c>
      <c r="AY108" s="201" t="s">
        <v>130</v>
      </c>
      <c r="BK108" s="203">
        <f>SUM(BK109:BK154)</f>
        <v>0</v>
      </c>
    </row>
    <row r="109" spans="1:65" s="2" customFormat="1" ht="24.15" customHeight="1">
      <c r="A109" s="40"/>
      <c r="B109" s="41"/>
      <c r="C109" s="206" t="s">
        <v>86</v>
      </c>
      <c r="D109" s="206" t="s">
        <v>133</v>
      </c>
      <c r="E109" s="207" t="s">
        <v>168</v>
      </c>
      <c r="F109" s="208" t="s">
        <v>169</v>
      </c>
      <c r="G109" s="209" t="s">
        <v>136</v>
      </c>
      <c r="H109" s="210">
        <v>10.644</v>
      </c>
      <c r="I109" s="211"/>
      <c r="J109" s="212">
        <f>ROUND(I109*H109,2)</f>
        <v>0</v>
      </c>
      <c r="K109" s="208" t="s">
        <v>137</v>
      </c>
      <c r="L109" s="46"/>
      <c r="M109" s="213" t="s">
        <v>19</v>
      </c>
      <c r="N109" s="214" t="s">
        <v>47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0.181</v>
      </c>
      <c r="T109" s="216">
        <f>S109*H109</f>
        <v>1.926564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138</v>
      </c>
      <c r="AT109" s="217" t="s">
        <v>133</v>
      </c>
      <c r="AU109" s="217" t="s">
        <v>86</v>
      </c>
      <c r="AY109" s="19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84</v>
      </c>
      <c r="BK109" s="218">
        <f>ROUND(I109*H109,2)</f>
        <v>0</v>
      </c>
      <c r="BL109" s="19" t="s">
        <v>138</v>
      </c>
      <c r="BM109" s="217" t="s">
        <v>874</v>
      </c>
    </row>
    <row r="110" spans="1:47" s="2" customFormat="1" ht="12">
      <c r="A110" s="40"/>
      <c r="B110" s="41"/>
      <c r="C110" s="42"/>
      <c r="D110" s="219" t="s">
        <v>140</v>
      </c>
      <c r="E110" s="42"/>
      <c r="F110" s="220" t="s">
        <v>171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140</v>
      </c>
      <c r="AU110" s="19" t="s">
        <v>86</v>
      </c>
    </row>
    <row r="111" spans="1:47" s="2" customFormat="1" ht="12">
      <c r="A111" s="40"/>
      <c r="B111" s="41"/>
      <c r="C111" s="42"/>
      <c r="D111" s="224" t="s">
        <v>142</v>
      </c>
      <c r="E111" s="42"/>
      <c r="F111" s="225" t="s">
        <v>172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142</v>
      </c>
      <c r="AU111" s="19" t="s">
        <v>86</v>
      </c>
    </row>
    <row r="112" spans="1:51" s="14" customFormat="1" ht="12">
      <c r="A112" s="14"/>
      <c r="B112" s="236"/>
      <c r="C112" s="237"/>
      <c r="D112" s="219" t="s">
        <v>144</v>
      </c>
      <c r="E112" s="238" t="s">
        <v>19</v>
      </c>
      <c r="F112" s="239" t="s">
        <v>875</v>
      </c>
      <c r="G112" s="237"/>
      <c r="H112" s="240">
        <v>14.19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144</v>
      </c>
      <c r="AU112" s="246" t="s">
        <v>86</v>
      </c>
      <c r="AV112" s="14" t="s">
        <v>86</v>
      </c>
      <c r="AW112" s="14" t="s">
        <v>35</v>
      </c>
      <c r="AX112" s="14" t="s">
        <v>76</v>
      </c>
      <c r="AY112" s="246" t="s">
        <v>130</v>
      </c>
    </row>
    <row r="113" spans="1:51" s="14" customFormat="1" ht="12">
      <c r="A113" s="14"/>
      <c r="B113" s="236"/>
      <c r="C113" s="237"/>
      <c r="D113" s="219" t="s">
        <v>144</v>
      </c>
      <c r="E113" s="238" t="s">
        <v>19</v>
      </c>
      <c r="F113" s="239" t="s">
        <v>876</v>
      </c>
      <c r="G113" s="237"/>
      <c r="H113" s="240">
        <v>-3.546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144</v>
      </c>
      <c r="AU113" s="246" t="s">
        <v>86</v>
      </c>
      <c r="AV113" s="14" t="s">
        <v>86</v>
      </c>
      <c r="AW113" s="14" t="s">
        <v>35</v>
      </c>
      <c r="AX113" s="14" t="s">
        <v>76</v>
      </c>
      <c r="AY113" s="246" t="s">
        <v>130</v>
      </c>
    </row>
    <row r="114" spans="1:51" s="15" customFormat="1" ht="12">
      <c r="A114" s="15"/>
      <c r="B114" s="247"/>
      <c r="C114" s="248"/>
      <c r="D114" s="219" t="s">
        <v>144</v>
      </c>
      <c r="E114" s="249" t="s">
        <v>19</v>
      </c>
      <c r="F114" s="250" t="s">
        <v>149</v>
      </c>
      <c r="G114" s="248"/>
      <c r="H114" s="251">
        <v>10.644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144</v>
      </c>
      <c r="AU114" s="257" t="s">
        <v>86</v>
      </c>
      <c r="AV114" s="15" t="s">
        <v>138</v>
      </c>
      <c r="AW114" s="15" t="s">
        <v>35</v>
      </c>
      <c r="AX114" s="15" t="s">
        <v>84</v>
      </c>
      <c r="AY114" s="257" t="s">
        <v>130</v>
      </c>
    </row>
    <row r="115" spans="1:65" s="2" customFormat="1" ht="24.15" customHeight="1">
      <c r="A115" s="40"/>
      <c r="B115" s="41"/>
      <c r="C115" s="206" t="s">
        <v>157</v>
      </c>
      <c r="D115" s="206" t="s">
        <v>133</v>
      </c>
      <c r="E115" s="207" t="s">
        <v>176</v>
      </c>
      <c r="F115" s="208" t="s">
        <v>177</v>
      </c>
      <c r="G115" s="209" t="s">
        <v>136</v>
      </c>
      <c r="H115" s="210">
        <v>18.166</v>
      </c>
      <c r="I115" s="211"/>
      <c r="J115" s="212">
        <f>ROUND(I115*H115,2)</f>
        <v>0</v>
      </c>
      <c r="K115" s="208" t="s">
        <v>137</v>
      </c>
      <c r="L115" s="46"/>
      <c r="M115" s="213" t="s">
        <v>19</v>
      </c>
      <c r="N115" s="214" t="s">
        <v>47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0.057</v>
      </c>
      <c r="T115" s="216">
        <f>S115*H115</f>
        <v>1.035462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138</v>
      </c>
      <c r="AT115" s="217" t="s">
        <v>133</v>
      </c>
      <c r="AU115" s="217" t="s">
        <v>86</v>
      </c>
      <c r="AY115" s="19" t="s">
        <v>130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84</v>
      </c>
      <c r="BK115" s="218">
        <f>ROUND(I115*H115,2)</f>
        <v>0</v>
      </c>
      <c r="BL115" s="19" t="s">
        <v>138</v>
      </c>
      <c r="BM115" s="217" t="s">
        <v>877</v>
      </c>
    </row>
    <row r="116" spans="1:47" s="2" customFormat="1" ht="12">
      <c r="A116" s="40"/>
      <c r="B116" s="41"/>
      <c r="C116" s="42"/>
      <c r="D116" s="219" t="s">
        <v>140</v>
      </c>
      <c r="E116" s="42"/>
      <c r="F116" s="220" t="s">
        <v>179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140</v>
      </c>
      <c r="AU116" s="19" t="s">
        <v>86</v>
      </c>
    </row>
    <row r="117" spans="1:47" s="2" customFormat="1" ht="12">
      <c r="A117" s="40"/>
      <c r="B117" s="41"/>
      <c r="C117" s="42"/>
      <c r="D117" s="224" t="s">
        <v>142</v>
      </c>
      <c r="E117" s="42"/>
      <c r="F117" s="225" t="s">
        <v>180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142</v>
      </c>
      <c r="AU117" s="19" t="s">
        <v>86</v>
      </c>
    </row>
    <row r="118" spans="1:51" s="14" customFormat="1" ht="12">
      <c r="A118" s="14"/>
      <c r="B118" s="236"/>
      <c r="C118" s="237"/>
      <c r="D118" s="219" t="s">
        <v>144</v>
      </c>
      <c r="E118" s="238" t="s">
        <v>19</v>
      </c>
      <c r="F118" s="239" t="s">
        <v>878</v>
      </c>
      <c r="G118" s="237"/>
      <c r="H118" s="240">
        <v>2.42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144</v>
      </c>
      <c r="AU118" s="246" t="s">
        <v>86</v>
      </c>
      <c r="AV118" s="14" t="s">
        <v>86</v>
      </c>
      <c r="AW118" s="14" t="s">
        <v>35</v>
      </c>
      <c r="AX118" s="14" t="s">
        <v>76</v>
      </c>
      <c r="AY118" s="246" t="s">
        <v>130</v>
      </c>
    </row>
    <row r="119" spans="1:51" s="14" customFormat="1" ht="12">
      <c r="A119" s="14"/>
      <c r="B119" s="236"/>
      <c r="C119" s="237"/>
      <c r="D119" s="219" t="s">
        <v>144</v>
      </c>
      <c r="E119" s="238" t="s">
        <v>19</v>
      </c>
      <c r="F119" s="239" t="s">
        <v>879</v>
      </c>
      <c r="G119" s="237"/>
      <c r="H119" s="240">
        <v>0.99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144</v>
      </c>
      <c r="AU119" s="246" t="s">
        <v>86</v>
      </c>
      <c r="AV119" s="14" t="s">
        <v>86</v>
      </c>
      <c r="AW119" s="14" t="s">
        <v>35</v>
      </c>
      <c r="AX119" s="14" t="s">
        <v>76</v>
      </c>
      <c r="AY119" s="246" t="s">
        <v>130</v>
      </c>
    </row>
    <row r="120" spans="1:51" s="14" customFormat="1" ht="12">
      <c r="A120" s="14"/>
      <c r="B120" s="236"/>
      <c r="C120" s="237"/>
      <c r="D120" s="219" t="s">
        <v>144</v>
      </c>
      <c r="E120" s="238" t="s">
        <v>19</v>
      </c>
      <c r="F120" s="239" t="s">
        <v>880</v>
      </c>
      <c r="G120" s="237"/>
      <c r="H120" s="240">
        <v>7.92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144</v>
      </c>
      <c r="AU120" s="246" t="s">
        <v>86</v>
      </c>
      <c r="AV120" s="14" t="s">
        <v>86</v>
      </c>
      <c r="AW120" s="14" t="s">
        <v>35</v>
      </c>
      <c r="AX120" s="14" t="s">
        <v>76</v>
      </c>
      <c r="AY120" s="246" t="s">
        <v>130</v>
      </c>
    </row>
    <row r="121" spans="1:51" s="14" customFormat="1" ht="12">
      <c r="A121" s="14"/>
      <c r="B121" s="236"/>
      <c r="C121" s="237"/>
      <c r="D121" s="219" t="s">
        <v>144</v>
      </c>
      <c r="E121" s="238" t="s">
        <v>19</v>
      </c>
      <c r="F121" s="239" t="s">
        <v>881</v>
      </c>
      <c r="G121" s="237"/>
      <c r="H121" s="240">
        <v>6.44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144</v>
      </c>
      <c r="AU121" s="246" t="s">
        <v>86</v>
      </c>
      <c r="AV121" s="14" t="s">
        <v>86</v>
      </c>
      <c r="AW121" s="14" t="s">
        <v>35</v>
      </c>
      <c r="AX121" s="14" t="s">
        <v>76</v>
      </c>
      <c r="AY121" s="246" t="s">
        <v>130</v>
      </c>
    </row>
    <row r="122" spans="1:51" s="14" customFormat="1" ht="12">
      <c r="A122" s="14"/>
      <c r="B122" s="236"/>
      <c r="C122" s="237"/>
      <c r="D122" s="219" t="s">
        <v>144</v>
      </c>
      <c r="E122" s="238" t="s">
        <v>19</v>
      </c>
      <c r="F122" s="239" t="s">
        <v>882</v>
      </c>
      <c r="G122" s="237"/>
      <c r="H122" s="240">
        <v>0.396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144</v>
      </c>
      <c r="AU122" s="246" t="s">
        <v>86</v>
      </c>
      <c r="AV122" s="14" t="s">
        <v>86</v>
      </c>
      <c r="AW122" s="14" t="s">
        <v>35</v>
      </c>
      <c r="AX122" s="14" t="s">
        <v>76</v>
      </c>
      <c r="AY122" s="246" t="s">
        <v>130</v>
      </c>
    </row>
    <row r="123" spans="1:51" s="15" customFormat="1" ht="12">
      <c r="A123" s="15"/>
      <c r="B123" s="247"/>
      <c r="C123" s="248"/>
      <c r="D123" s="219" t="s">
        <v>144</v>
      </c>
      <c r="E123" s="249" t="s">
        <v>19</v>
      </c>
      <c r="F123" s="250" t="s">
        <v>149</v>
      </c>
      <c r="G123" s="248"/>
      <c r="H123" s="251">
        <v>18.166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144</v>
      </c>
      <c r="AU123" s="257" t="s">
        <v>86</v>
      </c>
      <c r="AV123" s="15" t="s">
        <v>138</v>
      </c>
      <c r="AW123" s="15" t="s">
        <v>35</v>
      </c>
      <c r="AX123" s="15" t="s">
        <v>84</v>
      </c>
      <c r="AY123" s="257" t="s">
        <v>130</v>
      </c>
    </row>
    <row r="124" spans="1:65" s="2" customFormat="1" ht="21.75" customHeight="1">
      <c r="A124" s="40"/>
      <c r="B124" s="41"/>
      <c r="C124" s="206" t="s">
        <v>138</v>
      </c>
      <c r="D124" s="206" t="s">
        <v>133</v>
      </c>
      <c r="E124" s="207" t="s">
        <v>192</v>
      </c>
      <c r="F124" s="208" t="s">
        <v>193</v>
      </c>
      <c r="G124" s="209" t="s">
        <v>136</v>
      </c>
      <c r="H124" s="210">
        <v>3.546</v>
      </c>
      <c r="I124" s="211"/>
      <c r="J124" s="212">
        <f>ROUND(I124*H124,2)</f>
        <v>0</v>
      </c>
      <c r="K124" s="208" t="s">
        <v>137</v>
      </c>
      <c r="L124" s="46"/>
      <c r="M124" s="213" t="s">
        <v>19</v>
      </c>
      <c r="N124" s="214" t="s">
        <v>47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0.076</v>
      </c>
      <c r="T124" s="216">
        <f>S124*H124</f>
        <v>0.26949599999999996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138</v>
      </c>
      <c r="AT124" s="217" t="s">
        <v>133</v>
      </c>
      <c r="AU124" s="217" t="s">
        <v>86</v>
      </c>
      <c r="AY124" s="19" t="s">
        <v>130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84</v>
      </c>
      <c r="BK124" s="218">
        <f>ROUND(I124*H124,2)</f>
        <v>0</v>
      </c>
      <c r="BL124" s="19" t="s">
        <v>138</v>
      </c>
      <c r="BM124" s="217" t="s">
        <v>883</v>
      </c>
    </row>
    <row r="125" spans="1:47" s="2" customFormat="1" ht="12">
      <c r="A125" s="40"/>
      <c r="B125" s="41"/>
      <c r="C125" s="42"/>
      <c r="D125" s="219" t="s">
        <v>140</v>
      </c>
      <c r="E125" s="42"/>
      <c r="F125" s="220" t="s">
        <v>195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140</v>
      </c>
      <c r="AU125" s="19" t="s">
        <v>86</v>
      </c>
    </row>
    <row r="126" spans="1:47" s="2" customFormat="1" ht="12">
      <c r="A126" s="40"/>
      <c r="B126" s="41"/>
      <c r="C126" s="42"/>
      <c r="D126" s="224" t="s">
        <v>142</v>
      </c>
      <c r="E126" s="42"/>
      <c r="F126" s="225" t="s">
        <v>196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142</v>
      </c>
      <c r="AU126" s="19" t="s">
        <v>86</v>
      </c>
    </row>
    <row r="127" spans="1:51" s="14" customFormat="1" ht="12">
      <c r="A127" s="14"/>
      <c r="B127" s="236"/>
      <c r="C127" s="237"/>
      <c r="D127" s="219" t="s">
        <v>144</v>
      </c>
      <c r="E127" s="238" t="s">
        <v>19</v>
      </c>
      <c r="F127" s="239" t="s">
        <v>884</v>
      </c>
      <c r="G127" s="237"/>
      <c r="H127" s="240">
        <v>3.546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144</v>
      </c>
      <c r="AU127" s="246" t="s">
        <v>86</v>
      </c>
      <c r="AV127" s="14" t="s">
        <v>86</v>
      </c>
      <c r="AW127" s="14" t="s">
        <v>35</v>
      </c>
      <c r="AX127" s="14" t="s">
        <v>76</v>
      </c>
      <c r="AY127" s="246" t="s">
        <v>130</v>
      </c>
    </row>
    <row r="128" spans="1:51" s="15" customFormat="1" ht="12">
      <c r="A128" s="15"/>
      <c r="B128" s="247"/>
      <c r="C128" s="248"/>
      <c r="D128" s="219" t="s">
        <v>144</v>
      </c>
      <c r="E128" s="249" t="s">
        <v>19</v>
      </c>
      <c r="F128" s="250" t="s">
        <v>149</v>
      </c>
      <c r="G128" s="248"/>
      <c r="H128" s="251">
        <v>3.546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144</v>
      </c>
      <c r="AU128" s="257" t="s">
        <v>86</v>
      </c>
      <c r="AV128" s="15" t="s">
        <v>138</v>
      </c>
      <c r="AW128" s="15" t="s">
        <v>35</v>
      </c>
      <c r="AX128" s="15" t="s">
        <v>84</v>
      </c>
      <c r="AY128" s="257" t="s">
        <v>130</v>
      </c>
    </row>
    <row r="129" spans="1:65" s="2" customFormat="1" ht="16.5" customHeight="1">
      <c r="A129" s="40"/>
      <c r="B129" s="41"/>
      <c r="C129" s="206" t="s">
        <v>175</v>
      </c>
      <c r="D129" s="206" t="s">
        <v>133</v>
      </c>
      <c r="E129" s="207" t="s">
        <v>199</v>
      </c>
      <c r="F129" s="208" t="s">
        <v>200</v>
      </c>
      <c r="G129" s="209" t="s">
        <v>160</v>
      </c>
      <c r="H129" s="210">
        <v>20.1</v>
      </c>
      <c r="I129" s="211"/>
      <c r="J129" s="212">
        <f>ROUND(I129*H129,2)</f>
        <v>0</v>
      </c>
      <c r="K129" s="208" t="s">
        <v>137</v>
      </c>
      <c r="L129" s="46"/>
      <c r="M129" s="213" t="s">
        <v>19</v>
      </c>
      <c r="N129" s="214" t="s">
        <v>47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0.0022</v>
      </c>
      <c r="T129" s="216">
        <f>S129*H129</f>
        <v>0.04422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138</v>
      </c>
      <c r="AT129" s="217" t="s">
        <v>133</v>
      </c>
      <c r="AU129" s="217" t="s">
        <v>86</v>
      </c>
      <c r="AY129" s="19" t="s">
        <v>130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84</v>
      </c>
      <c r="BK129" s="218">
        <f>ROUND(I129*H129,2)</f>
        <v>0</v>
      </c>
      <c r="BL129" s="19" t="s">
        <v>138</v>
      </c>
      <c r="BM129" s="217" t="s">
        <v>885</v>
      </c>
    </row>
    <row r="130" spans="1:47" s="2" customFormat="1" ht="12">
      <c r="A130" s="40"/>
      <c r="B130" s="41"/>
      <c r="C130" s="42"/>
      <c r="D130" s="219" t="s">
        <v>140</v>
      </c>
      <c r="E130" s="42"/>
      <c r="F130" s="220" t="s">
        <v>202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140</v>
      </c>
      <c r="AU130" s="19" t="s">
        <v>86</v>
      </c>
    </row>
    <row r="131" spans="1:47" s="2" customFormat="1" ht="12">
      <c r="A131" s="40"/>
      <c r="B131" s="41"/>
      <c r="C131" s="42"/>
      <c r="D131" s="224" t="s">
        <v>142</v>
      </c>
      <c r="E131" s="42"/>
      <c r="F131" s="225" t="s">
        <v>203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142</v>
      </c>
      <c r="AU131" s="19" t="s">
        <v>86</v>
      </c>
    </row>
    <row r="132" spans="1:51" s="14" customFormat="1" ht="12">
      <c r="A132" s="14"/>
      <c r="B132" s="236"/>
      <c r="C132" s="237"/>
      <c r="D132" s="219" t="s">
        <v>144</v>
      </c>
      <c r="E132" s="238" t="s">
        <v>19</v>
      </c>
      <c r="F132" s="239" t="s">
        <v>205</v>
      </c>
      <c r="G132" s="237"/>
      <c r="H132" s="240">
        <v>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144</v>
      </c>
      <c r="AU132" s="246" t="s">
        <v>86</v>
      </c>
      <c r="AV132" s="14" t="s">
        <v>86</v>
      </c>
      <c r="AW132" s="14" t="s">
        <v>35</v>
      </c>
      <c r="AX132" s="14" t="s">
        <v>76</v>
      </c>
      <c r="AY132" s="246" t="s">
        <v>130</v>
      </c>
    </row>
    <row r="133" spans="1:51" s="14" customFormat="1" ht="12">
      <c r="A133" s="14"/>
      <c r="B133" s="236"/>
      <c r="C133" s="237"/>
      <c r="D133" s="219" t="s">
        <v>144</v>
      </c>
      <c r="E133" s="238" t="s">
        <v>19</v>
      </c>
      <c r="F133" s="239" t="s">
        <v>207</v>
      </c>
      <c r="G133" s="237"/>
      <c r="H133" s="240">
        <v>10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144</v>
      </c>
      <c r="AU133" s="246" t="s">
        <v>86</v>
      </c>
      <c r="AV133" s="14" t="s">
        <v>86</v>
      </c>
      <c r="AW133" s="14" t="s">
        <v>35</v>
      </c>
      <c r="AX133" s="14" t="s">
        <v>76</v>
      </c>
      <c r="AY133" s="246" t="s">
        <v>130</v>
      </c>
    </row>
    <row r="134" spans="1:51" s="14" customFormat="1" ht="12">
      <c r="A134" s="14"/>
      <c r="B134" s="236"/>
      <c r="C134" s="237"/>
      <c r="D134" s="219" t="s">
        <v>144</v>
      </c>
      <c r="E134" s="238" t="s">
        <v>19</v>
      </c>
      <c r="F134" s="239" t="s">
        <v>208</v>
      </c>
      <c r="G134" s="237"/>
      <c r="H134" s="240">
        <v>8.1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144</v>
      </c>
      <c r="AU134" s="246" t="s">
        <v>86</v>
      </c>
      <c r="AV134" s="14" t="s">
        <v>86</v>
      </c>
      <c r="AW134" s="14" t="s">
        <v>35</v>
      </c>
      <c r="AX134" s="14" t="s">
        <v>76</v>
      </c>
      <c r="AY134" s="246" t="s">
        <v>130</v>
      </c>
    </row>
    <row r="135" spans="1:51" s="15" customFormat="1" ht="12">
      <c r="A135" s="15"/>
      <c r="B135" s="247"/>
      <c r="C135" s="248"/>
      <c r="D135" s="219" t="s">
        <v>144</v>
      </c>
      <c r="E135" s="249" t="s">
        <v>19</v>
      </c>
      <c r="F135" s="250" t="s">
        <v>149</v>
      </c>
      <c r="G135" s="248"/>
      <c r="H135" s="251">
        <v>20.1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7" t="s">
        <v>144</v>
      </c>
      <c r="AU135" s="257" t="s">
        <v>86</v>
      </c>
      <c r="AV135" s="15" t="s">
        <v>138</v>
      </c>
      <c r="AW135" s="15" t="s">
        <v>35</v>
      </c>
      <c r="AX135" s="15" t="s">
        <v>84</v>
      </c>
      <c r="AY135" s="257" t="s">
        <v>130</v>
      </c>
    </row>
    <row r="136" spans="1:65" s="2" customFormat="1" ht="24.15" customHeight="1">
      <c r="A136" s="40"/>
      <c r="B136" s="41"/>
      <c r="C136" s="206" t="s">
        <v>131</v>
      </c>
      <c r="D136" s="206" t="s">
        <v>133</v>
      </c>
      <c r="E136" s="207" t="s">
        <v>209</v>
      </c>
      <c r="F136" s="208" t="s">
        <v>210</v>
      </c>
      <c r="G136" s="209" t="s">
        <v>160</v>
      </c>
      <c r="H136" s="210">
        <v>4</v>
      </c>
      <c r="I136" s="211"/>
      <c r="J136" s="212">
        <f>ROUND(I136*H136,2)</f>
        <v>0</v>
      </c>
      <c r="K136" s="208" t="s">
        <v>137</v>
      </c>
      <c r="L136" s="46"/>
      <c r="M136" s="213" t="s">
        <v>19</v>
      </c>
      <c r="N136" s="214" t="s">
        <v>47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0.003</v>
      </c>
      <c r="T136" s="216">
        <f>S136*H136</f>
        <v>0.012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138</v>
      </c>
      <c r="AT136" s="217" t="s">
        <v>133</v>
      </c>
      <c r="AU136" s="217" t="s">
        <v>86</v>
      </c>
      <c r="AY136" s="19" t="s">
        <v>130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84</v>
      </c>
      <c r="BK136" s="218">
        <f>ROUND(I136*H136,2)</f>
        <v>0</v>
      </c>
      <c r="BL136" s="19" t="s">
        <v>138</v>
      </c>
      <c r="BM136" s="217" t="s">
        <v>886</v>
      </c>
    </row>
    <row r="137" spans="1:47" s="2" customFormat="1" ht="12">
      <c r="A137" s="40"/>
      <c r="B137" s="41"/>
      <c r="C137" s="42"/>
      <c r="D137" s="219" t="s">
        <v>140</v>
      </c>
      <c r="E137" s="42"/>
      <c r="F137" s="220" t="s">
        <v>212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140</v>
      </c>
      <c r="AU137" s="19" t="s">
        <v>86</v>
      </c>
    </row>
    <row r="138" spans="1:47" s="2" customFormat="1" ht="12">
      <c r="A138" s="40"/>
      <c r="B138" s="41"/>
      <c r="C138" s="42"/>
      <c r="D138" s="224" t="s">
        <v>142</v>
      </c>
      <c r="E138" s="42"/>
      <c r="F138" s="225" t="s">
        <v>213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142</v>
      </c>
      <c r="AU138" s="19" t="s">
        <v>86</v>
      </c>
    </row>
    <row r="139" spans="1:51" s="14" customFormat="1" ht="12">
      <c r="A139" s="14"/>
      <c r="B139" s="236"/>
      <c r="C139" s="237"/>
      <c r="D139" s="219" t="s">
        <v>144</v>
      </c>
      <c r="E139" s="238" t="s">
        <v>19</v>
      </c>
      <c r="F139" s="239" t="s">
        <v>214</v>
      </c>
      <c r="G139" s="237"/>
      <c r="H139" s="240">
        <v>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144</v>
      </c>
      <c r="AU139" s="246" t="s">
        <v>86</v>
      </c>
      <c r="AV139" s="14" t="s">
        <v>86</v>
      </c>
      <c r="AW139" s="14" t="s">
        <v>35</v>
      </c>
      <c r="AX139" s="14" t="s">
        <v>84</v>
      </c>
      <c r="AY139" s="246" t="s">
        <v>130</v>
      </c>
    </row>
    <row r="140" spans="1:65" s="2" customFormat="1" ht="24.15" customHeight="1">
      <c r="A140" s="40"/>
      <c r="B140" s="41"/>
      <c r="C140" s="206" t="s">
        <v>191</v>
      </c>
      <c r="D140" s="206" t="s">
        <v>133</v>
      </c>
      <c r="E140" s="207" t="s">
        <v>216</v>
      </c>
      <c r="F140" s="208" t="s">
        <v>217</v>
      </c>
      <c r="G140" s="209" t="s">
        <v>160</v>
      </c>
      <c r="H140" s="210">
        <v>7</v>
      </c>
      <c r="I140" s="211"/>
      <c r="J140" s="212">
        <f>ROUND(I140*H140,2)</f>
        <v>0</v>
      </c>
      <c r="K140" s="208" t="s">
        <v>137</v>
      </c>
      <c r="L140" s="46"/>
      <c r="M140" s="213" t="s">
        <v>19</v>
      </c>
      <c r="N140" s="214" t="s">
        <v>47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0.018</v>
      </c>
      <c r="T140" s="216">
        <f>S140*H140</f>
        <v>0.126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138</v>
      </c>
      <c r="AT140" s="217" t="s">
        <v>133</v>
      </c>
      <c r="AU140" s="217" t="s">
        <v>86</v>
      </c>
      <c r="AY140" s="19" t="s">
        <v>130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84</v>
      </c>
      <c r="BK140" s="218">
        <f>ROUND(I140*H140,2)</f>
        <v>0</v>
      </c>
      <c r="BL140" s="19" t="s">
        <v>138</v>
      </c>
      <c r="BM140" s="217" t="s">
        <v>887</v>
      </c>
    </row>
    <row r="141" spans="1:47" s="2" customFormat="1" ht="12">
      <c r="A141" s="40"/>
      <c r="B141" s="41"/>
      <c r="C141" s="42"/>
      <c r="D141" s="219" t="s">
        <v>140</v>
      </c>
      <c r="E141" s="42"/>
      <c r="F141" s="220" t="s">
        <v>219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140</v>
      </c>
      <c r="AU141" s="19" t="s">
        <v>86</v>
      </c>
    </row>
    <row r="142" spans="1:47" s="2" customFormat="1" ht="12">
      <c r="A142" s="40"/>
      <c r="B142" s="41"/>
      <c r="C142" s="42"/>
      <c r="D142" s="224" t="s">
        <v>142</v>
      </c>
      <c r="E142" s="42"/>
      <c r="F142" s="225" t="s">
        <v>220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142</v>
      </c>
      <c r="AU142" s="19" t="s">
        <v>86</v>
      </c>
    </row>
    <row r="143" spans="1:51" s="13" customFormat="1" ht="12">
      <c r="A143" s="13"/>
      <c r="B143" s="226"/>
      <c r="C143" s="227"/>
      <c r="D143" s="219" t="s">
        <v>144</v>
      </c>
      <c r="E143" s="228" t="s">
        <v>19</v>
      </c>
      <c r="F143" s="229" t="s">
        <v>221</v>
      </c>
      <c r="G143" s="227"/>
      <c r="H143" s="228" t="s">
        <v>19</v>
      </c>
      <c r="I143" s="230"/>
      <c r="J143" s="227"/>
      <c r="K143" s="227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144</v>
      </c>
      <c r="AU143" s="235" t="s">
        <v>86</v>
      </c>
      <c r="AV143" s="13" t="s">
        <v>84</v>
      </c>
      <c r="AW143" s="13" t="s">
        <v>35</v>
      </c>
      <c r="AX143" s="13" t="s">
        <v>76</v>
      </c>
      <c r="AY143" s="235" t="s">
        <v>130</v>
      </c>
    </row>
    <row r="144" spans="1:51" s="14" customFormat="1" ht="12">
      <c r="A144" s="14"/>
      <c r="B144" s="236"/>
      <c r="C144" s="237"/>
      <c r="D144" s="219" t="s">
        <v>144</v>
      </c>
      <c r="E144" s="238" t="s">
        <v>19</v>
      </c>
      <c r="F144" s="239" t="s">
        <v>222</v>
      </c>
      <c r="G144" s="237"/>
      <c r="H144" s="240">
        <v>7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144</v>
      </c>
      <c r="AU144" s="246" t="s">
        <v>86</v>
      </c>
      <c r="AV144" s="14" t="s">
        <v>86</v>
      </c>
      <c r="AW144" s="14" t="s">
        <v>35</v>
      </c>
      <c r="AX144" s="14" t="s">
        <v>84</v>
      </c>
      <c r="AY144" s="246" t="s">
        <v>130</v>
      </c>
    </row>
    <row r="145" spans="1:65" s="2" customFormat="1" ht="24.15" customHeight="1">
      <c r="A145" s="40"/>
      <c r="B145" s="41"/>
      <c r="C145" s="206" t="s">
        <v>198</v>
      </c>
      <c r="D145" s="206" t="s">
        <v>133</v>
      </c>
      <c r="E145" s="207" t="s">
        <v>224</v>
      </c>
      <c r="F145" s="208" t="s">
        <v>225</v>
      </c>
      <c r="G145" s="209" t="s">
        <v>136</v>
      </c>
      <c r="H145" s="210">
        <v>62.73</v>
      </c>
      <c r="I145" s="211"/>
      <c r="J145" s="212">
        <f>ROUND(I145*H145,2)</f>
        <v>0</v>
      </c>
      <c r="K145" s="208" t="s">
        <v>137</v>
      </c>
      <c r="L145" s="46"/>
      <c r="M145" s="213" t="s">
        <v>19</v>
      </c>
      <c r="N145" s="214" t="s">
        <v>47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0.068</v>
      </c>
      <c r="T145" s="216">
        <f>S145*H145</f>
        <v>4.26564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138</v>
      </c>
      <c r="AT145" s="217" t="s">
        <v>133</v>
      </c>
      <c r="AU145" s="217" t="s">
        <v>86</v>
      </c>
      <c r="AY145" s="19" t="s">
        <v>130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84</v>
      </c>
      <c r="BK145" s="218">
        <f>ROUND(I145*H145,2)</f>
        <v>0</v>
      </c>
      <c r="BL145" s="19" t="s">
        <v>138</v>
      </c>
      <c r="BM145" s="217" t="s">
        <v>888</v>
      </c>
    </row>
    <row r="146" spans="1:47" s="2" customFormat="1" ht="12">
      <c r="A146" s="40"/>
      <c r="B146" s="41"/>
      <c r="C146" s="42"/>
      <c r="D146" s="219" t="s">
        <v>140</v>
      </c>
      <c r="E146" s="42"/>
      <c r="F146" s="220" t="s">
        <v>227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140</v>
      </c>
      <c r="AU146" s="19" t="s">
        <v>86</v>
      </c>
    </row>
    <row r="147" spans="1:47" s="2" customFormat="1" ht="12">
      <c r="A147" s="40"/>
      <c r="B147" s="41"/>
      <c r="C147" s="42"/>
      <c r="D147" s="224" t="s">
        <v>142</v>
      </c>
      <c r="E147" s="42"/>
      <c r="F147" s="225" t="s">
        <v>228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142</v>
      </c>
      <c r="AU147" s="19" t="s">
        <v>86</v>
      </c>
    </row>
    <row r="148" spans="1:51" s="14" customFormat="1" ht="12">
      <c r="A148" s="14"/>
      <c r="B148" s="236"/>
      <c r="C148" s="237"/>
      <c r="D148" s="219" t="s">
        <v>144</v>
      </c>
      <c r="E148" s="238" t="s">
        <v>19</v>
      </c>
      <c r="F148" s="239" t="s">
        <v>889</v>
      </c>
      <c r="G148" s="237"/>
      <c r="H148" s="240">
        <v>19.254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144</v>
      </c>
      <c r="AU148" s="246" t="s">
        <v>86</v>
      </c>
      <c r="AV148" s="14" t="s">
        <v>86</v>
      </c>
      <c r="AW148" s="14" t="s">
        <v>35</v>
      </c>
      <c r="AX148" s="14" t="s">
        <v>76</v>
      </c>
      <c r="AY148" s="246" t="s">
        <v>130</v>
      </c>
    </row>
    <row r="149" spans="1:51" s="14" customFormat="1" ht="12">
      <c r="A149" s="14"/>
      <c r="B149" s="236"/>
      <c r="C149" s="237"/>
      <c r="D149" s="219" t="s">
        <v>144</v>
      </c>
      <c r="E149" s="238" t="s">
        <v>19</v>
      </c>
      <c r="F149" s="239" t="s">
        <v>890</v>
      </c>
      <c r="G149" s="237"/>
      <c r="H149" s="240">
        <v>15.236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144</v>
      </c>
      <c r="AU149" s="246" t="s">
        <v>86</v>
      </c>
      <c r="AV149" s="14" t="s">
        <v>86</v>
      </c>
      <c r="AW149" s="14" t="s">
        <v>35</v>
      </c>
      <c r="AX149" s="14" t="s">
        <v>76</v>
      </c>
      <c r="AY149" s="246" t="s">
        <v>130</v>
      </c>
    </row>
    <row r="150" spans="1:51" s="14" customFormat="1" ht="12">
      <c r="A150" s="14"/>
      <c r="B150" s="236"/>
      <c r="C150" s="237"/>
      <c r="D150" s="219" t="s">
        <v>144</v>
      </c>
      <c r="E150" s="238" t="s">
        <v>19</v>
      </c>
      <c r="F150" s="239" t="s">
        <v>891</v>
      </c>
      <c r="G150" s="237"/>
      <c r="H150" s="240">
        <v>6.818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144</v>
      </c>
      <c r="AU150" s="246" t="s">
        <v>86</v>
      </c>
      <c r="AV150" s="14" t="s">
        <v>86</v>
      </c>
      <c r="AW150" s="14" t="s">
        <v>35</v>
      </c>
      <c r="AX150" s="14" t="s">
        <v>76</v>
      </c>
      <c r="AY150" s="246" t="s">
        <v>130</v>
      </c>
    </row>
    <row r="151" spans="1:51" s="14" customFormat="1" ht="12">
      <c r="A151" s="14"/>
      <c r="B151" s="236"/>
      <c r="C151" s="237"/>
      <c r="D151" s="219" t="s">
        <v>144</v>
      </c>
      <c r="E151" s="238" t="s">
        <v>19</v>
      </c>
      <c r="F151" s="239" t="s">
        <v>892</v>
      </c>
      <c r="G151" s="237"/>
      <c r="H151" s="240">
        <v>18.89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144</v>
      </c>
      <c r="AU151" s="246" t="s">
        <v>86</v>
      </c>
      <c r="AV151" s="14" t="s">
        <v>86</v>
      </c>
      <c r="AW151" s="14" t="s">
        <v>35</v>
      </c>
      <c r="AX151" s="14" t="s">
        <v>76</v>
      </c>
      <c r="AY151" s="246" t="s">
        <v>130</v>
      </c>
    </row>
    <row r="152" spans="1:51" s="14" customFormat="1" ht="12">
      <c r="A152" s="14"/>
      <c r="B152" s="236"/>
      <c r="C152" s="237"/>
      <c r="D152" s="219" t="s">
        <v>144</v>
      </c>
      <c r="E152" s="238" t="s">
        <v>19</v>
      </c>
      <c r="F152" s="239" t="s">
        <v>893</v>
      </c>
      <c r="G152" s="237"/>
      <c r="H152" s="240">
        <v>1.512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144</v>
      </c>
      <c r="AU152" s="246" t="s">
        <v>86</v>
      </c>
      <c r="AV152" s="14" t="s">
        <v>86</v>
      </c>
      <c r="AW152" s="14" t="s">
        <v>35</v>
      </c>
      <c r="AX152" s="14" t="s">
        <v>76</v>
      </c>
      <c r="AY152" s="246" t="s">
        <v>130</v>
      </c>
    </row>
    <row r="153" spans="1:51" s="14" customFormat="1" ht="12">
      <c r="A153" s="14"/>
      <c r="B153" s="236"/>
      <c r="C153" s="237"/>
      <c r="D153" s="219" t="s">
        <v>144</v>
      </c>
      <c r="E153" s="238" t="s">
        <v>19</v>
      </c>
      <c r="F153" s="239" t="s">
        <v>894</v>
      </c>
      <c r="G153" s="237"/>
      <c r="H153" s="240">
        <v>1.02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144</v>
      </c>
      <c r="AU153" s="246" t="s">
        <v>86</v>
      </c>
      <c r="AV153" s="14" t="s">
        <v>86</v>
      </c>
      <c r="AW153" s="14" t="s">
        <v>35</v>
      </c>
      <c r="AX153" s="14" t="s">
        <v>76</v>
      </c>
      <c r="AY153" s="246" t="s">
        <v>130</v>
      </c>
    </row>
    <row r="154" spans="1:51" s="15" customFormat="1" ht="12">
      <c r="A154" s="15"/>
      <c r="B154" s="247"/>
      <c r="C154" s="248"/>
      <c r="D154" s="219" t="s">
        <v>144</v>
      </c>
      <c r="E154" s="249" t="s">
        <v>19</v>
      </c>
      <c r="F154" s="250" t="s">
        <v>149</v>
      </c>
      <c r="G154" s="248"/>
      <c r="H154" s="251">
        <v>62.73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144</v>
      </c>
      <c r="AU154" s="257" t="s">
        <v>86</v>
      </c>
      <c r="AV154" s="15" t="s">
        <v>138</v>
      </c>
      <c r="AW154" s="15" t="s">
        <v>35</v>
      </c>
      <c r="AX154" s="15" t="s">
        <v>84</v>
      </c>
      <c r="AY154" s="257" t="s">
        <v>130</v>
      </c>
    </row>
    <row r="155" spans="1:63" s="12" customFormat="1" ht="22.8" customHeight="1">
      <c r="A155" s="12"/>
      <c r="B155" s="190"/>
      <c r="C155" s="191"/>
      <c r="D155" s="192" t="s">
        <v>75</v>
      </c>
      <c r="E155" s="204" t="s">
        <v>238</v>
      </c>
      <c r="F155" s="204" t="s">
        <v>239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SUM(P156:P168)</f>
        <v>0</v>
      </c>
      <c r="Q155" s="198"/>
      <c r="R155" s="199">
        <f>SUM(R156:R168)</f>
        <v>0</v>
      </c>
      <c r="S155" s="198"/>
      <c r="T155" s="200">
        <f>SUM(T156:T168)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84</v>
      </c>
      <c r="AT155" s="202" t="s">
        <v>75</v>
      </c>
      <c r="AU155" s="202" t="s">
        <v>84</v>
      </c>
      <c r="AY155" s="201" t="s">
        <v>130</v>
      </c>
      <c r="BK155" s="203">
        <f>SUM(BK156:BK168)</f>
        <v>0</v>
      </c>
    </row>
    <row r="156" spans="1:65" s="2" customFormat="1" ht="24.15" customHeight="1">
      <c r="A156" s="40"/>
      <c r="B156" s="41"/>
      <c r="C156" s="206" t="s">
        <v>166</v>
      </c>
      <c r="D156" s="206" t="s">
        <v>133</v>
      </c>
      <c r="E156" s="207" t="s">
        <v>240</v>
      </c>
      <c r="F156" s="208" t="s">
        <v>241</v>
      </c>
      <c r="G156" s="209" t="s">
        <v>242</v>
      </c>
      <c r="H156" s="210">
        <v>7.843</v>
      </c>
      <c r="I156" s="211"/>
      <c r="J156" s="212">
        <f>ROUND(I156*H156,2)</f>
        <v>0</v>
      </c>
      <c r="K156" s="208" t="s">
        <v>137</v>
      </c>
      <c r="L156" s="46"/>
      <c r="M156" s="213" t="s">
        <v>19</v>
      </c>
      <c r="N156" s="214" t="s">
        <v>47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138</v>
      </c>
      <c r="AT156" s="217" t="s">
        <v>133</v>
      </c>
      <c r="AU156" s="217" t="s">
        <v>86</v>
      </c>
      <c r="AY156" s="19" t="s">
        <v>130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84</v>
      </c>
      <c r="BK156" s="218">
        <f>ROUND(I156*H156,2)</f>
        <v>0</v>
      </c>
      <c r="BL156" s="19" t="s">
        <v>138</v>
      </c>
      <c r="BM156" s="217" t="s">
        <v>895</v>
      </c>
    </row>
    <row r="157" spans="1:47" s="2" customFormat="1" ht="12">
      <c r="A157" s="40"/>
      <c r="B157" s="41"/>
      <c r="C157" s="42"/>
      <c r="D157" s="219" t="s">
        <v>140</v>
      </c>
      <c r="E157" s="42"/>
      <c r="F157" s="220" t="s">
        <v>244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140</v>
      </c>
      <c r="AU157" s="19" t="s">
        <v>86</v>
      </c>
    </row>
    <row r="158" spans="1:47" s="2" customFormat="1" ht="12">
      <c r="A158" s="40"/>
      <c r="B158" s="41"/>
      <c r="C158" s="42"/>
      <c r="D158" s="224" t="s">
        <v>142</v>
      </c>
      <c r="E158" s="42"/>
      <c r="F158" s="225" t="s">
        <v>245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142</v>
      </c>
      <c r="AU158" s="19" t="s">
        <v>86</v>
      </c>
    </row>
    <row r="159" spans="1:65" s="2" customFormat="1" ht="24.15" customHeight="1">
      <c r="A159" s="40"/>
      <c r="B159" s="41"/>
      <c r="C159" s="206" t="s">
        <v>215</v>
      </c>
      <c r="D159" s="206" t="s">
        <v>133</v>
      </c>
      <c r="E159" s="207" t="s">
        <v>247</v>
      </c>
      <c r="F159" s="208" t="s">
        <v>248</v>
      </c>
      <c r="G159" s="209" t="s">
        <v>242</v>
      </c>
      <c r="H159" s="210">
        <v>7.843</v>
      </c>
      <c r="I159" s="211"/>
      <c r="J159" s="212">
        <f>ROUND(I159*H159,2)</f>
        <v>0</v>
      </c>
      <c r="K159" s="208" t="s">
        <v>137</v>
      </c>
      <c r="L159" s="46"/>
      <c r="M159" s="213" t="s">
        <v>19</v>
      </c>
      <c r="N159" s="214" t="s">
        <v>47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138</v>
      </c>
      <c r="AT159" s="217" t="s">
        <v>133</v>
      </c>
      <c r="AU159" s="217" t="s">
        <v>86</v>
      </c>
      <c r="AY159" s="19" t="s">
        <v>130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84</v>
      </c>
      <c r="BK159" s="218">
        <f>ROUND(I159*H159,2)</f>
        <v>0</v>
      </c>
      <c r="BL159" s="19" t="s">
        <v>138</v>
      </c>
      <c r="BM159" s="217" t="s">
        <v>896</v>
      </c>
    </row>
    <row r="160" spans="1:47" s="2" customFormat="1" ht="12">
      <c r="A160" s="40"/>
      <c r="B160" s="41"/>
      <c r="C160" s="42"/>
      <c r="D160" s="219" t="s">
        <v>140</v>
      </c>
      <c r="E160" s="42"/>
      <c r="F160" s="220" t="s">
        <v>250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140</v>
      </c>
      <c r="AU160" s="19" t="s">
        <v>86</v>
      </c>
    </row>
    <row r="161" spans="1:47" s="2" customFormat="1" ht="12">
      <c r="A161" s="40"/>
      <c r="B161" s="41"/>
      <c r="C161" s="42"/>
      <c r="D161" s="224" t="s">
        <v>142</v>
      </c>
      <c r="E161" s="42"/>
      <c r="F161" s="225" t="s">
        <v>251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142</v>
      </c>
      <c r="AU161" s="19" t="s">
        <v>86</v>
      </c>
    </row>
    <row r="162" spans="1:65" s="2" customFormat="1" ht="24.15" customHeight="1">
      <c r="A162" s="40"/>
      <c r="B162" s="41"/>
      <c r="C162" s="206" t="s">
        <v>223</v>
      </c>
      <c r="D162" s="206" t="s">
        <v>133</v>
      </c>
      <c r="E162" s="207" t="s">
        <v>253</v>
      </c>
      <c r="F162" s="208" t="s">
        <v>254</v>
      </c>
      <c r="G162" s="209" t="s">
        <v>242</v>
      </c>
      <c r="H162" s="210">
        <v>109.802</v>
      </c>
      <c r="I162" s="211"/>
      <c r="J162" s="212">
        <f>ROUND(I162*H162,2)</f>
        <v>0</v>
      </c>
      <c r="K162" s="208" t="s">
        <v>137</v>
      </c>
      <c r="L162" s="46"/>
      <c r="M162" s="213" t="s">
        <v>19</v>
      </c>
      <c r="N162" s="214" t="s">
        <v>47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138</v>
      </c>
      <c r="AT162" s="217" t="s">
        <v>133</v>
      </c>
      <c r="AU162" s="217" t="s">
        <v>86</v>
      </c>
      <c r="AY162" s="19" t="s">
        <v>130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84</v>
      </c>
      <c r="BK162" s="218">
        <f>ROUND(I162*H162,2)</f>
        <v>0</v>
      </c>
      <c r="BL162" s="19" t="s">
        <v>138</v>
      </c>
      <c r="BM162" s="217" t="s">
        <v>897</v>
      </c>
    </row>
    <row r="163" spans="1:47" s="2" customFormat="1" ht="12">
      <c r="A163" s="40"/>
      <c r="B163" s="41"/>
      <c r="C163" s="42"/>
      <c r="D163" s="219" t="s">
        <v>140</v>
      </c>
      <c r="E163" s="42"/>
      <c r="F163" s="220" t="s">
        <v>256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140</v>
      </c>
      <c r="AU163" s="19" t="s">
        <v>86</v>
      </c>
    </row>
    <row r="164" spans="1:47" s="2" customFormat="1" ht="12">
      <c r="A164" s="40"/>
      <c r="B164" s="41"/>
      <c r="C164" s="42"/>
      <c r="D164" s="224" t="s">
        <v>142</v>
      </c>
      <c r="E164" s="42"/>
      <c r="F164" s="225" t="s">
        <v>257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142</v>
      </c>
      <c r="AU164" s="19" t="s">
        <v>86</v>
      </c>
    </row>
    <row r="165" spans="1:51" s="14" customFormat="1" ht="12">
      <c r="A165" s="14"/>
      <c r="B165" s="236"/>
      <c r="C165" s="237"/>
      <c r="D165" s="219" t="s">
        <v>144</v>
      </c>
      <c r="E165" s="237"/>
      <c r="F165" s="239" t="s">
        <v>898</v>
      </c>
      <c r="G165" s="237"/>
      <c r="H165" s="240">
        <v>109.802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144</v>
      </c>
      <c r="AU165" s="246" t="s">
        <v>86</v>
      </c>
      <c r="AV165" s="14" t="s">
        <v>86</v>
      </c>
      <c r="AW165" s="14" t="s">
        <v>4</v>
      </c>
      <c r="AX165" s="14" t="s">
        <v>84</v>
      </c>
      <c r="AY165" s="246" t="s">
        <v>130</v>
      </c>
    </row>
    <row r="166" spans="1:65" s="2" customFormat="1" ht="44.25" customHeight="1">
      <c r="A166" s="40"/>
      <c r="B166" s="41"/>
      <c r="C166" s="206" t="s">
        <v>8</v>
      </c>
      <c r="D166" s="206" t="s">
        <v>133</v>
      </c>
      <c r="E166" s="207" t="s">
        <v>260</v>
      </c>
      <c r="F166" s="208" t="s">
        <v>261</v>
      </c>
      <c r="G166" s="209" t="s">
        <v>242</v>
      </c>
      <c r="H166" s="210">
        <v>7.843</v>
      </c>
      <c r="I166" s="211"/>
      <c r="J166" s="212">
        <f>ROUND(I166*H166,2)</f>
        <v>0</v>
      </c>
      <c r="K166" s="208" t="s">
        <v>137</v>
      </c>
      <c r="L166" s="46"/>
      <c r="M166" s="213" t="s">
        <v>19</v>
      </c>
      <c r="N166" s="214" t="s">
        <v>47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138</v>
      </c>
      <c r="AT166" s="217" t="s">
        <v>133</v>
      </c>
      <c r="AU166" s="217" t="s">
        <v>86</v>
      </c>
      <c r="AY166" s="19" t="s">
        <v>130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84</v>
      </c>
      <c r="BK166" s="218">
        <f>ROUND(I166*H166,2)</f>
        <v>0</v>
      </c>
      <c r="BL166" s="19" t="s">
        <v>138</v>
      </c>
      <c r="BM166" s="217" t="s">
        <v>899</v>
      </c>
    </row>
    <row r="167" spans="1:47" s="2" customFormat="1" ht="12">
      <c r="A167" s="40"/>
      <c r="B167" s="41"/>
      <c r="C167" s="42"/>
      <c r="D167" s="219" t="s">
        <v>140</v>
      </c>
      <c r="E167" s="42"/>
      <c r="F167" s="220" t="s">
        <v>263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140</v>
      </c>
      <c r="AU167" s="19" t="s">
        <v>86</v>
      </c>
    </row>
    <row r="168" spans="1:47" s="2" customFormat="1" ht="12">
      <c r="A168" s="40"/>
      <c r="B168" s="41"/>
      <c r="C168" s="42"/>
      <c r="D168" s="224" t="s">
        <v>142</v>
      </c>
      <c r="E168" s="42"/>
      <c r="F168" s="225" t="s">
        <v>264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142</v>
      </c>
      <c r="AU168" s="19" t="s">
        <v>86</v>
      </c>
    </row>
    <row r="169" spans="1:63" s="12" customFormat="1" ht="22.8" customHeight="1">
      <c r="A169" s="12"/>
      <c r="B169" s="190"/>
      <c r="C169" s="191"/>
      <c r="D169" s="192" t="s">
        <v>75</v>
      </c>
      <c r="E169" s="204" t="s">
        <v>265</v>
      </c>
      <c r="F169" s="204" t="s">
        <v>266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SUM(P170:P172)</f>
        <v>0</v>
      </c>
      <c r="Q169" s="198"/>
      <c r="R169" s="199">
        <f>SUM(R170:R172)</f>
        <v>0</v>
      </c>
      <c r="S169" s="198"/>
      <c r="T169" s="200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84</v>
      </c>
      <c r="AT169" s="202" t="s">
        <v>75</v>
      </c>
      <c r="AU169" s="202" t="s">
        <v>84</v>
      </c>
      <c r="AY169" s="201" t="s">
        <v>130</v>
      </c>
      <c r="BK169" s="203">
        <f>SUM(BK170:BK172)</f>
        <v>0</v>
      </c>
    </row>
    <row r="170" spans="1:65" s="2" customFormat="1" ht="24.15" customHeight="1">
      <c r="A170" s="40"/>
      <c r="B170" s="41"/>
      <c r="C170" s="206" t="s">
        <v>246</v>
      </c>
      <c r="D170" s="206" t="s">
        <v>133</v>
      </c>
      <c r="E170" s="207" t="s">
        <v>268</v>
      </c>
      <c r="F170" s="208" t="s">
        <v>269</v>
      </c>
      <c r="G170" s="209" t="s">
        <v>242</v>
      </c>
      <c r="H170" s="210">
        <v>0.427</v>
      </c>
      <c r="I170" s="211"/>
      <c r="J170" s="212">
        <f>ROUND(I170*H170,2)</f>
        <v>0</v>
      </c>
      <c r="K170" s="208" t="s">
        <v>137</v>
      </c>
      <c r="L170" s="46"/>
      <c r="M170" s="213" t="s">
        <v>19</v>
      </c>
      <c r="N170" s="214" t="s">
        <v>47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138</v>
      </c>
      <c r="AT170" s="217" t="s">
        <v>133</v>
      </c>
      <c r="AU170" s="217" t="s">
        <v>86</v>
      </c>
      <c r="AY170" s="19" t="s">
        <v>130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84</v>
      </c>
      <c r="BK170" s="218">
        <f>ROUND(I170*H170,2)</f>
        <v>0</v>
      </c>
      <c r="BL170" s="19" t="s">
        <v>138</v>
      </c>
      <c r="BM170" s="217" t="s">
        <v>900</v>
      </c>
    </row>
    <row r="171" spans="1:47" s="2" customFormat="1" ht="12">
      <c r="A171" s="40"/>
      <c r="B171" s="41"/>
      <c r="C171" s="42"/>
      <c r="D171" s="219" t="s">
        <v>140</v>
      </c>
      <c r="E171" s="42"/>
      <c r="F171" s="220" t="s">
        <v>271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140</v>
      </c>
      <c r="AU171" s="19" t="s">
        <v>86</v>
      </c>
    </row>
    <row r="172" spans="1:47" s="2" customFormat="1" ht="12">
      <c r="A172" s="40"/>
      <c r="B172" s="41"/>
      <c r="C172" s="42"/>
      <c r="D172" s="224" t="s">
        <v>142</v>
      </c>
      <c r="E172" s="42"/>
      <c r="F172" s="225" t="s">
        <v>272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142</v>
      </c>
      <c r="AU172" s="19" t="s">
        <v>86</v>
      </c>
    </row>
    <row r="173" spans="1:63" s="12" customFormat="1" ht="25.9" customHeight="1">
      <c r="A173" s="12"/>
      <c r="B173" s="190"/>
      <c r="C173" s="191"/>
      <c r="D173" s="192" t="s">
        <v>75</v>
      </c>
      <c r="E173" s="193" t="s">
        <v>273</v>
      </c>
      <c r="F173" s="193" t="s">
        <v>274</v>
      </c>
      <c r="G173" s="191"/>
      <c r="H173" s="191"/>
      <c r="I173" s="194"/>
      <c r="J173" s="195">
        <f>BK173</f>
        <v>0</v>
      </c>
      <c r="K173" s="191"/>
      <c r="L173" s="196"/>
      <c r="M173" s="197"/>
      <c r="N173" s="198"/>
      <c r="O173" s="198"/>
      <c r="P173" s="199">
        <f>P174+P205+P239+P337+P347+P357+P367+P370+P397+P422+P459</f>
        <v>0</v>
      </c>
      <c r="Q173" s="198"/>
      <c r="R173" s="199">
        <f>R174+R205+R239+R337+R347+R357+R367+R370+R397+R422+R459</f>
        <v>3.04346606</v>
      </c>
      <c r="S173" s="198"/>
      <c r="T173" s="200">
        <f>T174+T205+T239+T337+T347+T357+T367+T370+T397+T422+T459</f>
        <v>0.1638708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86</v>
      </c>
      <c r="AT173" s="202" t="s">
        <v>75</v>
      </c>
      <c r="AU173" s="202" t="s">
        <v>76</v>
      </c>
      <c r="AY173" s="201" t="s">
        <v>130</v>
      </c>
      <c r="BK173" s="203">
        <f>BK174+BK205+BK239+BK337+BK347+BK357+BK367+BK370+BK397+BK422+BK459</f>
        <v>0</v>
      </c>
    </row>
    <row r="174" spans="1:63" s="12" customFormat="1" ht="22.8" customHeight="1">
      <c r="A174" s="12"/>
      <c r="B174" s="190"/>
      <c r="C174" s="191"/>
      <c r="D174" s="192" t="s">
        <v>75</v>
      </c>
      <c r="E174" s="204" t="s">
        <v>275</v>
      </c>
      <c r="F174" s="204" t="s">
        <v>276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SUM(P175:P204)</f>
        <v>0</v>
      </c>
      <c r="Q174" s="198"/>
      <c r="R174" s="199">
        <f>SUM(R175:R204)</f>
        <v>0.00639</v>
      </c>
      <c r="S174" s="198"/>
      <c r="T174" s="200">
        <f>SUM(T175:T204)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86</v>
      </c>
      <c r="AT174" s="202" t="s">
        <v>75</v>
      </c>
      <c r="AU174" s="202" t="s">
        <v>84</v>
      </c>
      <c r="AY174" s="201" t="s">
        <v>130</v>
      </c>
      <c r="BK174" s="203">
        <f>SUM(BK175:BK204)</f>
        <v>0</v>
      </c>
    </row>
    <row r="175" spans="1:65" s="2" customFormat="1" ht="24.15" customHeight="1">
      <c r="A175" s="40"/>
      <c r="B175" s="41"/>
      <c r="C175" s="206" t="s">
        <v>252</v>
      </c>
      <c r="D175" s="206" t="s">
        <v>133</v>
      </c>
      <c r="E175" s="207" t="s">
        <v>278</v>
      </c>
      <c r="F175" s="208" t="s">
        <v>279</v>
      </c>
      <c r="G175" s="209" t="s">
        <v>280</v>
      </c>
      <c r="H175" s="258"/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47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267</v>
      </c>
      <c r="AT175" s="217" t="s">
        <v>133</v>
      </c>
      <c r="AU175" s="217" t="s">
        <v>86</v>
      </c>
      <c r="AY175" s="19" t="s">
        <v>130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84</v>
      </c>
      <c r="BK175" s="218">
        <f>ROUND(I175*H175,2)</f>
        <v>0</v>
      </c>
      <c r="BL175" s="19" t="s">
        <v>267</v>
      </c>
      <c r="BM175" s="217" t="s">
        <v>901</v>
      </c>
    </row>
    <row r="176" spans="1:47" s="2" customFormat="1" ht="12">
      <c r="A176" s="40"/>
      <c r="B176" s="41"/>
      <c r="C176" s="42"/>
      <c r="D176" s="219" t="s">
        <v>140</v>
      </c>
      <c r="E176" s="42"/>
      <c r="F176" s="220" t="s">
        <v>279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140</v>
      </c>
      <c r="AU176" s="19" t="s">
        <v>86</v>
      </c>
    </row>
    <row r="177" spans="1:65" s="2" customFormat="1" ht="16.5" customHeight="1">
      <c r="A177" s="40"/>
      <c r="B177" s="41"/>
      <c r="C177" s="206" t="s">
        <v>259</v>
      </c>
      <c r="D177" s="206" t="s">
        <v>133</v>
      </c>
      <c r="E177" s="207" t="s">
        <v>290</v>
      </c>
      <c r="F177" s="208" t="s">
        <v>291</v>
      </c>
      <c r="G177" s="209" t="s">
        <v>285</v>
      </c>
      <c r="H177" s="210">
        <v>1</v>
      </c>
      <c r="I177" s="211"/>
      <c r="J177" s="212">
        <f>ROUND(I177*H177,2)</f>
        <v>0</v>
      </c>
      <c r="K177" s="208" t="s">
        <v>137</v>
      </c>
      <c r="L177" s="46"/>
      <c r="M177" s="213" t="s">
        <v>19</v>
      </c>
      <c r="N177" s="214" t="s">
        <v>47</v>
      </c>
      <c r="O177" s="86"/>
      <c r="P177" s="215">
        <f>O177*H177</f>
        <v>0</v>
      </c>
      <c r="Q177" s="215">
        <v>0.00031</v>
      </c>
      <c r="R177" s="215">
        <f>Q177*H177</f>
        <v>0.00031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267</v>
      </c>
      <c r="AT177" s="217" t="s">
        <v>133</v>
      </c>
      <c r="AU177" s="217" t="s">
        <v>86</v>
      </c>
      <c r="AY177" s="19" t="s">
        <v>130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84</v>
      </c>
      <c r="BK177" s="218">
        <f>ROUND(I177*H177,2)</f>
        <v>0</v>
      </c>
      <c r="BL177" s="19" t="s">
        <v>267</v>
      </c>
      <c r="BM177" s="217" t="s">
        <v>902</v>
      </c>
    </row>
    <row r="178" spans="1:47" s="2" customFormat="1" ht="12">
      <c r="A178" s="40"/>
      <c r="B178" s="41"/>
      <c r="C178" s="42"/>
      <c r="D178" s="219" t="s">
        <v>140</v>
      </c>
      <c r="E178" s="42"/>
      <c r="F178" s="220" t="s">
        <v>293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140</v>
      </c>
      <c r="AU178" s="19" t="s">
        <v>86</v>
      </c>
    </row>
    <row r="179" spans="1:47" s="2" customFormat="1" ht="12">
      <c r="A179" s="40"/>
      <c r="B179" s="41"/>
      <c r="C179" s="42"/>
      <c r="D179" s="224" t="s">
        <v>142</v>
      </c>
      <c r="E179" s="42"/>
      <c r="F179" s="225" t="s">
        <v>294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142</v>
      </c>
      <c r="AU179" s="19" t="s">
        <v>86</v>
      </c>
    </row>
    <row r="180" spans="1:65" s="2" customFormat="1" ht="16.5" customHeight="1">
      <c r="A180" s="40"/>
      <c r="B180" s="41"/>
      <c r="C180" s="206" t="s">
        <v>267</v>
      </c>
      <c r="D180" s="206" t="s">
        <v>133</v>
      </c>
      <c r="E180" s="207" t="s">
        <v>296</v>
      </c>
      <c r="F180" s="208" t="s">
        <v>297</v>
      </c>
      <c r="G180" s="209" t="s">
        <v>285</v>
      </c>
      <c r="H180" s="210">
        <v>2</v>
      </c>
      <c r="I180" s="211"/>
      <c r="J180" s="212">
        <f>ROUND(I180*H180,2)</f>
        <v>0</v>
      </c>
      <c r="K180" s="208" t="s">
        <v>137</v>
      </c>
      <c r="L180" s="46"/>
      <c r="M180" s="213" t="s">
        <v>19</v>
      </c>
      <c r="N180" s="214" t="s">
        <v>47</v>
      </c>
      <c r="O180" s="86"/>
      <c r="P180" s="215">
        <f>O180*H180</f>
        <v>0</v>
      </c>
      <c r="Q180" s="215">
        <v>0.001</v>
      </c>
      <c r="R180" s="215">
        <f>Q180*H180</f>
        <v>0.002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267</v>
      </c>
      <c r="AT180" s="217" t="s">
        <v>133</v>
      </c>
      <c r="AU180" s="217" t="s">
        <v>86</v>
      </c>
      <c r="AY180" s="19" t="s">
        <v>130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84</v>
      </c>
      <c r="BK180" s="218">
        <f>ROUND(I180*H180,2)</f>
        <v>0</v>
      </c>
      <c r="BL180" s="19" t="s">
        <v>267</v>
      </c>
      <c r="BM180" s="217" t="s">
        <v>903</v>
      </c>
    </row>
    <row r="181" spans="1:47" s="2" customFormat="1" ht="12">
      <c r="A181" s="40"/>
      <c r="B181" s="41"/>
      <c r="C181" s="42"/>
      <c r="D181" s="219" t="s">
        <v>140</v>
      </c>
      <c r="E181" s="42"/>
      <c r="F181" s="220" t="s">
        <v>299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140</v>
      </c>
      <c r="AU181" s="19" t="s">
        <v>86</v>
      </c>
    </row>
    <row r="182" spans="1:47" s="2" customFormat="1" ht="12">
      <c r="A182" s="40"/>
      <c r="B182" s="41"/>
      <c r="C182" s="42"/>
      <c r="D182" s="224" t="s">
        <v>142</v>
      </c>
      <c r="E182" s="42"/>
      <c r="F182" s="225" t="s">
        <v>300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142</v>
      </c>
      <c r="AU182" s="19" t="s">
        <v>86</v>
      </c>
    </row>
    <row r="183" spans="1:65" s="2" customFormat="1" ht="16.5" customHeight="1">
      <c r="A183" s="40"/>
      <c r="B183" s="41"/>
      <c r="C183" s="206" t="s">
        <v>277</v>
      </c>
      <c r="D183" s="206" t="s">
        <v>133</v>
      </c>
      <c r="E183" s="207" t="s">
        <v>301</v>
      </c>
      <c r="F183" s="208" t="s">
        <v>302</v>
      </c>
      <c r="G183" s="209" t="s">
        <v>160</v>
      </c>
      <c r="H183" s="210">
        <v>2</v>
      </c>
      <c r="I183" s="211"/>
      <c r="J183" s="212">
        <f>ROUND(I183*H183,2)</f>
        <v>0</v>
      </c>
      <c r="K183" s="208" t="s">
        <v>137</v>
      </c>
      <c r="L183" s="46"/>
      <c r="M183" s="213" t="s">
        <v>19</v>
      </c>
      <c r="N183" s="214" t="s">
        <v>47</v>
      </c>
      <c r="O183" s="86"/>
      <c r="P183" s="215">
        <f>O183*H183</f>
        <v>0</v>
      </c>
      <c r="Q183" s="215">
        <v>0.00047</v>
      </c>
      <c r="R183" s="215">
        <f>Q183*H183</f>
        <v>0.00094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267</v>
      </c>
      <c r="AT183" s="217" t="s">
        <v>133</v>
      </c>
      <c r="AU183" s="217" t="s">
        <v>86</v>
      </c>
      <c r="AY183" s="19" t="s">
        <v>130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84</v>
      </c>
      <c r="BK183" s="218">
        <f>ROUND(I183*H183,2)</f>
        <v>0</v>
      </c>
      <c r="BL183" s="19" t="s">
        <v>267</v>
      </c>
      <c r="BM183" s="217" t="s">
        <v>904</v>
      </c>
    </row>
    <row r="184" spans="1:47" s="2" customFormat="1" ht="12">
      <c r="A184" s="40"/>
      <c r="B184" s="41"/>
      <c r="C184" s="42"/>
      <c r="D184" s="219" t="s">
        <v>140</v>
      </c>
      <c r="E184" s="42"/>
      <c r="F184" s="220" t="s">
        <v>304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140</v>
      </c>
      <c r="AU184" s="19" t="s">
        <v>86</v>
      </c>
    </row>
    <row r="185" spans="1:47" s="2" customFormat="1" ht="12">
      <c r="A185" s="40"/>
      <c r="B185" s="41"/>
      <c r="C185" s="42"/>
      <c r="D185" s="224" t="s">
        <v>142</v>
      </c>
      <c r="E185" s="42"/>
      <c r="F185" s="225" t="s">
        <v>305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142</v>
      </c>
      <c r="AU185" s="19" t="s">
        <v>86</v>
      </c>
    </row>
    <row r="186" spans="1:51" s="14" customFormat="1" ht="12">
      <c r="A186" s="14"/>
      <c r="B186" s="236"/>
      <c r="C186" s="237"/>
      <c r="D186" s="219" t="s">
        <v>144</v>
      </c>
      <c r="E186" s="238" t="s">
        <v>19</v>
      </c>
      <c r="F186" s="239" t="s">
        <v>205</v>
      </c>
      <c r="G186" s="237"/>
      <c r="H186" s="240">
        <v>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144</v>
      </c>
      <c r="AU186" s="246" t="s">
        <v>86</v>
      </c>
      <c r="AV186" s="14" t="s">
        <v>86</v>
      </c>
      <c r="AW186" s="14" t="s">
        <v>35</v>
      </c>
      <c r="AX186" s="14" t="s">
        <v>84</v>
      </c>
      <c r="AY186" s="246" t="s">
        <v>130</v>
      </c>
    </row>
    <row r="187" spans="1:65" s="2" customFormat="1" ht="16.5" customHeight="1">
      <c r="A187" s="40"/>
      <c r="B187" s="41"/>
      <c r="C187" s="206" t="s">
        <v>282</v>
      </c>
      <c r="D187" s="206" t="s">
        <v>133</v>
      </c>
      <c r="E187" s="207" t="s">
        <v>307</v>
      </c>
      <c r="F187" s="208" t="s">
        <v>308</v>
      </c>
      <c r="G187" s="209" t="s">
        <v>160</v>
      </c>
      <c r="H187" s="210">
        <v>2</v>
      </c>
      <c r="I187" s="211"/>
      <c r="J187" s="212">
        <f>ROUND(I187*H187,2)</f>
        <v>0</v>
      </c>
      <c r="K187" s="208" t="s">
        <v>137</v>
      </c>
      <c r="L187" s="46"/>
      <c r="M187" s="213" t="s">
        <v>19</v>
      </c>
      <c r="N187" s="214" t="s">
        <v>47</v>
      </c>
      <c r="O187" s="86"/>
      <c r="P187" s="215">
        <f>O187*H187</f>
        <v>0</v>
      </c>
      <c r="Q187" s="215">
        <v>0.00157</v>
      </c>
      <c r="R187" s="215">
        <f>Q187*H187</f>
        <v>0.00314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267</v>
      </c>
      <c r="AT187" s="217" t="s">
        <v>133</v>
      </c>
      <c r="AU187" s="217" t="s">
        <v>86</v>
      </c>
      <c r="AY187" s="19" t="s">
        <v>130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84</v>
      </c>
      <c r="BK187" s="218">
        <f>ROUND(I187*H187,2)</f>
        <v>0</v>
      </c>
      <c r="BL187" s="19" t="s">
        <v>267</v>
      </c>
      <c r="BM187" s="217" t="s">
        <v>905</v>
      </c>
    </row>
    <row r="188" spans="1:47" s="2" customFormat="1" ht="12">
      <c r="A188" s="40"/>
      <c r="B188" s="41"/>
      <c r="C188" s="42"/>
      <c r="D188" s="219" t="s">
        <v>140</v>
      </c>
      <c r="E188" s="42"/>
      <c r="F188" s="220" t="s">
        <v>310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140</v>
      </c>
      <c r="AU188" s="19" t="s">
        <v>86</v>
      </c>
    </row>
    <row r="189" spans="1:47" s="2" customFormat="1" ht="12">
      <c r="A189" s="40"/>
      <c r="B189" s="41"/>
      <c r="C189" s="42"/>
      <c r="D189" s="224" t="s">
        <v>142</v>
      </c>
      <c r="E189" s="42"/>
      <c r="F189" s="225" t="s">
        <v>311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142</v>
      </c>
      <c r="AU189" s="19" t="s">
        <v>86</v>
      </c>
    </row>
    <row r="190" spans="1:65" s="2" customFormat="1" ht="16.5" customHeight="1">
      <c r="A190" s="40"/>
      <c r="B190" s="41"/>
      <c r="C190" s="206" t="s">
        <v>289</v>
      </c>
      <c r="D190" s="206" t="s">
        <v>133</v>
      </c>
      <c r="E190" s="207" t="s">
        <v>313</v>
      </c>
      <c r="F190" s="208" t="s">
        <v>314</v>
      </c>
      <c r="G190" s="209" t="s">
        <v>285</v>
      </c>
      <c r="H190" s="210">
        <v>1</v>
      </c>
      <c r="I190" s="211"/>
      <c r="J190" s="212">
        <f>ROUND(I190*H190,2)</f>
        <v>0</v>
      </c>
      <c r="K190" s="208" t="s">
        <v>137</v>
      </c>
      <c r="L190" s="46"/>
      <c r="M190" s="213" t="s">
        <v>19</v>
      </c>
      <c r="N190" s="214" t="s">
        <v>47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267</v>
      </c>
      <c r="AT190" s="217" t="s">
        <v>133</v>
      </c>
      <c r="AU190" s="217" t="s">
        <v>86</v>
      </c>
      <c r="AY190" s="19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84</v>
      </c>
      <c r="BK190" s="218">
        <f>ROUND(I190*H190,2)</f>
        <v>0</v>
      </c>
      <c r="BL190" s="19" t="s">
        <v>267</v>
      </c>
      <c r="BM190" s="217" t="s">
        <v>906</v>
      </c>
    </row>
    <row r="191" spans="1:47" s="2" customFormat="1" ht="12">
      <c r="A191" s="40"/>
      <c r="B191" s="41"/>
      <c r="C191" s="42"/>
      <c r="D191" s="219" t="s">
        <v>140</v>
      </c>
      <c r="E191" s="42"/>
      <c r="F191" s="220" t="s">
        <v>316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140</v>
      </c>
      <c r="AU191" s="19" t="s">
        <v>86</v>
      </c>
    </row>
    <row r="192" spans="1:47" s="2" customFormat="1" ht="12">
      <c r="A192" s="40"/>
      <c r="B192" s="41"/>
      <c r="C192" s="42"/>
      <c r="D192" s="224" t="s">
        <v>142</v>
      </c>
      <c r="E192" s="42"/>
      <c r="F192" s="225" t="s">
        <v>317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142</v>
      </c>
      <c r="AU192" s="19" t="s">
        <v>86</v>
      </c>
    </row>
    <row r="193" spans="1:51" s="14" customFormat="1" ht="12">
      <c r="A193" s="14"/>
      <c r="B193" s="236"/>
      <c r="C193" s="237"/>
      <c r="D193" s="219" t="s">
        <v>144</v>
      </c>
      <c r="E193" s="238" t="s">
        <v>19</v>
      </c>
      <c r="F193" s="239" t="s">
        <v>84</v>
      </c>
      <c r="G193" s="237"/>
      <c r="H193" s="240">
        <v>1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144</v>
      </c>
      <c r="AU193" s="246" t="s">
        <v>86</v>
      </c>
      <c r="AV193" s="14" t="s">
        <v>86</v>
      </c>
      <c r="AW193" s="14" t="s">
        <v>35</v>
      </c>
      <c r="AX193" s="14" t="s">
        <v>84</v>
      </c>
      <c r="AY193" s="246" t="s">
        <v>130</v>
      </c>
    </row>
    <row r="194" spans="1:65" s="2" customFormat="1" ht="21.75" customHeight="1">
      <c r="A194" s="40"/>
      <c r="B194" s="41"/>
      <c r="C194" s="206" t="s">
        <v>295</v>
      </c>
      <c r="D194" s="206" t="s">
        <v>133</v>
      </c>
      <c r="E194" s="207" t="s">
        <v>319</v>
      </c>
      <c r="F194" s="208" t="s">
        <v>320</v>
      </c>
      <c r="G194" s="209" t="s">
        <v>285</v>
      </c>
      <c r="H194" s="210">
        <v>3</v>
      </c>
      <c r="I194" s="211"/>
      <c r="J194" s="212">
        <f>ROUND(I194*H194,2)</f>
        <v>0</v>
      </c>
      <c r="K194" s="208" t="s">
        <v>137</v>
      </c>
      <c r="L194" s="46"/>
      <c r="M194" s="213" t="s">
        <v>19</v>
      </c>
      <c r="N194" s="214" t="s">
        <v>47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267</v>
      </c>
      <c r="AT194" s="217" t="s">
        <v>133</v>
      </c>
      <c r="AU194" s="217" t="s">
        <v>86</v>
      </c>
      <c r="AY194" s="19" t="s">
        <v>130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84</v>
      </c>
      <c r="BK194" s="218">
        <f>ROUND(I194*H194,2)</f>
        <v>0</v>
      </c>
      <c r="BL194" s="19" t="s">
        <v>267</v>
      </c>
      <c r="BM194" s="217" t="s">
        <v>907</v>
      </c>
    </row>
    <row r="195" spans="1:47" s="2" customFormat="1" ht="12">
      <c r="A195" s="40"/>
      <c r="B195" s="41"/>
      <c r="C195" s="42"/>
      <c r="D195" s="219" t="s">
        <v>140</v>
      </c>
      <c r="E195" s="42"/>
      <c r="F195" s="220" t="s">
        <v>322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140</v>
      </c>
      <c r="AU195" s="19" t="s">
        <v>86</v>
      </c>
    </row>
    <row r="196" spans="1:47" s="2" customFormat="1" ht="12">
      <c r="A196" s="40"/>
      <c r="B196" s="41"/>
      <c r="C196" s="42"/>
      <c r="D196" s="224" t="s">
        <v>142</v>
      </c>
      <c r="E196" s="42"/>
      <c r="F196" s="225" t="s">
        <v>323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142</v>
      </c>
      <c r="AU196" s="19" t="s">
        <v>86</v>
      </c>
    </row>
    <row r="197" spans="1:51" s="14" customFormat="1" ht="12">
      <c r="A197" s="14"/>
      <c r="B197" s="236"/>
      <c r="C197" s="237"/>
      <c r="D197" s="219" t="s">
        <v>144</v>
      </c>
      <c r="E197" s="238" t="s">
        <v>19</v>
      </c>
      <c r="F197" s="239" t="s">
        <v>157</v>
      </c>
      <c r="G197" s="237"/>
      <c r="H197" s="240">
        <v>3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144</v>
      </c>
      <c r="AU197" s="246" t="s">
        <v>86</v>
      </c>
      <c r="AV197" s="14" t="s">
        <v>86</v>
      </c>
      <c r="AW197" s="14" t="s">
        <v>35</v>
      </c>
      <c r="AX197" s="14" t="s">
        <v>84</v>
      </c>
      <c r="AY197" s="246" t="s">
        <v>130</v>
      </c>
    </row>
    <row r="198" spans="1:65" s="2" customFormat="1" ht="21.75" customHeight="1">
      <c r="A198" s="40"/>
      <c r="B198" s="41"/>
      <c r="C198" s="206" t="s">
        <v>7</v>
      </c>
      <c r="D198" s="206" t="s">
        <v>133</v>
      </c>
      <c r="E198" s="207" t="s">
        <v>325</v>
      </c>
      <c r="F198" s="208" t="s">
        <v>326</v>
      </c>
      <c r="G198" s="209" t="s">
        <v>160</v>
      </c>
      <c r="H198" s="210">
        <v>3</v>
      </c>
      <c r="I198" s="211"/>
      <c r="J198" s="212">
        <f>ROUND(I198*H198,2)</f>
        <v>0</v>
      </c>
      <c r="K198" s="208" t="s">
        <v>137</v>
      </c>
      <c r="L198" s="46"/>
      <c r="M198" s="213" t="s">
        <v>19</v>
      </c>
      <c r="N198" s="214" t="s">
        <v>47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267</v>
      </c>
      <c r="AT198" s="217" t="s">
        <v>133</v>
      </c>
      <c r="AU198" s="217" t="s">
        <v>86</v>
      </c>
      <c r="AY198" s="19" t="s">
        <v>130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84</v>
      </c>
      <c r="BK198" s="218">
        <f>ROUND(I198*H198,2)</f>
        <v>0</v>
      </c>
      <c r="BL198" s="19" t="s">
        <v>267</v>
      </c>
      <c r="BM198" s="217" t="s">
        <v>908</v>
      </c>
    </row>
    <row r="199" spans="1:47" s="2" customFormat="1" ht="12">
      <c r="A199" s="40"/>
      <c r="B199" s="41"/>
      <c r="C199" s="42"/>
      <c r="D199" s="219" t="s">
        <v>140</v>
      </c>
      <c r="E199" s="42"/>
      <c r="F199" s="220" t="s">
        <v>328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140</v>
      </c>
      <c r="AU199" s="19" t="s">
        <v>86</v>
      </c>
    </row>
    <row r="200" spans="1:47" s="2" customFormat="1" ht="12">
      <c r="A200" s="40"/>
      <c r="B200" s="41"/>
      <c r="C200" s="42"/>
      <c r="D200" s="224" t="s">
        <v>142</v>
      </c>
      <c r="E200" s="42"/>
      <c r="F200" s="225" t="s">
        <v>329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142</v>
      </c>
      <c r="AU200" s="19" t="s">
        <v>86</v>
      </c>
    </row>
    <row r="201" spans="1:51" s="14" customFormat="1" ht="12">
      <c r="A201" s="14"/>
      <c r="B201" s="236"/>
      <c r="C201" s="237"/>
      <c r="D201" s="219" t="s">
        <v>144</v>
      </c>
      <c r="E201" s="238" t="s">
        <v>19</v>
      </c>
      <c r="F201" s="239" t="s">
        <v>909</v>
      </c>
      <c r="G201" s="237"/>
      <c r="H201" s="240">
        <v>3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144</v>
      </c>
      <c r="AU201" s="246" t="s">
        <v>86</v>
      </c>
      <c r="AV201" s="14" t="s">
        <v>86</v>
      </c>
      <c r="AW201" s="14" t="s">
        <v>35</v>
      </c>
      <c r="AX201" s="14" t="s">
        <v>84</v>
      </c>
      <c r="AY201" s="246" t="s">
        <v>130</v>
      </c>
    </row>
    <row r="202" spans="1:65" s="2" customFormat="1" ht="24.15" customHeight="1">
      <c r="A202" s="40"/>
      <c r="B202" s="41"/>
      <c r="C202" s="206" t="s">
        <v>306</v>
      </c>
      <c r="D202" s="206" t="s">
        <v>133</v>
      </c>
      <c r="E202" s="207" t="s">
        <v>331</v>
      </c>
      <c r="F202" s="208" t="s">
        <v>332</v>
      </c>
      <c r="G202" s="209" t="s">
        <v>242</v>
      </c>
      <c r="H202" s="210">
        <v>0.006</v>
      </c>
      <c r="I202" s="211"/>
      <c r="J202" s="212">
        <f>ROUND(I202*H202,2)</f>
        <v>0</v>
      </c>
      <c r="K202" s="208" t="s">
        <v>137</v>
      </c>
      <c r="L202" s="46"/>
      <c r="M202" s="213" t="s">
        <v>19</v>
      </c>
      <c r="N202" s="214" t="s">
        <v>47</v>
      </c>
      <c r="O202" s="86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267</v>
      </c>
      <c r="AT202" s="217" t="s">
        <v>133</v>
      </c>
      <c r="AU202" s="217" t="s">
        <v>86</v>
      </c>
      <c r="AY202" s="19" t="s">
        <v>130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84</v>
      </c>
      <c r="BK202" s="218">
        <f>ROUND(I202*H202,2)</f>
        <v>0</v>
      </c>
      <c r="BL202" s="19" t="s">
        <v>267</v>
      </c>
      <c r="BM202" s="217" t="s">
        <v>910</v>
      </c>
    </row>
    <row r="203" spans="1:47" s="2" customFormat="1" ht="12">
      <c r="A203" s="40"/>
      <c r="B203" s="41"/>
      <c r="C203" s="42"/>
      <c r="D203" s="219" t="s">
        <v>140</v>
      </c>
      <c r="E203" s="42"/>
      <c r="F203" s="220" t="s">
        <v>334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140</v>
      </c>
      <c r="AU203" s="19" t="s">
        <v>86</v>
      </c>
    </row>
    <row r="204" spans="1:47" s="2" customFormat="1" ht="12">
      <c r="A204" s="40"/>
      <c r="B204" s="41"/>
      <c r="C204" s="42"/>
      <c r="D204" s="224" t="s">
        <v>142</v>
      </c>
      <c r="E204" s="42"/>
      <c r="F204" s="225" t="s">
        <v>335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142</v>
      </c>
      <c r="AU204" s="19" t="s">
        <v>86</v>
      </c>
    </row>
    <row r="205" spans="1:63" s="12" customFormat="1" ht="22.8" customHeight="1">
      <c r="A205" s="12"/>
      <c r="B205" s="190"/>
      <c r="C205" s="191"/>
      <c r="D205" s="192" t="s">
        <v>75</v>
      </c>
      <c r="E205" s="204" t="s">
        <v>336</v>
      </c>
      <c r="F205" s="204" t="s">
        <v>337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SUM(P206:P238)</f>
        <v>0</v>
      </c>
      <c r="Q205" s="198"/>
      <c r="R205" s="199">
        <f>SUM(R206:R238)</f>
        <v>0.005814499999999999</v>
      </c>
      <c r="S205" s="198"/>
      <c r="T205" s="200">
        <f>SUM(T206:T238)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86</v>
      </c>
      <c r="AT205" s="202" t="s">
        <v>75</v>
      </c>
      <c r="AU205" s="202" t="s">
        <v>84</v>
      </c>
      <c r="AY205" s="201" t="s">
        <v>130</v>
      </c>
      <c r="BK205" s="203">
        <f>SUM(BK206:BK238)</f>
        <v>0</v>
      </c>
    </row>
    <row r="206" spans="1:65" s="2" customFormat="1" ht="24.15" customHeight="1">
      <c r="A206" s="40"/>
      <c r="B206" s="41"/>
      <c r="C206" s="206" t="s">
        <v>312</v>
      </c>
      <c r="D206" s="206" t="s">
        <v>133</v>
      </c>
      <c r="E206" s="207" t="s">
        <v>339</v>
      </c>
      <c r="F206" s="208" t="s">
        <v>340</v>
      </c>
      <c r="G206" s="209" t="s">
        <v>280</v>
      </c>
      <c r="H206" s="258"/>
      <c r="I206" s="211"/>
      <c r="J206" s="212">
        <f>ROUND(I206*H206,2)</f>
        <v>0</v>
      </c>
      <c r="K206" s="208" t="s">
        <v>19</v>
      </c>
      <c r="L206" s="46"/>
      <c r="M206" s="213" t="s">
        <v>19</v>
      </c>
      <c r="N206" s="214" t="s">
        <v>47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267</v>
      </c>
      <c r="AT206" s="217" t="s">
        <v>133</v>
      </c>
      <c r="AU206" s="217" t="s">
        <v>86</v>
      </c>
      <c r="AY206" s="19" t="s">
        <v>130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84</v>
      </c>
      <c r="BK206" s="218">
        <f>ROUND(I206*H206,2)</f>
        <v>0</v>
      </c>
      <c r="BL206" s="19" t="s">
        <v>267</v>
      </c>
      <c r="BM206" s="217" t="s">
        <v>911</v>
      </c>
    </row>
    <row r="207" spans="1:47" s="2" customFormat="1" ht="12">
      <c r="A207" s="40"/>
      <c r="B207" s="41"/>
      <c r="C207" s="42"/>
      <c r="D207" s="219" t="s">
        <v>140</v>
      </c>
      <c r="E207" s="42"/>
      <c r="F207" s="220" t="s">
        <v>340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140</v>
      </c>
      <c r="AU207" s="19" t="s">
        <v>86</v>
      </c>
    </row>
    <row r="208" spans="1:65" s="2" customFormat="1" ht="21.75" customHeight="1">
      <c r="A208" s="40"/>
      <c r="B208" s="41"/>
      <c r="C208" s="206" t="s">
        <v>318</v>
      </c>
      <c r="D208" s="206" t="s">
        <v>133</v>
      </c>
      <c r="E208" s="207" t="s">
        <v>343</v>
      </c>
      <c r="F208" s="208" t="s">
        <v>344</v>
      </c>
      <c r="G208" s="209" t="s">
        <v>285</v>
      </c>
      <c r="H208" s="210">
        <v>2</v>
      </c>
      <c r="I208" s="211"/>
      <c r="J208" s="212">
        <f>ROUND(I208*H208,2)</f>
        <v>0</v>
      </c>
      <c r="K208" s="208" t="s">
        <v>137</v>
      </c>
      <c r="L208" s="46"/>
      <c r="M208" s="213" t="s">
        <v>19</v>
      </c>
      <c r="N208" s="214" t="s">
        <v>47</v>
      </c>
      <c r="O208" s="86"/>
      <c r="P208" s="215">
        <f>O208*H208</f>
        <v>0</v>
      </c>
      <c r="Q208" s="215">
        <v>0.0003</v>
      </c>
      <c r="R208" s="215">
        <f>Q208*H208</f>
        <v>0.0006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267</v>
      </c>
      <c r="AT208" s="217" t="s">
        <v>133</v>
      </c>
      <c r="AU208" s="217" t="s">
        <v>86</v>
      </c>
      <c r="AY208" s="19" t="s">
        <v>130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84</v>
      </c>
      <c r="BK208" s="218">
        <f>ROUND(I208*H208,2)</f>
        <v>0</v>
      </c>
      <c r="BL208" s="19" t="s">
        <v>267</v>
      </c>
      <c r="BM208" s="217" t="s">
        <v>912</v>
      </c>
    </row>
    <row r="209" spans="1:47" s="2" customFormat="1" ht="12">
      <c r="A209" s="40"/>
      <c r="B209" s="41"/>
      <c r="C209" s="42"/>
      <c r="D209" s="219" t="s">
        <v>140</v>
      </c>
      <c r="E209" s="42"/>
      <c r="F209" s="220" t="s">
        <v>346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140</v>
      </c>
      <c r="AU209" s="19" t="s">
        <v>86</v>
      </c>
    </row>
    <row r="210" spans="1:47" s="2" customFormat="1" ht="12">
      <c r="A210" s="40"/>
      <c r="B210" s="41"/>
      <c r="C210" s="42"/>
      <c r="D210" s="224" t="s">
        <v>142</v>
      </c>
      <c r="E210" s="42"/>
      <c r="F210" s="225" t="s">
        <v>347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142</v>
      </c>
      <c r="AU210" s="19" t="s">
        <v>86</v>
      </c>
    </row>
    <row r="211" spans="1:65" s="2" customFormat="1" ht="21.75" customHeight="1">
      <c r="A211" s="40"/>
      <c r="B211" s="41"/>
      <c r="C211" s="206" t="s">
        <v>324</v>
      </c>
      <c r="D211" s="206" t="s">
        <v>133</v>
      </c>
      <c r="E211" s="207" t="s">
        <v>349</v>
      </c>
      <c r="F211" s="208" t="s">
        <v>350</v>
      </c>
      <c r="G211" s="209" t="s">
        <v>285</v>
      </c>
      <c r="H211" s="210">
        <v>2</v>
      </c>
      <c r="I211" s="211"/>
      <c r="J211" s="212">
        <f>ROUND(I211*H211,2)</f>
        <v>0</v>
      </c>
      <c r="K211" s="208" t="s">
        <v>137</v>
      </c>
      <c r="L211" s="46"/>
      <c r="M211" s="213" t="s">
        <v>19</v>
      </c>
      <c r="N211" s="214" t="s">
        <v>47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267</v>
      </c>
      <c r="AT211" s="217" t="s">
        <v>133</v>
      </c>
      <c r="AU211" s="217" t="s">
        <v>86</v>
      </c>
      <c r="AY211" s="19" t="s">
        <v>130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84</v>
      </c>
      <c r="BK211" s="218">
        <f>ROUND(I211*H211,2)</f>
        <v>0</v>
      </c>
      <c r="BL211" s="19" t="s">
        <v>267</v>
      </c>
      <c r="BM211" s="217" t="s">
        <v>913</v>
      </c>
    </row>
    <row r="212" spans="1:47" s="2" customFormat="1" ht="12">
      <c r="A212" s="40"/>
      <c r="B212" s="41"/>
      <c r="C212" s="42"/>
      <c r="D212" s="219" t="s">
        <v>140</v>
      </c>
      <c r="E212" s="42"/>
      <c r="F212" s="220" t="s">
        <v>352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140</v>
      </c>
      <c r="AU212" s="19" t="s">
        <v>86</v>
      </c>
    </row>
    <row r="213" spans="1:47" s="2" customFormat="1" ht="12">
      <c r="A213" s="40"/>
      <c r="B213" s="41"/>
      <c r="C213" s="42"/>
      <c r="D213" s="224" t="s">
        <v>142</v>
      </c>
      <c r="E213" s="42"/>
      <c r="F213" s="225" t="s">
        <v>353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142</v>
      </c>
      <c r="AU213" s="19" t="s">
        <v>86</v>
      </c>
    </row>
    <row r="214" spans="1:65" s="2" customFormat="1" ht="24.15" customHeight="1">
      <c r="A214" s="40"/>
      <c r="B214" s="41"/>
      <c r="C214" s="206" t="s">
        <v>330</v>
      </c>
      <c r="D214" s="206" t="s">
        <v>133</v>
      </c>
      <c r="E214" s="207" t="s">
        <v>355</v>
      </c>
      <c r="F214" s="208" t="s">
        <v>356</v>
      </c>
      <c r="G214" s="209" t="s">
        <v>160</v>
      </c>
      <c r="H214" s="210">
        <v>18.15</v>
      </c>
      <c r="I214" s="211"/>
      <c r="J214" s="212">
        <f>ROUND(I214*H214,2)</f>
        <v>0</v>
      </c>
      <c r="K214" s="208" t="s">
        <v>137</v>
      </c>
      <c r="L214" s="46"/>
      <c r="M214" s="213" t="s">
        <v>19</v>
      </c>
      <c r="N214" s="214" t="s">
        <v>47</v>
      </c>
      <c r="O214" s="86"/>
      <c r="P214" s="215">
        <f>O214*H214</f>
        <v>0</v>
      </c>
      <c r="Q214" s="215">
        <v>0.0002</v>
      </c>
      <c r="R214" s="215">
        <f>Q214*H214</f>
        <v>0.00363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267</v>
      </c>
      <c r="AT214" s="217" t="s">
        <v>133</v>
      </c>
      <c r="AU214" s="217" t="s">
        <v>86</v>
      </c>
      <c r="AY214" s="19" t="s">
        <v>130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84</v>
      </c>
      <c r="BK214" s="218">
        <f>ROUND(I214*H214,2)</f>
        <v>0</v>
      </c>
      <c r="BL214" s="19" t="s">
        <v>267</v>
      </c>
      <c r="BM214" s="217" t="s">
        <v>914</v>
      </c>
    </row>
    <row r="215" spans="1:47" s="2" customFormat="1" ht="12">
      <c r="A215" s="40"/>
      <c r="B215" s="41"/>
      <c r="C215" s="42"/>
      <c r="D215" s="219" t="s">
        <v>140</v>
      </c>
      <c r="E215" s="42"/>
      <c r="F215" s="220" t="s">
        <v>358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140</v>
      </c>
      <c r="AU215" s="19" t="s">
        <v>86</v>
      </c>
    </row>
    <row r="216" spans="1:47" s="2" customFormat="1" ht="12">
      <c r="A216" s="40"/>
      <c r="B216" s="41"/>
      <c r="C216" s="42"/>
      <c r="D216" s="224" t="s">
        <v>142</v>
      </c>
      <c r="E216" s="42"/>
      <c r="F216" s="225" t="s">
        <v>359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142</v>
      </c>
      <c r="AU216" s="19" t="s">
        <v>86</v>
      </c>
    </row>
    <row r="217" spans="1:51" s="14" customFormat="1" ht="12">
      <c r="A217" s="14"/>
      <c r="B217" s="236"/>
      <c r="C217" s="237"/>
      <c r="D217" s="219" t="s">
        <v>144</v>
      </c>
      <c r="E217" s="238" t="s">
        <v>19</v>
      </c>
      <c r="F217" s="239" t="s">
        <v>915</v>
      </c>
      <c r="G217" s="237"/>
      <c r="H217" s="240">
        <v>4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144</v>
      </c>
      <c r="AU217" s="246" t="s">
        <v>86</v>
      </c>
      <c r="AV217" s="14" t="s">
        <v>86</v>
      </c>
      <c r="AW217" s="14" t="s">
        <v>35</v>
      </c>
      <c r="AX217" s="14" t="s">
        <v>76</v>
      </c>
      <c r="AY217" s="246" t="s">
        <v>130</v>
      </c>
    </row>
    <row r="218" spans="1:51" s="14" customFormat="1" ht="12">
      <c r="A218" s="14"/>
      <c r="B218" s="236"/>
      <c r="C218" s="237"/>
      <c r="D218" s="219" t="s">
        <v>144</v>
      </c>
      <c r="E218" s="238" t="s">
        <v>19</v>
      </c>
      <c r="F218" s="239" t="s">
        <v>916</v>
      </c>
      <c r="G218" s="237"/>
      <c r="H218" s="240">
        <v>14.15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144</v>
      </c>
      <c r="AU218" s="246" t="s">
        <v>86</v>
      </c>
      <c r="AV218" s="14" t="s">
        <v>86</v>
      </c>
      <c r="AW218" s="14" t="s">
        <v>35</v>
      </c>
      <c r="AX218" s="14" t="s">
        <v>76</v>
      </c>
      <c r="AY218" s="246" t="s">
        <v>130</v>
      </c>
    </row>
    <row r="219" spans="1:51" s="15" customFormat="1" ht="12">
      <c r="A219" s="15"/>
      <c r="B219" s="247"/>
      <c r="C219" s="248"/>
      <c r="D219" s="219" t="s">
        <v>144</v>
      </c>
      <c r="E219" s="249" t="s">
        <v>19</v>
      </c>
      <c r="F219" s="250" t="s">
        <v>149</v>
      </c>
      <c r="G219" s="248"/>
      <c r="H219" s="251">
        <v>18.15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7" t="s">
        <v>144</v>
      </c>
      <c r="AU219" s="257" t="s">
        <v>86</v>
      </c>
      <c r="AV219" s="15" t="s">
        <v>138</v>
      </c>
      <c r="AW219" s="15" t="s">
        <v>35</v>
      </c>
      <c r="AX219" s="15" t="s">
        <v>84</v>
      </c>
      <c r="AY219" s="257" t="s">
        <v>130</v>
      </c>
    </row>
    <row r="220" spans="1:65" s="2" customFormat="1" ht="24.15" customHeight="1">
      <c r="A220" s="40"/>
      <c r="B220" s="41"/>
      <c r="C220" s="206" t="s">
        <v>338</v>
      </c>
      <c r="D220" s="206" t="s">
        <v>133</v>
      </c>
      <c r="E220" s="207" t="s">
        <v>361</v>
      </c>
      <c r="F220" s="208" t="s">
        <v>362</v>
      </c>
      <c r="G220" s="209" t="s">
        <v>363</v>
      </c>
      <c r="H220" s="210">
        <v>1</v>
      </c>
      <c r="I220" s="211"/>
      <c r="J220" s="212">
        <f>ROUND(I220*H220,2)</f>
        <v>0</v>
      </c>
      <c r="K220" s="208" t="s">
        <v>137</v>
      </c>
      <c r="L220" s="46"/>
      <c r="M220" s="213" t="s">
        <v>19</v>
      </c>
      <c r="N220" s="214" t="s">
        <v>47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267</v>
      </c>
      <c r="AT220" s="217" t="s">
        <v>133</v>
      </c>
      <c r="AU220" s="217" t="s">
        <v>86</v>
      </c>
      <c r="AY220" s="19" t="s">
        <v>130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84</v>
      </c>
      <c r="BK220" s="218">
        <f>ROUND(I220*H220,2)</f>
        <v>0</v>
      </c>
      <c r="BL220" s="19" t="s">
        <v>267</v>
      </c>
      <c r="BM220" s="217" t="s">
        <v>917</v>
      </c>
    </row>
    <row r="221" spans="1:47" s="2" customFormat="1" ht="12">
      <c r="A221" s="40"/>
      <c r="B221" s="41"/>
      <c r="C221" s="42"/>
      <c r="D221" s="219" t="s">
        <v>140</v>
      </c>
      <c r="E221" s="42"/>
      <c r="F221" s="220" t="s">
        <v>365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140</v>
      </c>
      <c r="AU221" s="19" t="s">
        <v>86</v>
      </c>
    </row>
    <row r="222" spans="1:47" s="2" customFormat="1" ht="12">
      <c r="A222" s="40"/>
      <c r="B222" s="41"/>
      <c r="C222" s="42"/>
      <c r="D222" s="224" t="s">
        <v>142</v>
      </c>
      <c r="E222" s="42"/>
      <c r="F222" s="225" t="s">
        <v>366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142</v>
      </c>
      <c r="AU222" s="19" t="s">
        <v>86</v>
      </c>
    </row>
    <row r="223" spans="1:65" s="2" customFormat="1" ht="24.15" customHeight="1">
      <c r="A223" s="40"/>
      <c r="B223" s="41"/>
      <c r="C223" s="206" t="s">
        <v>342</v>
      </c>
      <c r="D223" s="206" t="s">
        <v>133</v>
      </c>
      <c r="E223" s="207" t="s">
        <v>368</v>
      </c>
      <c r="F223" s="208" t="s">
        <v>369</v>
      </c>
      <c r="G223" s="209" t="s">
        <v>363</v>
      </c>
      <c r="H223" s="210">
        <v>1</v>
      </c>
      <c r="I223" s="211"/>
      <c r="J223" s="212">
        <f>ROUND(I223*H223,2)</f>
        <v>0</v>
      </c>
      <c r="K223" s="208" t="s">
        <v>137</v>
      </c>
      <c r="L223" s="46"/>
      <c r="M223" s="213" t="s">
        <v>19</v>
      </c>
      <c r="N223" s="214" t="s">
        <v>47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267</v>
      </c>
      <c r="AT223" s="217" t="s">
        <v>133</v>
      </c>
      <c r="AU223" s="217" t="s">
        <v>86</v>
      </c>
      <c r="AY223" s="19" t="s">
        <v>130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84</v>
      </c>
      <c r="BK223" s="218">
        <f>ROUND(I223*H223,2)</f>
        <v>0</v>
      </c>
      <c r="BL223" s="19" t="s">
        <v>267</v>
      </c>
      <c r="BM223" s="217" t="s">
        <v>918</v>
      </c>
    </row>
    <row r="224" spans="1:47" s="2" customFormat="1" ht="12">
      <c r="A224" s="40"/>
      <c r="B224" s="41"/>
      <c r="C224" s="42"/>
      <c r="D224" s="219" t="s">
        <v>140</v>
      </c>
      <c r="E224" s="42"/>
      <c r="F224" s="220" t="s">
        <v>371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140</v>
      </c>
      <c r="AU224" s="19" t="s">
        <v>86</v>
      </c>
    </row>
    <row r="225" spans="1:47" s="2" customFormat="1" ht="12">
      <c r="A225" s="40"/>
      <c r="B225" s="41"/>
      <c r="C225" s="42"/>
      <c r="D225" s="224" t="s">
        <v>142</v>
      </c>
      <c r="E225" s="42"/>
      <c r="F225" s="225" t="s">
        <v>372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142</v>
      </c>
      <c r="AU225" s="19" t="s">
        <v>86</v>
      </c>
    </row>
    <row r="226" spans="1:65" s="2" customFormat="1" ht="24.15" customHeight="1">
      <c r="A226" s="40"/>
      <c r="B226" s="41"/>
      <c r="C226" s="206" t="s">
        <v>348</v>
      </c>
      <c r="D226" s="206" t="s">
        <v>133</v>
      </c>
      <c r="E226" s="207" t="s">
        <v>374</v>
      </c>
      <c r="F226" s="208" t="s">
        <v>375</v>
      </c>
      <c r="G226" s="209" t="s">
        <v>285</v>
      </c>
      <c r="H226" s="210">
        <v>2</v>
      </c>
      <c r="I226" s="211"/>
      <c r="J226" s="212">
        <f>ROUND(I226*H226,2)</f>
        <v>0</v>
      </c>
      <c r="K226" s="208" t="s">
        <v>137</v>
      </c>
      <c r="L226" s="46"/>
      <c r="M226" s="213" t="s">
        <v>19</v>
      </c>
      <c r="N226" s="214" t="s">
        <v>47</v>
      </c>
      <c r="O226" s="86"/>
      <c r="P226" s="215">
        <f>O226*H226</f>
        <v>0</v>
      </c>
      <c r="Q226" s="215">
        <v>0.00012</v>
      </c>
      <c r="R226" s="215">
        <f>Q226*H226</f>
        <v>0.00024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267</v>
      </c>
      <c r="AT226" s="217" t="s">
        <v>133</v>
      </c>
      <c r="AU226" s="217" t="s">
        <v>86</v>
      </c>
      <c r="AY226" s="19" t="s">
        <v>130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84</v>
      </c>
      <c r="BK226" s="218">
        <f>ROUND(I226*H226,2)</f>
        <v>0</v>
      </c>
      <c r="BL226" s="19" t="s">
        <v>267</v>
      </c>
      <c r="BM226" s="217" t="s">
        <v>919</v>
      </c>
    </row>
    <row r="227" spans="1:47" s="2" customFormat="1" ht="12">
      <c r="A227" s="40"/>
      <c r="B227" s="41"/>
      <c r="C227" s="42"/>
      <c r="D227" s="219" t="s">
        <v>140</v>
      </c>
      <c r="E227" s="42"/>
      <c r="F227" s="220" t="s">
        <v>377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140</v>
      </c>
      <c r="AU227" s="19" t="s">
        <v>86</v>
      </c>
    </row>
    <row r="228" spans="1:47" s="2" customFormat="1" ht="12">
      <c r="A228" s="40"/>
      <c r="B228" s="41"/>
      <c r="C228" s="42"/>
      <c r="D228" s="224" t="s">
        <v>142</v>
      </c>
      <c r="E228" s="42"/>
      <c r="F228" s="225" t="s">
        <v>378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142</v>
      </c>
      <c r="AU228" s="19" t="s">
        <v>86</v>
      </c>
    </row>
    <row r="229" spans="1:65" s="2" customFormat="1" ht="24.15" customHeight="1">
      <c r="A229" s="40"/>
      <c r="B229" s="41"/>
      <c r="C229" s="206" t="s">
        <v>354</v>
      </c>
      <c r="D229" s="206" t="s">
        <v>133</v>
      </c>
      <c r="E229" s="207" t="s">
        <v>380</v>
      </c>
      <c r="F229" s="208" t="s">
        <v>381</v>
      </c>
      <c r="G229" s="209" t="s">
        <v>285</v>
      </c>
      <c r="H229" s="210">
        <v>2</v>
      </c>
      <c r="I229" s="211"/>
      <c r="J229" s="212">
        <f>ROUND(I229*H229,2)</f>
        <v>0</v>
      </c>
      <c r="K229" s="208" t="s">
        <v>137</v>
      </c>
      <c r="L229" s="46"/>
      <c r="M229" s="213" t="s">
        <v>19</v>
      </c>
      <c r="N229" s="214" t="s">
        <v>47</v>
      </c>
      <c r="O229" s="86"/>
      <c r="P229" s="215">
        <f>O229*H229</f>
        <v>0</v>
      </c>
      <c r="Q229" s="215">
        <v>0.0004</v>
      </c>
      <c r="R229" s="215">
        <f>Q229*H229</f>
        <v>0.0008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267</v>
      </c>
      <c r="AT229" s="217" t="s">
        <v>133</v>
      </c>
      <c r="AU229" s="217" t="s">
        <v>86</v>
      </c>
      <c r="AY229" s="19" t="s">
        <v>130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84</v>
      </c>
      <c r="BK229" s="218">
        <f>ROUND(I229*H229,2)</f>
        <v>0</v>
      </c>
      <c r="BL229" s="19" t="s">
        <v>267</v>
      </c>
      <c r="BM229" s="217" t="s">
        <v>920</v>
      </c>
    </row>
    <row r="230" spans="1:47" s="2" customFormat="1" ht="12">
      <c r="A230" s="40"/>
      <c r="B230" s="41"/>
      <c r="C230" s="42"/>
      <c r="D230" s="219" t="s">
        <v>140</v>
      </c>
      <c r="E230" s="42"/>
      <c r="F230" s="220" t="s">
        <v>383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140</v>
      </c>
      <c r="AU230" s="19" t="s">
        <v>86</v>
      </c>
    </row>
    <row r="231" spans="1:47" s="2" customFormat="1" ht="12">
      <c r="A231" s="40"/>
      <c r="B231" s="41"/>
      <c r="C231" s="42"/>
      <c r="D231" s="224" t="s">
        <v>142</v>
      </c>
      <c r="E231" s="42"/>
      <c r="F231" s="225" t="s">
        <v>384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142</v>
      </c>
      <c r="AU231" s="19" t="s">
        <v>86</v>
      </c>
    </row>
    <row r="232" spans="1:65" s="2" customFormat="1" ht="21.75" customHeight="1">
      <c r="A232" s="40"/>
      <c r="B232" s="41"/>
      <c r="C232" s="206" t="s">
        <v>360</v>
      </c>
      <c r="D232" s="206" t="s">
        <v>133</v>
      </c>
      <c r="E232" s="207" t="s">
        <v>386</v>
      </c>
      <c r="F232" s="208" t="s">
        <v>387</v>
      </c>
      <c r="G232" s="209" t="s">
        <v>160</v>
      </c>
      <c r="H232" s="210">
        <v>18.15</v>
      </c>
      <c r="I232" s="211"/>
      <c r="J232" s="212">
        <f>ROUND(I232*H232,2)</f>
        <v>0</v>
      </c>
      <c r="K232" s="208" t="s">
        <v>137</v>
      </c>
      <c r="L232" s="46"/>
      <c r="M232" s="213" t="s">
        <v>19</v>
      </c>
      <c r="N232" s="214" t="s">
        <v>47</v>
      </c>
      <c r="O232" s="86"/>
      <c r="P232" s="215">
        <f>O232*H232</f>
        <v>0</v>
      </c>
      <c r="Q232" s="215">
        <v>1E-05</v>
      </c>
      <c r="R232" s="215">
        <f>Q232*H232</f>
        <v>0.0001815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267</v>
      </c>
      <c r="AT232" s="217" t="s">
        <v>133</v>
      </c>
      <c r="AU232" s="217" t="s">
        <v>86</v>
      </c>
      <c r="AY232" s="19" t="s">
        <v>130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84</v>
      </c>
      <c r="BK232" s="218">
        <f>ROUND(I232*H232,2)</f>
        <v>0</v>
      </c>
      <c r="BL232" s="19" t="s">
        <v>267</v>
      </c>
      <c r="BM232" s="217" t="s">
        <v>921</v>
      </c>
    </row>
    <row r="233" spans="1:47" s="2" customFormat="1" ht="12">
      <c r="A233" s="40"/>
      <c r="B233" s="41"/>
      <c r="C233" s="42"/>
      <c r="D233" s="219" t="s">
        <v>140</v>
      </c>
      <c r="E233" s="42"/>
      <c r="F233" s="220" t="s">
        <v>389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140</v>
      </c>
      <c r="AU233" s="19" t="s">
        <v>86</v>
      </c>
    </row>
    <row r="234" spans="1:47" s="2" customFormat="1" ht="12">
      <c r="A234" s="40"/>
      <c r="B234" s="41"/>
      <c r="C234" s="42"/>
      <c r="D234" s="224" t="s">
        <v>142</v>
      </c>
      <c r="E234" s="42"/>
      <c r="F234" s="225" t="s">
        <v>390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142</v>
      </c>
      <c r="AU234" s="19" t="s">
        <v>86</v>
      </c>
    </row>
    <row r="235" spans="1:51" s="14" customFormat="1" ht="12">
      <c r="A235" s="14"/>
      <c r="B235" s="236"/>
      <c r="C235" s="237"/>
      <c r="D235" s="219" t="s">
        <v>144</v>
      </c>
      <c r="E235" s="238" t="s">
        <v>19</v>
      </c>
      <c r="F235" s="239" t="s">
        <v>922</v>
      </c>
      <c r="G235" s="237"/>
      <c r="H235" s="240">
        <v>18.15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144</v>
      </c>
      <c r="AU235" s="246" t="s">
        <v>86</v>
      </c>
      <c r="AV235" s="14" t="s">
        <v>86</v>
      </c>
      <c r="AW235" s="14" t="s">
        <v>35</v>
      </c>
      <c r="AX235" s="14" t="s">
        <v>84</v>
      </c>
      <c r="AY235" s="246" t="s">
        <v>130</v>
      </c>
    </row>
    <row r="236" spans="1:65" s="2" customFormat="1" ht="24.15" customHeight="1">
      <c r="A236" s="40"/>
      <c r="B236" s="41"/>
      <c r="C236" s="206" t="s">
        <v>367</v>
      </c>
      <c r="D236" s="206" t="s">
        <v>133</v>
      </c>
      <c r="E236" s="207" t="s">
        <v>392</v>
      </c>
      <c r="F236" s="208" t="s">
        <v>393</v>
      </c>
      <c r="G236" s="209" t="s">
        <v>160</v>
      </c>
      <c r="H236" s="210">
        <v>18.15</v>
      </c>
      <c r="I236" s="211"/>
      <c r="J236" s="212">
        <f>ROUND(I236*H236,2)</f>
        <v>0</v>
      </c>
      <c r="K236" s="208" t="s">
        <v>137</v>
      </c>
      <c r="L236" s="46"/>
      <c r="M236" s="213" t="s">
        <v>19</v>
      </c>
      <c r="N236" s="214" t="s">
        <v>47</v>
      </c>
      <c r="O236" s="86"/>
      <c r="P236" s="215">
        <f>O236*H236</f>
        <v>0</v>
      </c>
      <c r="Q236" s="215">
        <v>2E-05</v>
      </c>
      <c r="R236" s="215">
        <f>Q236*H236</f>
        <v>0.000363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267</v>
      </c>
      <c r="AT236" s="217" t="s">
        <v>133</v>
      </c>
      <c r="AU236" s="217" t="s">
        <v>86</v>
      </c>
      <c r="AY236" s="19" t="s">
        <v>130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84</v>
      </c>
      <c r="BK236" s="218">
        <f>ROUND(I236*H236,2)</f>
        <v>0</v>
      </c>
      <c r="BL236" s="19" t="s">
        <v>267</v>
      </c>
      <c r="BM236" s="217" t="s">
        <v>923</v>
      </c>
    </row>
    <row r="237" spans="1:47" s="2" customFormat="1" ht="12">
      <c r="A237" s="40"/>
      <c r="B237" s="41"/>
      <c r="C237" s="42"/>
      <c r="D237" s="219" t="s">
        <v>140</v>
      </c>
      <c r="E237" s="42"/>
      <c r="F237" s="220" t="s">
        <v>395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140</v>
      </c>
      <c r="AU237" s="19" t="s">
        <v>86</v>
      </c>
    </row>
    <row r="238" spans="1:47" s="2" customFormat="1" ht="12">
      <c r="A238" s="40"/>
      <c r="B238" s="41"/>
      <c r="C238" s="42"/>
      <c r="D238" s="224" t="s">
        <v>142</v>
      </c>
      <c r="E238" s="42"/>
      <c r="F238" s="225" t="s">
        <v>396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142</v>
      </c>
      <c r="AU238" s="19" t="s">
        <v>86</v>
      </c>
    </row>
    <row r="239" spans="1:63" s="12" customFormat="1" ht="22.8" customHeight="1">
      <c r="A239" s="12"/>
      <c r="B239" s="190"/>
      <c r="C239" s="191"/>
      <c r="D239" s="192" t="s">
        <v>75</v>
      </c>
      <c r="E239" s="204" t="s">
        <v>397</v>
      </c>
      <c r="F239" s="204" t="s">
        <v>398</v>
      </c>
      <c r="G239" s="191"/>
      <c r="H239" s="191"/>
      <c r="I239" s="194"/>
      <c r="J239" s="205">
        <f>BK239</f>
        <v>0</v>
      </c>
      <c r="K239" s="191"/>
      <c r="L239" s="196"/>
      <c r="M239" s="197"/>
      <c r="N239" s="198"/>
      <c r="O239" s="198"/>
      <c r="P239" s="199">
        <f>SUM(P240:P336)</f>
        <v>0</v>
      </c>
      <c r="Q239" s="198"/>
      <c r="R239" s="199">
        <f>SUM(R240:R336)</f>
        <v>0.17566</v>
      </c>
      <c r="S239" s="198"/>
      <c r="T239" s="200">
        <f>SUM(T240:T336)</f>
        <v>0.12447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1" t="s">
        <v>86</v>
      </c>
      <c r="AT239" s="202" t="s">
        <v>75</v>
      </c>
      <c r="AU239" s="202" t="s">
        <v>84</v>
      </c>
      <c r="AY239" s="201" t="s">
        <v>130</v>
      </c>
      <c r="BK239" s="203">
        <f>SUM(BK240:BK336)</f>
        <v>0</v>
      </c>
    </row>
    <row r="240" spans="1:65" s="2" customFormat="1" ht="16.5" customHeight="1">
      <c r="A240" s="40"/>
      <c r="B240" s="41"/>
      <c r="C240" s="206" t="s">
        <v>373</v>
      </c>
      <c r="D240" s="206" t="s">
        <v>133</v>
      </c>
      <c r="E240" s="207" t="s">
        <v>400</v>
      </c>
      <c r="F240" s="208" t="s">
        <v>401</v>
      </c>
      <c r="G240" s="209" t="s">
        <v>363</v>
      </c>
      <c r="H240" s="210">
        <v>3</v>
      </c>
      <c r="I240" s="211"/>
      <c r="J240" s="212">
        <f>ROUND(I240*H240,2)</f>
        <v>0</v>
      </c>
      <c r="K240" s="208" t="s">
        <v>137</v>
      </c>
      <c r="L240" s="46"/>
      <c r="M240" s="213" t="s">
        <v>19</v>
      </c>
      <c r="N240" s="214" t="s">
        <v>47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0.0342</v>
      </c>
      <c r="T240" s="216">
        <f>S240*H240</f>
        <v>0.1026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267</v>
      </c>
      <c r="AT240" s="217" t="s">
        <v>133</v>
      </c>
      <c r="AU240" s="217" t="s">
        <v>86</v>
      </c>
      <c r="AY240" s="19" t="s">
        <v>130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84</v>
      </c>
      <c r="BK240" s="218">
        <f>ROUND(I240*H240,2)</f>
        <v>0</v>
      </c>
      <c r="BL240" s="19" t="s">
        <v>267</v>
      </c>
      <c r="BM240" s="217" t="s">
        <v>924</v>
      </c>
    </row>
    <row r="241" spans="1:47" s="2" customFormat="1" ht="12">
      <c r="A241" s="40"/>
      <c r="B241" s="41"/>
      <c r="C241" s="42"/>
      <c r="D241" s="219" t="s">
        <v>140</v>
      </c>
      <c r="E241" s="42"/>
      <c r="F241" s="220" t="s">
        <v>403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140</v>
      </c>
      <c r="AU241" s="19" t="s">
        <v>86</v>
      </c>
    </row>
    <row r="242" spans="1:47" s="2" customFormat="1" ht="12">
      <c r="A242" s="40"/>
      <c r="B242" s="41"/>
      <c r="C242" s="42"/>
      <c r="D242" s="224" t="s">
        <v>142</v>
      </c>
      <c r="E242" s="42"/>
      <c r="F242" s="225" t="s">
        <v>404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142</v>
      </c>
      <c r="AU242" s="19" t="s">
        <v>86</v>
      </c>
    </row>
    <row r="243" spans="1:65" s="2" customFormat="1" ht="24.15" customHeight="1">
      <c r="A243" s="40"/>
      <c r="B243" s="41"/>
      <c r="C243" s="206" t="s">
        <v>379</v>
      </c>
      <c r="D243" s="206" t="s">
        <v>133</v>
      </c>
      <c r="E243" s="207" t="s">
        <v>406</v>
      </c>
      <c r="F243" s="208" t="s">
        <v>407</v>
      </c>
      <c r="G243" s="209" t="s">
        <v>363</v>
      </c>
      <c r="H243" s="210">
        <v>3</v>
      </c>
      <c r="I243" s="211"/>
      <c r="J243" s="212">
        <f>ROUND(I243*H243,2)</f>
        <v>0</v>
      </c>
      <c r="K243" s="208" t="s">
        <v>137</v>
      </c>
      <c r="L243" s="46"/>
      <c r="M243" s="213" t="s">
        <v>19</v>
      </c>
      <c r="N243" s="214" t="s">
        <v>47</v>
      </c>
      <c r="O243" s="86"/>
      <c r="P243" s="215">
        <f>O243*H243</f>
        <v>0</v>
      </c>
      <c r="Q243" s="215">
        <v>0.01697</v>
      </c>
      <c r="R243" s="215">
        <f>Q243*H243</f>
        <v>0.05091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267</v>
      </c>
      <c r="AT243" s="217" t="s">
        <v>133</v>
      </c>
      <c r="AU243" s="217" t="s">
        <v>86</v>
      </c>
      <c r="AY243" s="19" t="s">
        <v>130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84</v>
      </c>
      <c r="BK243" s="218">
        <f>ROUND(I243*H243,2)</f>
        <v>0</v>
      </c>
      <c r="BL243" s="19" t="s">
        <v>267</v>
      </c>
      <c r="BM243" s="217" t="s">
        <v>925</v>
      </c>
    </row>
    <row r="244" spans="1:47" s="2" customFormat="1" ht="12">
      <c r="A244" s="40"/>
      <c r="B244" s="41"/>
      <c r="C244" s="42"/>
      <c r="D244" s="219" t="s">
        <v>140</v>
      </c>
      <c r="E244" s="42"/>
      <c r="F244" s="220" t="s">
        <v>409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140</v>
      </c>
      <c r="AU244" s="19" t="s">
        <v>86</v>
      </c>
    </row>
    <row r="245" spans="1:47" s="2" customFormat="1" ht="12">
      <c r="A245" s="40"/>
      <c r="B245" s="41"/>
      <c r="C245" s="42"/>
      <c r="D245" s="224" t="s">
        <v>142</v>
      </c>
      <c r="E245" s="42"/>
      <c r="F245" s="225" t="s">
        <v>410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142</v>
      </c>
      <c r="AU245" s="19" t="s">
        <v>86</v>
      </c>
    </row>
    <row r="246" spans="1:65" s="2" customFormat="1" ht="21.75" customHeight="1">
      <c r="A246" s="40"/>
      <c r="B246" s="41"/>
      <c r="C246" s="206" t="s">
        <v>385</v>
      </c>
      <c r="D246" s="206" t="s">
        <v>133</v>
      </c>
      <c r="E246" s="207" t="s">
        <v>412</v>
      </c>
      <c r="F246" s="208" t="s">
        <v>413</v>
      </c>
      <c r="G246" s="209" t="s">
        <v>285</v>
      </c>
      <c r="H246" s="210">
        <v>1</v>
      </c>
      <c r="I246" s="211"/>
      <c r="J246" s="212">
        <f>ROUND(I246*H246,2)</f>
        <v>0</v>
      </c>
      <c r="K246" s="208" t="s">
        <v>137</v>
      </c>
      <c r="L246" s="46"/>
      <c r="M246" s="213" t="s">
        <v>19</v>
      </c>
      <c r="N246" s="214" t="s">
        <v>47</v>
      </c>
      <c r="O246" s="86"/>
      <c r="P246" s="215">
        <f>O246*H246</f>
        <v>0</v>
      </c>
      <c r="Q246" s="215">
        <v>0.00119</v>
      </c>
      <c r="R246" s="215">
        <f>Q246*H246</f>
        <v>0.00119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267</v>
      </c>
      <c r="AT246" s="217" t="s">
        <v>133</v>
      </c>
      <c r="AU246" s="217" t="s">
        <v>86</v>
      </c>
      <c r="AY246" s="19" t="s">
        <v>130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84</v>
      </c>
      <c r="BK246" s="218">
        <f>ROUND(I246*H246,2)</f>
        <v>0</v>
      </c>
      <c r="BL246" s="19" t="s">
        <v>267</v>
      </c>
      <c r="BM246" s="217" t="s">
        <v>926</v>
      </c>
    </row>
    <row r="247" spans="1:47" s="2" customFormat="1" ht="12">
      <c r="A247" s="40"/>
      <c r="B247" s="41"/>
      <c r="C247" s="42"/>
      <c r="D247" s="219" t="s">
        <v>140</v>
      </c>
      <c r="E247" s="42"/>
      <c r="F247" s="220" t="s">
        <v>415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140</v>
      </c>
      <c r="AU247" s="19" t="s">
        <v>86</v>
      </c>
    </row>
    <row r="248" spans="1:47" s="2" customFormat="1" ht="12">
      <c r="A248" s="40"/>
      <c r="B248" s="41"/>
      <c r="C248" s="42"/>
      <c r="D248" s="224" t="s">
        <v>142</v>
      </c>
      <c r="E248" s="42"/>
      <c r="F248" s="225" t="s">
        <v>416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142</v>
      </c>
      <c r="AU248" s="19" t="s">
        <v>86</v>
      </c>
    </row>
    <row r="249" spans="1:65" s="2" customFormat="1" ht="24.15" customHeight="1">
      <c r="A249" s="40"/>
      <c r="B249" s="41"/>
      <c r="C249" s="259" t="s">
        <v>391</v>
      </c>
      <c r="D249" s="259" t="s">
        <v>418</v>
      </c>
      <c r="E249" s="260" t="s">
        <v>419</v>
      </c>
      <c r="F249" s="261" t="s">
        <v>420</v>
      </c>
      <c r="G249" s="262" t="s">
        <v>285</v>
      </c>
      <c r="H249" s="263">
        <v>1</v>
      </c>
      <c r="I249" s="264"/>
      <c r="J249" s="265">
        <f>ROUND(I249*H249,2)</f>
        <v>0</v>
      </c>
      <c r="K249" s="261" t="s">
        <v>137</v>
      </c>
      <c r="L249" s="266"/>
      <c r="M249" s="267" t="s">
        <v>19</v>
      </c>
      <c r="N249" s="268" t="s">
        <v>47</v>
      </c>
      <c r="O249" s="86"/>
      <c r="P249" s="215">
        <f>O249*H249</f>
        <v>0</v>
      </c>
      <c r="Q249" s="215">
        <v>0.0219</v>
      </c>
      <c r="R249" s="215">
        <f>Q249*H249</f>
        <v>0.0219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367</v>
      </c>
      <c r="AT249" s="217" t="s">
        <v>418</v>
      </c>
      <c r="AU249" s="217" t="s">
        <v>86</v>
      </c>
      <c r="AY249" s="19" t="s">
        <v>130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84</v>
      </c>
      <c r="BK249" s="218">
        <f>ROUND(I249*H249,2)</f>
        <v>0</v>
      </c>
      <c r="BL249" s="19" t="s">
        <v>267</v>
      </c>
      <c r="BM249" s="217" t="s">
        <v>927</v>
      </c>
    </row>
    <row r="250" spans="1:47" s="2" customFormat="1" ht="12">
      <c r="A250" s="40"/>
      <c r="B250" s="41"/>
      <c r="C250" s="42"/>
      <c r="D250" s="219" t="s">
        <v>140</v>
      </c>
      <c r="E250" s="42"/>
      <c r="F250" s="220" t="s">
        <v>420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140</v>
      </c>
      <c r="AU250" s="19" t="s">
        <v>86</v>
      </c>
    </row>
    <row r="251" spans="1:65" s="2" customFormat="1" ht="16.5" customHeight="1">
      <c r="A251" s="40"/>
      <c r="B251" s="41"/>
      <c r="C251" s="206" t="s">
        <v>399</v>
      </c>
      <c r="D251" s="206" t="s">
        <v>133</v>
      </c>
      <c r="E251" s="207" t="s">
        <v>435</v>
      </c>
      <c r="F251" s="208" t="s">
        <v>436</v>
      </c>
      <c r="G251" s="209" t="s">
        <v>363</v>
      </c>
      <c r="H251" s="210">
        <v>1</v>
      </c>
      <c r="I251" s="211"/>
      <c r="J251" s="212">
        <f>ROUND(I251*H251,2)</f>
        <v>0</v>
      </c>
      <c r="K251" s="208" t="s">
        <v>137</v>
      </c>
      <c r="L251" s="46"/>
      <c r="M251" s="213" t="s">
        <v>19</v>
      </c>
      <c r="N251" s="214" t="s">
        <v>47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0.01946</v>
      </c>
      <c r="T251" s="216">
        <f>S251*H251</f>
        <v>0.01946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267</v>
      </c>
      <c r="AT251" s="217" t="s">
        <v>133</v>
      </c>
      <c r="AU251" s="217" t="s">
        <v>86</v>
      </c>
      <c r="AY251" s="19" t="s">
        <v>130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84</v>
      </c>
      <c r="BK251" s="218">
        <f>ROUND(I251*H251,2)</f>
        <v>0</v>
      </c>
      <c r="BL251" s="19" t="s">
        <v>267</v>
      </c>
      <c r="BM251" s="217" t="s">
        <v>928</v>
      </c>
    </row>
    <row r="252" spans="1:47" s="2" customFormat="1" ht="12">
      <c r="A252" s="40"/>
      <c r="B252" s="41"/>
      <c r="C252" s="42"/>
      <c r="D252" s="219" t="s">
        <v>140</v>
      </c>
      <c r="E252" s="42"/>
      <c r="F252" s="220" t="s">
        <v>438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140</v>
      </c>
      <c r="AU252" s="19" t="s">
        <v>86</v>
      </c>
    </row>
    <row r="253" spans="1:47" s="2" customFormat="1" ht="12">
      <c r="A253" s="40"/>
      <c r="B253" s="41"/>
      <c r="C253" s="42"/>
      <c r="D253" s="224" t="s">
        <v>142</v>
      </c>
      <c r="E253" s="42"/>
      <c r="F253" s="225" t="s">
        <v>439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142</v>
      </c>
      <c r="AU253" s="19" t="s">
        <v>86</v>
      </c>
    </row>
    <row r="254" spans="1:65" s="2" customFormat="1" ht="24.15" customHeight="1">
      <c r="A254" s="40"/>
      <c r="B254" s="41"/>
      <c r="C254" s="206" t="s">
        <v>405</v>
      </c>
      <c r="D254" s="206" t="s">
        <v>133</v>
      </c>
      <c r="E254" s="207" t="s">
        <v>441</v>
      </c>
      <c r="F254" s="208" t="s">
        <v>442</v>
      </c>
      <c r="G254" s="209" t="s">
        <v>363</v>
      </c>
      <c r="H254" s="210">
        <v>1</v>
      </c>
      <c r="I254" s="211"/>
      <c r="J254" s="212">
        <f>ROUND(I254*H254,2)</f>
        <v>0</v>
      </c>
      <c r="K254" s="208" t="s">
        <v>137</v>
      </c>
      <c r="L254" s="46"/>
      <c r="M254" s="213" t="s">
        <v>19</v>
      </c>
      <c r="N254" s="214" t="s">
        <v>47</v>
      </c>
      <c r="O254" s="86"/>
      <c r="P254" s="215">
        <f>O254*H254</f>
        <v>0</v>
      </c>
      <c r="Q254" s="215">
        <v>0.01497</v>
      </c>
      <c r="R254" s="215">
        <f>Q254*H254</f>
        <v>0.01497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267</v>
      </c>
      <c r="AT254" s="217" t="s">
        <v>133</v>
      </c>
      <c r="AU254" s="217" t="s">
        <v>86</v>
      </c>
      <c r="AY254" s="19" t="s">
        <v>130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84</v>
      </c>
      <c r="BK254" s="218">
        <f>ROUND(I254*H254,2)</f>
        <v>0</v>
      </c>
      <c r="BL254" s="19" t="s">
        <v>267</v>
      </c>
      <c r="BM254" s="217" t="s">
        <v>929</v>
      </c>
    </row>
    <row r="255" spans="1:47" s="2" customFormat="1" ht="12">
      <c r="A255" s="40"/>
      <c r="B255" s="41"/>
      <c r="C255" s="42"/>
      <c r="D255" s="219" t="s">
        <v>140</v>
      </c>
      <c r="E255" s="42"/>
      <c r="F255" s="220" t="s">
        <v>444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140</v>
      </c>
      <c r="AU255" s="19" t="s">
        <v>86</v>
      </c>
    </row>
    <row r="256" spans="1:47" s="2" customFormat="1" ht="12">
      <c r="A256" s="40"/>
      <c r="B256" s="41"/>
      <c r="C256" s="42"/>
      <c r="D256" s="224" t="s">
        <v>142</v>
      </c>
      <c r="E256" s="42"/>
      <c r="F256" s="225" t="s">
        <v>445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142</v>
      </c>
      <c r="AU256" s="19" t="s">
        <v>86</v>
      </c>
    </row>
    <row r="257" spans="1:65" s="2" customFormat="1" ht="24.15" customHeight="1">
      <c r="A257" s="40"/>
      <c r="B257" s="41"/>
      <c r="C257" s="206" t="s">
        <v>411</v>
      </c>
      <c r="D257" s="206" t="s">
        <v>133</v>
      </c>
      <c r="E257" s="207" t="s">
        <v>447</v>
      </c>
      <c r="F257" s="208" t="s">
        <v>448</v>
      </c>
      <c r="G257" s="209" t="s">
        <v>363</v>
      </c>
      <c r="H257" s="210">
        <v>1</v>
      </c>
      <c r="I257" s="211"/>
      <c r="J257" s="212">
        <f>ROUND(I257*H257,2)</f>
        <v>0</v>
      </c>
      <c r="K257" s="208" t="s">
        <v>137</v>
      </c>
      <c r="L257" s="46"/>
      <c r="M257" s="213" t="s">
        <v>19</v>
      </c>
      <c r="N257" s="214" t="s">
        <v>47</v>
      </c>
      <c r="O257" s="86"/>
      <c r="P257" s="215">
        <f>O257*H257</f>
        <v>0</v>
      </c>
      <c r="Q257" s="215">
        <v>0.01921</v>
      </c>
      <c r="R257" s="215">
        <f>Q257*H257</f>
        <v>0.01921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267</v>
      </c>
      <c r="AT257" s="217" t="s">
        <v>133</v>
      </c>
      <c r="AU257" s="217" t="s">
        <v>86</v>
      </c>
      <c r="AY257" s="19" t="s">
        <v>130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84</v>
      </c>
      <c r="BK257" s="218">
        <f>ROUND(I257*H257,2)</f>
        <v>0</v>
      </c>
      <c r="BL257" s="19" t="s">
        <v>267</v>
      </c>
      <c r="BM257" s="217" t="s">
        <v>930</v>
      </c>
    </row>
    <row r="258" spans="1:47" s="2" customFormat="1" ht="12">
      <c r="A258" s="40"/>
      <c r="B258" s="41"/>
      <c r="C258" s="42"/>
      <c r="D258" s="219" t="s">
        <v>140</v>
      </c>
      <c r="E258" s="42"/>
      <c r="F258" s="220" t="s">
        <v>450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140</v>
      </c>
      <c r="AU258" s="19" t="s">
        <v>86</v>
      </c>
    </row>
    <row r="259" spans="1:47" s="2" customFormat="1" ht="12">
      <c r="A259" s="40"/>
      <c r="B259" s="41"/>
      <c r="C259" s="42"/>
      <c r="D259" s="224" t="s">
        <v>142</v>
      </c>
      <c r="E259" s="42"/>
      <c r="F259" s="225" t="s">
        <v>451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142</v>
      </c>
      <c r="AU259" s="19" t="s">
        <v>86</v>
      </c>
    </row>
    <row r="260" spans="1:65" s="2" customFormat="1" ht="16.5" customHeight="1">
      <c r="A260" s="40"/>
      <c r="B260" s="41"/>
      <c r="C260" s="206" t="s">
        <v>417</v>
      </c>
      <c r="D260" s="206" t="s">
        <v>133</v>
      </c>
      <c r="E260" s="207" t="s">
        <v>453</v>
      </c>
      <c r="F260" s="208" t="s">
        <v>454</v>
      </c>
      <c r="G260" s="209" t="s">
        <v>285</v>
      </c>
      <c r="H260" s="210">
        <v>1</v>
      </c>
      <c r="I260" s="211"/>
      <c r="J260" s="212">
        <f>ROUND(I260*H260,2)</f>
        <v>0</v>
      </c>
      <c r="K260" s="208" t="s">
        <v>19</v>
      </c>
      <c r="L260" s="46"/>
      <c r="M260" s="213" t="s">
        <v>19</v>
      </c>
      <c r="N260" s="214" t="s">
        <v>47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267</v>
      </c>
      <c r="AT260" s="217" t="s">
        <v>133</v>
      </c>
      <c r="AU260" s="217" t="s">
        <v>86</v>
      </c>
      <c r="AY260" s="19" t="s">
        <v>130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84</v>
      </c>
      <c r="BK260" s="218">
        <f>ROUND(I260*H260,2)</f>
        <v>0</v>
      </c>
      <c r="BL260" s="19" t="s">
        <v>267</v>
      </c>
      <c r="BM260" s="217" t="s">
        <v>931</v>
      </c>
    </row>
    <row r="261" spans="1:47" s="2" customFormat="1" ht="12">
      <c r="A261" s="40"/>
      <c r="B261" s="41"/>
      <c r="C261" s="42"/>
      <c r="D261" s="219" t="s">
        <v>140</v>
      </c>
      <c r="E261" s="42"/>
      <c r="F261" s="220" t="s">
        <v>454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140</v>
      </c>
      <c r="AU261" s="19" t="s">
        <v>86</v>
      </c>
    </row>
    <row r="262" spans="1:65" s="2" customFormat="1" ht="21.75" customHeight="1">
      <c r="A262" s="40"/>
      <c r="B262" s="41"/>
      <c r="C262" s="259" t="s">
        <v>422</v>
      </c>
      <c r="D262" s="259" t="s">
        <v>418</v>
      </c>
      <c r="E262" s="260" t="s">
        <v>457</v>
      </c>
      <c r="F262" s="261" t="s">
        <v>458</v>
      </c>
      <c r="G262" s="262" t="s">
        <v>285</v>
      </c>
      <c r="H262" s="263">
        <v>1</v>
      </c>
      <c r="I262" s="264"/>
      <c r="J262" s="265">
        <f>ROUND(I262*H262,2)</f>
        <v>0</v>
      </c>
      <c r="K262" s="261" t="s">
        <v>19</v>
      </c>
      <c r="L262" s="266"/>
      <c r="M262" s="267" t="s">
        <v>19</v>
      </c>
      <c r="N262" s="268" t="s">
        <v>47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367</v>
      </c>
      <c r="AT262" s="217" t="s">
        <v>418</v>
      </c>
      <c r="AU262" s="217" t="s">
        <v>86</v>
      </c>
      <c r="AY262" s="19" t="s">
        <v>130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84</v>
      </c>
      <c r="BK262" s="218">
        <f>ROUND(I262*H262,2)</f>
        <v>0</v>
      </c>
      <c r="BL262" s="19" t="s">
        <v>267</v>
      </c>
      <c r="BM262" s="217" t="s">
        <v>932</v>
      </c>
    </row>
    <row r="263" spans="1:47" s="2" customFormat="1" ht="12">
      <c r="A263" s="40"/>
      <c r="B263" s="41"/>
      <c r="C263" s="42"/>
      <c r="D263" s="219" t="s">
        <v>140</v>
      </c>
      <c r="E263" s="42"/>
      <c r="F263" s="220" t="s">
        <v>458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140</v>
      </c>
      <c r="AU263" s="19" t="s">
        <v>86</v>
      </c>
    </row>
    <row r="264" spans="1:65" s="2" customFormat="1" ht="16.5" customHeight="1">
      <c r="A264" s="40"/>
      <c r="B264" s="41"/>
      <c r="C264" s="206" t="s">
        <v>428</v>
      </c>
      <c r="D264" s="206" t="s">
        <v>133</v>
      </c>
      <c r="E264" s="207" t="s">
        <v>461</v>
      </c>
      <c r="F264" s="208" t="s">
        <v>462</v>
      </c>
      <c r="G264" s="209" t="s">
        <v>285</v>
      </c>
      <c r="H264" s="210">
        <v>2</v>
      </c>
      <c r="I264" s="211"/>
      <c r="J264" s="212">
        <f>ROUND(I264*H264,2)</f>
        <v>0</v>
      </c>
      <c r="K264" s="208" t="s">
        <v>137</v>
      </c>
      <c r="L264" s="46"/>
      <c r="M264" s="213" t="s">
        <v>19</v>
      </c>
      <c r="N264" s="214" t="s">
        <v>47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267</v>
      </c>
      <c r="AT264" s="217" t="s">
        <v>133</v>
      </c>
      <c r="AU264" s="217" t="s">
        <v>86</v>
      </c>
      <c r="AY264" s="19" t="s">
        <v>130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84</v>
      </c>
      <c r="BK264" s="218">
        <f>ROUND(I264*H264,2)</f>
        <v>0</v>
      </c>
      <c r="BL264" s="19" t="s">
        <v>267</v>
      </c>
      <c r="BM264" s="217" t="s">
        <v>933</v>
      </c>
    </row>
    <row r="265" spans="1:47" s="2" customFormat="1" ht="12">
      <c r="A265" s="40"/>
      <c r="B265" s="41"/>
      <c r="C265" s="42"/>
      <c r="D265" s="219" t="s">
        <v>140</v>
      </c>
      <c r="E265" s="42"/>
      <c r="F265" s="220" t="s">
        <v>464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140</v>
      </c>
      <c r="AU265" s="19" t="s">
        <v>86</v>
      </c>
    </row>
    <row r="266" spans="1:47" s="2" customFormat="1" ht="12">
      <c r="A266" s="40"/>
      <c r="B266" s="41"/>
      <c r="C266" s="42"/>
      <c r="D266" s="224" t="s">
        <v>142</v>
      </c>
      <c r="E266" s="42"/>
      <c r="F266" s="225" t="s">
        <v>465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142</v>
      </c>
      <c r="AU266" s="19" t="s">
        <v>86</v>
      </c>
    </row>
    <row r="267" spans="1:65" s="2" customFormat="1" ht="16.5" customHeight="1">
      <c r="A267" s="40"/>
      <c r="B267" s="41"/>
      <c r="C267" s="259" t="s">
        <v>434</v>
      </c>
      <c r="D267" s="259" t="s">
        <v>418</v>
      </c>
      <c r="E267" s="260" t="s">
        <v>467</v>
      </c>
      <c r="F267" s="261" t="s">
        <v>468</v>
      </c>
      <c r="G267" s="262" t="s">
        <v>285</v>
      </c>
      <c r="H267" s="263">
        <v>1</v>
      </c>
      <c r="I267" s="264"/>
      <c r="J267" s="265">
        <f>ROUND(I267*H267,2)</f>
        <v>0</v>
      </c>
      <c r="K267" s="261" t="s">
        <v>19</v>
      </c>
      <c r="L267" s="266"/>
      <c r="M267" s="267" t="s">
        <v>19</v>
      </c>
      <c r="N267" s="268" t="s">
        <v>47</v>
      </c>
      <c r="O267" s="86"/>
      <c r="P267" s="215">
        <f>O267*H267</f>
        <v>0</v>
      </c>
      <c r="Q267" s="215">
        <v>0.0005</v>
      </c>
      <c r="R267" s="215">
        <f>Q267*H267</f>
        <v>0.0005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367</v>
      </c>
      <c r="AT267" s="217" t="s">
        <v>418</v>
      </c>
      <c r="AU267" s="217" t="s">
        <v>86</v>
      </c>
      <c r="AY267" s="19" t="s">
        <v>130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84</v>
      </c>
      <c r="BK267" s="218">
        <f>ROUND(I267*H267,2)</f>
        <v>0</v>
      </c>
      <c r="BL267" s="19" t="s">
        <v>267</v>
      </c>
      <c r="BM267" s="217" t="s">
        <v>934</v>
      </c>
    </row>
    <row r="268" spans="1:47" s="2" customFormat="1" ht="12">
      <c r="A268" s="40"/>
      <c r="B268" s="41"/>
      <c r="C268" s="42"/>
      <c r="D268" s="219" t="s">
        <v>140</v>
      </c>
      <c r="E268" s="42"/>
      <c r="F268" s="220" t="s">
        <v>468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140</v>
      </c>
      <c r="AU268" s="19" t="s">
        <v>86</v>
      </c>
    </row>
    <row r="269" spans="1:65" s="2" customFormat="1" ht="16.5" customHeight="1">
      <c r="A269" s="40"/>
      <c r="B269" s="41"/>
      <c r="C269" s="259" t="s">
        <v>440</v>
      </c>
      <c r="D269" s="259" t="s">
        <v>418</v>
      </c>
      <c r="E269" s="260" t="s">
        <v>471</v>
      </c>
      <c r="F269" s="261" t="s">
        <v>472</v>
      </c>
      <c r="G269" s="262" t="s">
        <v>285</v>
      </c>
      <c r="H269" s="263">
        <v>1</v>
      </c>
      <c r="I269" s="264"/>
      <c r="J269" s="265">
        <f>ROUND(I269*H269,2)</f>
        <v>0</v>
      </c>
      <c r="K269" s="261" t="s">
        <v>19</v>
      </c>
      <c r="L269" s="266"/>
      <c r="M269" s="267" t="s">
        <v>19</v>
      </c>
      <c r="N269" s="268" t="s">
        <v>47</v>
      </c>
      <c r="O269" s="86"/>
      <c r="P269" s="215">
        <f>O269*H269</f>
        <v>0</v>
      </c>
      <c r="Q269" s="215">
        <v>0.0005</v>
      </c>
      <c r="R269" s="215">
        <f>Q269*H269</f>
        <v>0.0005</v>
      </c>
      <c r="S269" s="215">
        <v>0</v>
      </c>
      <c r="T269" s="216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7" t="s">
        <v>367</v>
      </c>
      <c r="AT269" s="217" t="s">
        <v>418</v>
      </c>
      <c r="AU269" s="217" t="s">
        <v>86</v>
      </c>
      <c r="AY269" s="19" t="s">
        <v>130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9" t="s">
        <v>84</v>
      </c>
      <c r="BK269" s="218">
        <f>ROUND(I269*H269,2)</f>
        <v>0</v>
      </c>
      <c r="BL269" s="19" t="s">
        <v>267</v>
      </c>
      <c r="BM269" s="217" t="s">
        <v>935</v>
      </c>
    </row>
    <row r="270" spans="1:47" s="2" customFormat="1" ht="12">
      <c r="A270" s="40"/>
      <c r="B270" s="41"/>
      <c r="C270" s="42"/>
      <c r="D270" s="219" t="s">
        <v>140</v>
      </c>
      <c r="E270" s="42"/>
      <c r="F270" s="220" t="s">
        <v>472</v>
      </c>
      <c r="G270" s="42"/>
      <c r="H270" s="42"/>
      <c r="I270" s="221"/>
      <c r="J270" s="42"/>
      <c r="K270" s="42"/>
      <c r="L270" s="46"/>
      <c r="M270" s="222"/>
      <c r="N270" s="223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140</v>
      </c>
      <c r="AU270" s="19" t="s">
        <v>86</v>
      </c>
    </row>
    <row r="271" spans="1:65" s="2" customFormat="1" ht="16.5" customHeight="1">
      <c r="A271" s="40"/>
      <c r="B271" s="41"/>
      <c r="C271" s="206" t="s">
        <v>446</v>
      </c>
      <c r="D271" s="206" t="s">
        <v>133</v>
      </c>
      <c r="E271" s="207" t="s">
        <v>475</v>
      </c>
      <c r="F271" s="208" t="s">
        <v>476</v>
      </c>
      <c r="G271" s="209" t="s">
        <v>285</v>
      </c>
      <c r="H271" s="210">
        <v>1</v>
      </c>
      <c r="I271" s="211"/>
      <c r="J271" s="212">
        <f>ROUND(I271*H271,2)</f>
        <v>0</v>
      </c>
      <c r="K271" s="208" t="s">
        <v>137</v>
      </c>
      <c r="L271" s="46"/>
      <c r="M271" s="213" t="s">
        <v>19</v>
      </c>
      <c r="N271" s="214" t="s">
        <v>47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267</v>
      </c>
      <c r="AT271" s="217" t="s">
        <v>133</v>
      </c>
      <c r="AU271" s="217" t="s">
        <v>86</v>
      </c>
      <c r="AY271" s="19" t="s">
        <v>130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84</v>
      </c>
      <c r="BK271" s="218">
        <f>ROUND(I271*H271,2)</f>
        <v>0</v>
      </c>
      <c r="BL271" s="19" t="s">
        <v>267</v>
      </c>
      <c r="BM271" s="217" t="s">
        <v>936</v>
      </c>
    </row>
    <row r="272" spans="1:47" s="2" customFormat="1" ht="12">
      <c r="A272" s="40"/>
      <c r="B272" s="41"/>
      <c r="C272" s="42"/>
      <c r="D272" s="219" t="s">
        <v>140</v>
      </c>
      <c r="E272" s="42"/>
      <c r="F272" s="220" t="s">
        <v>478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140</v>
      </c>
      <c r="AU272" s="19" t="s">
        <v>86</v>
      </c>
    </row>
    <row r="273" spans="1:47" s="2" customFormat="1" ht="12">
      <c r="A273" s="40"/>
      <c r="B273" s="41"/>
      <c r="C273" s="42"/>
      <c r="D273" s="224" t="s">
        <v>142</v>
      </c>
      <c r="E273" s="42"/>
      <c r="F273" s="225" t="s">
        <v>479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142</v>
      </c>
      <c r="AU273" s="19" t="s">
        <v>86</v>
      </c>
    </row>
    <row r="274" spans="1:65" s="2" customFormat="1" ht="16.5" customHeight="1">
      <c r="A274" s="40"/>
      <c r="B274" s="41"/>
      <c r="C274" s="259" t="s">
        <v>452</v>
      </c>
      <c r="D274" s="259" t="s">
        <v>418</v>
      </c>
      <c r="E274" s="260" t="s">
        <v>481</v>
      </c>
      <c r="F274" s="261" t="s">
        <v>482</v>
      </c>
      <c r="G274" s="262" t="s">
        <v>285</v>
      </c>
      <c r="H274" s="263">
        <v>1</v>
      </c>
      <c r="I274" s="264"/>
      <c r="J274" s="265">
        <f>ROUND(I274*H274,2)</f>
        <v>0</v>
      </c>
      <c r="K274" s="261" t="s">
        <v>137</v>
      </c>
      <c r="L274" s="266"/>
      <c r="M274" s="267" t="s">
        <v>19</v>
      </c>
      <c r="N274" s="268" t="s">
        <v>47</v>
      </c>
      <c r="O274" s="86"/>
      <c r="P274" s="215">
        <f>O274*H274</f>
        <v>0</v>
      </c>
      <c r="Q274" s="215">
        <v>0.0005</v>
      </c>
      <c r="R274" s="215">
        <f>Q274*H274</f>
        <v>0.0005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367</v>
      </c>
      <c r="AT274" s="217" t="s">
        <v>418</v>
      </c>
      <c r="AU274" s="217" t="s">
        <v>86</v>
      </c>
      <c r="AY274" s="19" t="s">
        <v>130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84</v>
      </c>
      <c r="BK274" s="218">
        <f>ROUND(I274*H274,2)</f>
        <v>0</v>
      </c>
      <c r="BL274" s="19" t="s">
        <v>267</v>
      </c>
      <c r="BM274" s="217" t="s">
        <v>937</v>
      </c>
    </row>
    <row r="275" spans="1:47" s="2" customFormat="1" ht="12">
      <c r="A275" s="40"/>
      <c r="B275" s="41"/>
      <c r="C275" s="42"/>
      <c r="D275" s="219" t="s">
        <v>140</v>
      </c>
      <c r="E275" s="42"/>
      <c r="F275" s="220" t="s">
        <v>482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140</v>
      </c>
      <c r="AU275" s="19" t="s">
        <v>86</v>
      </c>
    </row>
    <row r="276" spans="1:65" s="2" customFormat="1" ht="16.5" customHeight="1">
      <c r="A276" s="40"/>
      <c r="B276" s="41"/>
      <c r="C276" s="206" t="s">
        <v>456</v>
      </c>
      <c r="D276" s="206" t="s">
        <v>133</v>
      </c>
      <c r="E276" s="207" t="s">
        <v>485</v>
      </c>
      <c r="F276" s="208" t="s">
        <v>486</v>
      </c>
      <c r="G276" s="209" t="s">
        <v>285</v>
      </c>
      <c r="H276" s="210">
        <v>1</v>
      </c>
      <c r="I276" s="211"/>
      <c r="J276" s="212">
        <f>ROUND(I276*H276,2)</f>
        <v>0</v>
      </c>
      <c r="K276" s="208" t="s">
        <v>137</v>
      </c>
      <c r="L276" s="46"/>
      <c r="M276" s="213" t="s">
        <v>19</v>
      </c>
      <c r="N276" s="214" t="s">
        <v>47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267</v>
      </c>
      <c r="AT276" s="217" t="s">
        <v>133</v>
      </c>
      <c r="AU276" s="217" t="s">
        <v>86</v>
      </c>
      <c r="AY276" s="19" t="s">
        <v>130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84</v>
      </c>
      <c r="BK276" s="218">
        <f>ROUND(I276*H276,2)</f>
        <v>0</v>
      </c>
      <c r="BL276" s="19" t="s">
        <v>267</v>
      </c>
      <c r="BM276" s="217" t="s">
        <v>938</v>
      </c>
    </row>
    <row r="277" spans="1:47" s="2" customFormat="1" ht="12">
      <c r="A277" s="40"/>
      <c r="B277" s="41"/>
      <c r="C277" s="42"/>
      <c r="D277" s="219" t="s">
        <v>140</v>
      </c>
      <c r="E277" s="42"/>
      <c r="F277" s="220" t="s">
        <v>488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140</v>
      </c>
      <c r="AU277" s="19" t="s">
        <v>86</v>
      </c>
    </row>
    <row r="278" spans="1:47" s="2" customFormat="1" ht="12">
      <c r="A278" s="40"/>
      <c r="B278" s="41"/>
      <c r="C278" s="42"/>
      <c r="D278" s="224" t="s">
        <v>142</v>
      </c>
      <c r="E278" s="42"/>
      <c r="F278" s="225" t="s">
        <v>489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142</v>
      </c>
      <c r="AU278" s="19" t="s">
        <v>86</v>
      </c>
    </row>
    <row r="279" spans="1:65" s="2" customFormat="1" ht="24.15" customHeight="1">
      <c r="A279" s="40"/>
      <c r="B279" s="41"/>
      <c r="C279" s="259" t="s">
        <v>460</v>
      </c>
      <c r="D279" s="259" t="s">
        <v>418</v>
      </c>
      <c r="E279" s="260" t="s">
        <v>491</v>
      </c>
      <c r="F279" s="261" t="s">
        <v>492</v>
      </c>
      <c r="G279" s="262" t="s">
        <v>285</v>
      </c>
      <c r="H279" s="263">
        <v>1</v>
      </c>
      <c r="I279" s="264"/>
      <c r="J279" s="265">
        <f>ROUND(I279*H279,2)</f>
        <v>0</v>
      </c>
      <c r="K279" s="261" t="s">
        <v>137</v>
      </c>
      <c r="L279" s="266"/>
      <c r="M279" s="267" t="s">
        <v>19</v>
      </c>
      <c r="N279" s="268" t="s">
        <v>47</v>
      </c>
      <c r="O279" s="86"/>
      <c r="P279" s="215">
        <f>O279*H279</f>
        <v>0</v>
      </c>
      <c r="Q279" s="215">
        <v>0.0005</v>
      </c>
      <c r="R279" s="215">
        <f>Q279*H279</f>
        <v>0.0005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367</v>
      </c>
      <c r="AT279" s="217" t="s">
        <v>418</v>
      </c>
      <c r="AU279" s="217" t="s">
        <v>86</v>
      </c>
      <c r="AY279" s="19" t="s">
        <v>130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84</v>
      </c>
      <c r="BK279" s="218">
        <f>ROUND(I279*H279,2)</f>
        <v>0</v>
      </c>
      <c r="BL279" s="19" t="s">
        <v>267</v>
      </c>
      <c r="BM279" s="217" t="s">
        <v>939</v>
      </c>
    </row>
    <row r="280" spans="1:47" s="2" customFormat="1" ht="12">
      <c r="A280" s="40"/>
      <c r="B280" s="41"/>
      <c r="C280" s="42"/>
      <c r="D280" s="219" t="s">
        <v>140</v>
      </c>
      <c r="E280" s="42"/>
      <c r="F280" s="220" t="s">
        <v>492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140</v>
      </c>
      <c r="AU280" s="19" t="s">
        <v>86</v>
      </c>
    </row>
    <row r="281" spans="1:65" s="2" customFormat="1" ht="16.5" customHeight="1">
      <c r="A281" s="40"/>
      <c r="B281" s="41"/>
      <c r="C281" s="206" t="s">
        <v>466</v>
      </c>
      <c r="D281" s="206" t="s">
        <v>133</v>
      </c>
      <c r="E281" s="207" t="s">
        <v>495</v>
      </c>
      <c r="F281" s="208" t="s">
        <v>496</v>
      </c>
      <c r="G281" s="209" t="s">
        <v>285</v>
      </c>
      <c r="H281" s="210">
        <v>3</v>
      </c>
      <c r="I281" s="211"/>
      <c r="J281" s="212">
        <f>ROUND(I281*H281,2)</f>
        <v>0</v>
      </c>
      <c r="K281" s="208" t="s">
        <v>137</v>
      </c>
      <c r="L281" s="46"/>
      <c r="M281" s="213" t="s">
        <v>19</v>
      </c>
      <c r="N281" s="214" t="s">
        <v>47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267</v>
      </c>
      <c r="AT281" s="217" t="s">
        <v>133</v>
      </c>
      <c r="AU281" s="217" t="s">
        <v>86</v>
      </c>
      <c r="AY281" s="19" t="s">
        <v>130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84</v>
      </c>
      <c r="BK281" s="218">
        <f>ROUND(I281*H281,2)</f>
        <v>0</v>
      </c>
      <c r="BL281" s="19" t="s">
        <v>267</v>
      </c>
      <c r="BM281" s="217" t="s">
        <v>940</v>
      </c>
    </row>
    <row r="282" spans="1:47" s="2" customFormat="1" ht="12">
      <c r="A282" s="40"/>
      <c r="B282" s="41"/>
      <c r="C282" s="42"/>
      <c r="D282" s="219" t="s">
        <v>140</v>
      </c>
      <c r="E282" s="42"/>
      <c r="F282" s="220" t="s">
        <v>498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140</v>
      </c>
      <c r="AU282" s="19" t="s">
        <v>86</v>
      </c>
    </row>
    <row r="283" spans="1:47" s="2" customFormat="1" ht="12">
      <c r="A283" s="40"/>
      <c r="B283" s="41"/>
      <c r="C283" s="42"/>
      <c r="D283" s="224" t="s">
        <v>142</v>
      </c>
      <c r="E283" s="42"/>
      <c r="F283" s="225" t="s">
        <v>499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142</v>
      </c>
      <c r="AU283" s="19" t="s">
        <v>86</v>
      </c>
    </row>
    <row r="284" spans="1:65" s="2" customFormat="1" ht="24.15" customHeight="1">
      <c r="A284" s="40"/>
      <c r="B284" s="41"/>
      <c r="C284" s="259" t="s">
        <v>470</v>
      </c>
      <c r="D284" s="259" t="s">
        <v>418</v>
      </c>
      <c r="E284" s="260" t="s">
        <v>501</v>
      </c>
      <c r="F284" s="261" t="s">
        <v>502</v>
      </c>
      <c r="G284" s="262" t="s">
        <v>285</v>
      </c>
      <c r="H284" s="263">
        <v>3</v>
      </c>
      <c r="I284" s="264"/>
      <c r="J284" s="265">
        <f>ROUND(I284*H284,2)</f>
        <v>0</v>
      </c>
      <c r="K284" s="261" t="s">
        <v>137</v>
      </c>
      <c r="L284" s="266"/>
      <c r="M284" s="267" t="s">
        <v>19</v>
      </c>
      <c r="N284" s="268" t="s">
        <v>47</v>
      </c>
      <c r="O284" s="86"/>
      <c r="P284" s="215">
        <f>O284*H284</f>
        <v>0</v>
      </c>
      <c r="Q284" s="215">
        <v>0.0013</v>
      </c>
      <c r="R284" s="215">
        <f>Q284*H284</f>
        <v>0.0039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367</v>
      </c>
      <c r="AT284" s="217" t="s">
        <v>418</v>
      </c>
      <c r="AU284" s="217" t="s">
        <v>86</v>
      </c>
      <c r="AY284" s="19" t="s">
        <v>130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84</v>
      </c>
      <c r="BK284" s="218">
        <f>ROUND(I284*H284,2)</f>
        <v>0</v>
      </c>
      <c r="BL284" s="19" t="s">
        <v>267</v>
      </c>
      <c r="BM284" s="217" t="s">
        <v>941</v>
      </c>
    </row>
    <row r="285" spans="1:47" s="2" customFormat="1" ht="12">
      <c r="A285" s="40"/>
      <c r="B285" s="41"/>
      <c r="C285" s="42"/>
      <c r="D285" s="219" t="s">
        <v>140</v>
      </c>
      <c r="E285" s="42"/>
      <c r="F285" s="220" t="s">
        <v>502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140</v>
      </c>
      <c r="AU285" s="19" t="s">
        <v>86</v>
      </c>
    </row>
    <row r="286" spans="1:65" s="2" customFormat="1" ht="16.5" customHeight="1">
      <c r="A286" s="40"/>
      <c r="B286" s="41"/>
      <c r="C286" s="206" t="s">
        <v>474</v>
      </c>
      <c r="D286" s="206" t="s">
        <v>133</v>
      </c>
      <c r="E286" s="207" t="s">
        <v>505</v>
      </c>
      <c r="F286" s="208" t="s">
        <v>506</v>
      </c>
      <c r="G286" s="209" t="s">
        <v>285</v>
      </c>
      <c r="H286" s="210">
        <v>1</v>
      </c>
      <c r="I286" s="211"/>
      <c r="J286" s="212">
        <f>ROUND(I286*H286,2)</f>
        <v>0</v>
      </c>
      <c r="K286" s="208" t="s">
        <v>137</v>
      </c>
      <c r="L286" s="46"/>
      <c r="M286" s="213" t="s">
        <v>19</v>
      </c>
      <c r="N286" s="214" t="s">
        <v>47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267</v>
      </c>
      <c r="AT286" s="217" t="s">
        <v>133</v>
      </c>
      <c r="AU286" s="217" t="s">
        <v>86</v>
      </c>
      <c r="AY286" s="19" t="s">
        <v>130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84</v>
      </c>
      <c r="BK286" s="218">
        <f>ROUND(I286*H286,2)</f>
        <v>0</v>
      </c>
      <c r="BL286" s="19" t="s">
        <v>267</v>
      </c>
      <c r="BM286" s="217" t="s">
        <v>942</v>
      </c>
    </row>
    <row r="287" spans="1:47" s="2" customFormat="1" ht="12">
      <c r="A287" s="40"/>
      <c r="B287" s="41"/>
      <c r="C287" s="42"/>
      <c r="D287" s="219" t="s">
        <v>140</v>
      </c>
      <c r="E287" s="42"/>
      <c r="F287" s="220" t="s">
        <v>508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140</v>
      </c>
      <c r="AU287" s="19" t="s">
        <v>86</v>
      </c>
    </row>
    <row r="288" spans="1:47" s="2" customFormat="1" ht="12">
      <c r="A288" s="40"/>
      <c r="B288" s="41"/>
      <c r="C288" s="42"/>
      <c r="D288" s="224" t="s">
        <v>142</v>
      </c>
      <c r="E288" s="42"/>
      <c r="F288" s="225" t="s">
        <v>509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142</v>
      </c>
      <c r="AU288" s="19" t="s">
        <v>86</v>
      </c>
    </row>
    <row r="289" spans="1:65" s="2" customFormat="1" ht="16.5" customHeight="1">
      <c r="A289" s="40"/>
      <c r="B289" s="41"/>
      <c r="C289" s="259" t="s">
        <v>480</v>
      </c>
      <c r="D289" s="259" t="s">
        <v>418</v>
      </c>
      <c r="E289" s="260" t="s">
        <v>511</v>
      </c>
      <c r="F289" s="261" t="s">
        <v>512</v>
      </c>
      <c r="G289" s="262" t="s">
        <v>285</v>
      </c>
      <c r="H289" s="263">
        <v>1</v>
      </c>
      <c r="I289" s="264"/>
      <c r="J289" s="265">
        <f>ROUND(I289*H289,2)</f>
        <v>0</v>
      </c>
      <c r="K289" s="261" t="s">
        <v>19</v>
      </c>
      <c r="L289" s="266"/>
      <c r="M289" s="267" t="s">
        <v>19</v>
      </c>
      <c r="N289" s="268" t="s">
        <v>47</v>
      </c>
      <c r="O289" s="86"/>
      <c r="P289" s="215">
        <f>O289*H289</f>
        <v>0</v>
      </c>
      <c r="Q289" s="215">
        <v>0.0002</v>
      </c>
      <c r="R289" s="215">
        <f>Q289*H289</f>
        <v>0.0002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367</v>
      </c>
      <c r="AT289" s="217" t="s">
        <v>418</v>
      </c>
      <c r="AU289" s="217" t="s">
        <v>86</v>
      </c>
      <c r="AY289" s="19" t="s">
        <v>130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84</v>
      </c>
      <c r="BK289" s="218">
        <f>ROUND(I289*H289,2)</f>
        <v>0</v>
      </c>
      <c r="BL289" s="19" t="s">
        <v>267</v>
      </c>
      <c r="BM289" s="217" t="s">
        <v>943</v>
      </c>
    </row>
    <row r="290" spans="1:47" s="2" customFormat="1" ht="12">
      <c r="A290" s="40"/>
      <c r="B290" s="41"/>
      <c r="C290" s="42"/>
      <c r="D290" s="219" t="s">
        <v>140</v>
      </c>
      <c r="E290" s="42"/>
      <c r="F290" s="220" t="s">
        <v>512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140</v>
      </c>
      <c r="AU290" s="19" t="s">
        <v>86</v>
      </c>
    </row>
    <row r="291" spans="1:65" s="2" customFormat="1" ht="16.5" customHeight="1">
      <c r="A291" s="40"/>
      <c r="B291" s="41"/>
      <c r="C291" s="206" t="s">
        <v>484</v>
      </c>
      <c r="D291" s="206" t="s">
        <v>133</v>
      </c>
      <c r="E291" s="207" t="s">
        <v>515</v>
      </c>
      <c r="F291" s="208" t="s">
        <v>516</v>
      </c>
      <c r="G291" s="209" t="s">
        <v>285</v>
      </c>
      <c r="H291" s="210">
        <v>1</v>
      </c>
      <c r="I291" s="211"/>
      <c r="J291" s="212">
        <f>ROUND(I291*H291,2)</f>
        <v>0</v>
      </c>
      <c r="K291" s="208" t="s">
        <v>137</v>
      </c>
      <c r="L291" s="46"/>
      <c r="M291" s="213" t="s">
        <v>19</v>
      </c>
      <c r="N291" s="214" t="s">
        <v>47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267</v>
      </c>
      <c r="AT291" s="217" t="s">
        <v>133</v>
      </c>
      <c r="AU291" s="217" t="s">
        <v>86</v>
      </c>
      <c r="AY291" s="19" t="s">
        <v>130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84</v>
      </c>
      <c r="BK291" s="218">
        <f>ROUND(I291*H291,2)</f>
        <v>0</v>
      </c>
      <c r="BL291" s="19" t="s">
        <v>267</v>
      </c>
      <c r="BM291" s="217" t="s">
        <v>944</v>
      </c>
    </row>
    <row r="292" spans="1:47" s="2" customFormat="1" ht="12">
      <c r="A292" s="40"/>
      <c r="B292" s="41"/>
      <c r="C292" s="42"/>
      <c r="D292" s="219" t="s">
        <v>140</v>
      </c>
      <c r="E292" s="42"/>
      <c r="F292" s="220" t="s">
        <v>518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140</v>
      </c>
      <c r="AU292" s="19" t="s">
        <v>86</v>
      </c>
    </row>
    <row r="293" spans="1:47" s="2" customFormat="1" ht="12">
      <c r="A293" s="40"/>
      <c r="B293" s="41"/>
      <c r="C293" s="42"/>
      <c r="D293" s="224" t="s">
        <v>142</v>
      </c>
      <c r="E293" s="42"/>
      <c r="F293" s="225" t="s">
        <v>519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142</v>
      </c>
      <c r="AU293" s="19" t="s">
        <v>86</v>
      </c>
    </row>
    <row r="294" spans="1:65" s="2" customFormat="1" ht="16.5" customHeight="1">
      <c r="A294" s="40"/>
      <c r="B294" s="41"/>
      <c r="C294" s="259" t="s">
        <v>490</v>
      </c>
      <c r="D294" s="259" t="s">
        <v>418</v>
      </c>
      <c r="E294" s="260" t="s">
        <v>521</v>
      </c>
      <c r="F294" s="261" t="s">
        <v>522</v>
      </c>
      <c r="G294" s="262" t="s">
        <v>285</v>
      </c>
      <c r="H294" s="263">
        <v>1</v>
      </c>
      <c r="I294" s="264"/>
      <c r="J294" s="265">
        <f>ROUND(I294*H294,2)</f>
        <v>0</v>
      </c>
      <c r="K294" s="261" t="s">
        <v>137</v>
      </c>
      <c r="L294" s="266"/>
      <c r="M294" s="267" t="s">
        <v>19</v>
      </c>
      <c r="N294" s="268" t="s">
        <v>47</v>
      </c>
      <c r="O294" s="86"/>
      <c r="P294" s="215">
        <f>O294*H294</f>
        <v>0</v>
      </c>
      <c r="Q294" s="215">
        <v>0.00085</v>
      </c>
      <c r="R294" s="215">
        <f>Q294*H294</f>
        <v>0.00085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367</v>
      </c>
      <c r="AT294" s="217" t="s">
        <v>418</v>
      </c>
      <c r="AU294" s="217" t="s">
        <v>86</v>
      </c>
      <c r="AY294" s="19" t="s">
        <v>130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84</v>
      </c>
      <c r="BK294" s="218">
        <f>ROUND(I294*H294,2)</f>
        <v>0</v>
      </c>
      <c r="BL294" s="19" t="s">
        <v>267</v>
      </c>
      <c r="BM294" s="217" t="s">
        <v>945</v>
      </c>
    </row>
    <row r="295" spans="1:47" s="2" customFormat="1" ht="12">
      <c r="A295" s="40"/>
      <c r="B295" s="41"/>
      <c r="C295" s="42"/>
      <c r="D295" s="219" t="s">
        <v>140</v>
      </c>
      <c r="E295" s="42"/>
      <c r="F295" s="220" t="s">
        <v>522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140</v>
      </c>
      <c r="AU295" s="19" t="s">
        <v>86</v>
      </c>
    </row>
    <row r="296" spans="1:65" s="2" customFormat="1" ht="16.5" customHeight="1">
      <c r="A296" s="40"/>
      <c r="B296" s="41"/>
      <c r="C296" s="206" t="s">
        <v>494</v>
      </c>
      <c r="D296" s="206" t="s">
        <v>133</v>
      </c>
      <c r="E296" s="207" t="s">
        <v>525</v>
      </c>
      <c r="F296" s="208" t="s">
        <v>526</v>
      </c>
      <c r="G296" s="209" t="s">
        <v>285</v>
      </c>
      <c r="H296" s="210">
        <v>1</v>
      </c>
      <c r="I296" s="211"/>
      <c r="J296" s="212">
        <f>ROUND(I296*H296,2)</f>
        <v>0</v>
      </c>
      <c r="K296" s="208" t="s">
        <v>137</v>
      </c>
      <c r="L296" s="46"/>
      <c r="M296" s="213" t="s">
        <v>19</v>
      </c>
      <c r="N296" s="214" t="s">
        <v>47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267</v>
      </c>
      <c r="AT296" s="217" t="s">
        <v>133</v>
      </c>
      <c r="AU296" s="217" t="s">
        <v>86</v>
      </c>
      <c r="AY296" s="19" t="s">
        <v>130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84</v>
      </c>
      <c r="BK296" s="218">
        <f>ROUND(I296*H296,2)</f>
        <v>0</v>
      </c>
      <c r="BL296" s="19" t="s">
        <v>267</v>
      </c>
      <c r="BM296" s="217" t="s">
        <v>946</v>
      </c>
    </row>
    <row r="297" spans="1:47" s="2" customFormat="1" ht="12">
      <c r="A297" s="40"/>
      <c r="B297" s="41"/>
      <c r="C297" s="42"/>
      <c r="D297" s="219" t="s">
        <v>140</v>
      </c>
      <c r="E297" s="42"/>
      <c r="F297" s="220" t="s">
        <v>528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140</v>
      </c>
      <c r="AU297" s="19" t="s">
        <v>86</v>
      </c>
    </row>
    <row r="298" spans="1:47" s="2" customFormat="1" ht="12">
      <c r="A298" s="40"/>
      <c r="B298" s="41"/>
      <c r="C298" s="42"/>
      <c r="D298" s="224" t="s">
        <v>142</v>
      </c>
      <c r="E298" s="42"/>
      <c r="F298" s="225" t="s">
        <v>529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142</v>
      </c>
      <c r="AU298" s="19" t="s">
        <v>86</v>
      </c>
    </row>
    <row r="299" spans="1:65" s="2" customFormat="1" ht="16.5" customHeight="1">
      <c r="A299" s="40"/>
      <c r="B299" s="41"/>
      <c r="C299" s="259" t="s">
        <v>500</v>
      </c>
      <c r="D299" s="259" t="s">
        <v>418</v>
      </c>
      <c r="E299" s="260" t="s">
        <v>531</v>
      </c>
      <c r="F299" s="261" t="s">
        <v>532</v>
      </c>
      <c r="G299" s="262" t="s">
        <v>285</v>
      </c>
      <c r="H299" s="263">
        <v>1</v>
      </c>
      <c r="I299" s="264"/>
      <c r="J299" s="265">
        <f>ROUND(I299*H299,2)</f>
        <v>0</v>
      </c>
      <c r="K299" s="261" t="s">
        <v>137</v>
      </c>
      <c r="L299" s="266"/>
      <c r="M299" s="267" t="s">
        <v>19</v>
      </c>
      <c r="N299" s="268" t="s">
        <v>47</v>
      </c>
      <c r="O299" s="86"/>
      <c r="P299" s="215">
        <f>O299*H299</f>
        <v>0</v>
      </c>
      <c r="Q299" s="215">
        <v>0.00085</v>
      </c>
      <c r="R299" s="215">
        <f>Q299*H299</f>
        <v>0.00085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367</v>
      </c>
      <c r="AT299" s="217" t="s">
        <v>418</v>
      </c>
      <c r="AU299" s="217" t="s">
        <v>86</v>
      </c>
      <c r="AY299" s="19" t="s">
        <v>130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84</v>
      </c>
      <c r="BK299" s="218">
        <f>ROUND(I299*H299,2)</f>
        <v>0</v>
      </c>
      <c r="BL299" s="19" t="s">
        <v>267</v>
      </c>
      <c r="BM299" s="217" t="s">
        <v>947</v>
      </c>
    </row>
    <row r="300" spans="1:47" s="2" customFormat="1" ht="12">
      <c r="A300" s="40"/>
      <c r="B300" s="41"/>
      <c r="C300" s="42"/>
      <c r="D300" s="219" t="s">
        <v>140</v>
      </c>
      <c r="E300" s="42"/>
      <c r="F300" s="220" t="s">
        <v>532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140</v>
      </c>
      <c r="AU300" s="19" t="s">
        <v>86</v>
      </c>
    </row>
    <row r="301" spans="1:65" s="2" customFormat="1" ht="16.5" customHeight="1">
      <c r="A301" s="40"/>
      <c r="B301" s="41"/>
      <c r="C301" s="206" t="s">
        <v>504</v>
      </c>
      <c r="D301" s="206" t="s">
        <v>133</v>
      </c>
      <c r="E301" s="207" t="s">
        <v>535</v>
      </c>
      <c r="F301" s="208" t="s">
        <v>536</v>
      </c>
      <c r="G301" s="209" t="s">
        <v>285</v>
      </c>
      <c r="H301" s="210">
        <v>1</v>
      </c>
      <c r="I301" s="211"/>
      <c r="J301" s="212">
        <f>ROUND(I301*H301,2)</f>
        <v>0</v>
      </c>
      <c r="K301" s="208" t="s">
        <v>137</v>
      </c>
      <c r="L301" s="46"/>
      <c r="M301" s="213" t="s">
        <v>19</v>
      </c>
      <c r="N301" s="214" t="s">
        <v>47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267</v>
      </c>
      <c r="AT301" s="217" t="s">
        <v>133</v>
      </c>
      <c r="AU301" s="217" t="s">
        <v>86</v>
      </c>
      <c r="AY301" s="19" t="s">
        <v>130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84</v>
      </c>
      <c r="BK301" s="218">
        <f>ROUND(I301*H301,2)</f>
        <v>0</v>
      </c>
      <c r="BL301" s="19" t="s">
        <v>267</v>
      </c>
      <c r="BM301" s="217" t="s">
        <v>948</v>
      </c>
    </row>
    <row r="302" spans="1:47" s="2" customFormat="1" ht="12">
      <c r="A302" s="40"/>
      <c r="B302" s="41"/>
      <c r="C302" s="42"/>
      <c r="D302" s="219" t="s">
        <v>140</v>
      </c>
      <c r="E302" s="42"/>
      <c r="F302" s="220" t="s">
        <v>538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140</v>
      </c>
      <c r="AU302" s="19" t="s">
        <v>86</v>
      </c>
    </row>
    <row r="303" spans="1:47" s="2" customFormat="1" ht="12">
      <c r="A303" s="40"/>
      <c r="B303" s="41"/>
      <c r="C303" s="42"/>
      <c r="D303" s="224" t="s">
        <v>142</v>
      </c>
      <c r="E303" s="42"/>
      <c r="F303" s="225" t="s">
        <v>539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142</v>
      </c>
      <c r="AU303" s="19" t="s">
        <v>86</v>
      </c>
    </row>
    <row r="304" spans="1:65" s="2" customFormat="1" ht="16.5" customHeight="1">
      <c r="A304" s="40"/>
      <c r="B304" s="41"/>
      <c r="C304" s="259" t="s">
        <v>510</v>
      </c>
      <c r="D304" s="259" t="s">
        <v>418</v>
      </c>
      <c r="E304" s="260" t="s">
        <v>541</v>
      </c>
      <c r="F304" s="261" t="s">
        <v>542</v>
      </c>
      <c r="G304" s="262" t="s">
        <v>285</v>
      </c>
      <c r="H304" s="263">
        <v>1</v>
      </c>
      <c r="I304" s="264"/>
      <c r="J304" s="265">
        <f>ROUND(I304*H304,2)</f>
        <v>0</v>
      </c>
      <c r="K304" s="261" t="s">
        <v>137</v>
      </c>
      <c r="L304" s="266"/>
      <c r="M304" s="267" t="s">
        <v>19</v>
      </c>
      <c r="N304" s="268" t="s">
        <v>47</v>
      </c>
      <c r="O304" s="86"/>
      <c r="P304" s="215">
        <f>O304*H304</f>
        <v>0</v>
      </c>
      <c r="Q304" s="215">
        <v>0.001</v>
      </c>
      <c r="R304" s="215">
        <f>Q304*H304</f>
        <v>0.001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367</v>
      </c>
      <c r="AT304" s="217" t="s">
        <v>418</v>
      </c>
      <c r="AU304" s="217" t="s">
        <v>86</v>
      </c>
      <c r="AY304" s="19" t="s">
        <v>130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84</v>
      </c>
      <c r="BK304" s="218">
        <f>ROUND(I304*H304,2)</f>
        <v>0</v>
      </c>
      <c r="BL304" s="19" t="s">
        <v>267</v>
      </c>
      <c r="BM304" s="217" t="s">
        <v>949</v>
      </c>
    </row>
    <row r="305" spans="1:47" s="2" customFormat="1" ht="12">
      <c r="A305" s="40"/>
      <c r="B305" s="41"/>
      <c r="C305" s="42"/>
      <c r="D305" s="219" t="s">
        <v>140</v>
      </c>
      <c r="E305" s="42"/>
      <c r="F305" s="220" t="s">
        <v>542</v>
      </c>
      <c r="G305" s="42"/>
      <c r="H305" s="42"/>
      <c r="I305" s="221"/>
      <c r="J305" s="42"/>
      <c r="K305" s="42"/>
      <c r="L305" s="46"/>
      <c r="M305" s="222"/>
      <c r="N305" s="223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140</v>
      </c>
      <c r="AU305" s="19" t="s">
        <v>86</v>
      </c>
    </row>
    <row r="306" spans="1:65" s="2" customFormat="1" ht="16.5" customHeight="1">
      <c r="A306" s="40"/>
      <c r="B306" s="41"/>
      <c r="C306" s="206" t="s">
        <v>514</v>
      </c>
      <c r="D306" s="206" t="s">
        <v>133</v>
      </c>
      <c r="E306" s="207" t="s">
        <v>545</v>
      </c>
      <c r="F306" s="208" t="s">
        <v>546</v>
      </c>
      <c r="G306" s="209" t="s">
        <v>285</v>
      </c>
      <c r="H306" s="210">
        <v>1</v>
      </c>
      <c r="I306" s="211"/>
      <c r="J306" s="212">
        <f>ROUND(I306*H306,2)</f>
        <v>0</v>
      </c>
      <c r="K306" s="208" t="s">
        <v>137</v>
      </c>
      <c r="L306" s="46"/>
      <c r="M306" s="213" t="s">
        <v>19</v>
      </c>
      <c r="N306" s="214" t="s">
        <v>47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267</v>
      </c>
      <c r="AT306" s="217" t="s">
        <v>133</v>
      </c>
      <c r="AU306" s="217" t="s">
        <v>86</v>
      </c>
      <c r="AY306" s="19" t="s">
        <v>130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84</v>
      </c>
      <c r="BK306" s="218">
        <f>ROUND(I306*H306,2)</f>
        <v>0</v>
      </c>
      <c r="BL306" s="19" t="s">
        <v>267</v>
      </c>
      <c r="BM306" s="217" t="s">
        <v>950</v>
      </c>
    </row>
    <row r="307" spans="1:47" s="2" customFormat="1" ht="12">
      <c r="A307" s="40"/>
      <c r="B307" s="41"/>
      <c r="C307" s="42"/>
      <c r="D307" s="219" t="s">
        <v>140</v>
      </c>
      <c r="E307" s="42"/>
      <c r="F307" s="220" t="s">
        <v>548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140</v>
      </c>
      <c r="AU307" s="19" t="s">
        <v>86</v>
      </c>
    </row>
    <row r="308" spans="1:47" s="2" customFormat="1" ht="12">
      <c r="A308" s="40"/>
      <c r="B308" s="41"/>
      <c r="C308" s="42"/>
      <c r="D308" s="224" t="s">
        <v>142</v>
      </c>
      <c r="E308" s="42"/>
      <c r="F308" s="225" t="s">
        <v>549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142</v>
      </c>
      <c r="AU308" s="19" t="s">
        <v>86</v>
      </c>
    </row>
    <row r="309" spans="1:65" s="2" customFormat="1" ht="16.5" customHeight="1">
      <c r="A309" s="40"/>
      <c r="B309" s="41"/>
      <c r="C309" s="259" t="s">
        <v>520</v>
      </c>
      <c r="D309" s="259" t="s">
        <v>418</v>
      </c>
      <c r="E309" s="260" t="s">
        <v>551</v>
      </c>
      <c r="F309" s="261" t="s">
        <v>552</v>
      </c>
      <c r="G309" s="262" t="s">
        <v>285</v>
      </c>
      <c r="H309" s="263">
        <v>1</v>
      </c>
      <c r="I309" s="264"/>
      <c r="J309" s="265">
        <f>ROUND(I309*H309,2)</f>
        <v>0</v>
      </c>
      <c r="K309" s="261" t="s">
        <v>137</v>
      </c>
      <c r="L309" s="266"/>
      <c r="M309" s="267" t="s">
        <v>19</v>
      </c>
      <c r="N309" s="268" t="s">
        <v>47</v>
      </c>
      <c r="O309" s="86"/>
      <c r="P309" s="215">
        <f>O309*H309</f>
        <v>0</v>
      </c>
      <c r="Q309" s="215">
        <v>0.001</v>
      </c>
      <c r="R309" s="215">
        <f>Q309*H309</f>
        <v>0.001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367</v>
      </c>
      <c r="AT309" s="217" t="s">
        <v>418</v>
      </c>
      <c r="AU309" s="217" t="s">
        <v>86</v>
      </c>
      <c r="AY309" s="19" t="s">
        <v>130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84</v>
      </c>
      <c r="BK309" s="218">
        <f>ROUND(I309*H309,2)</f>
        <v>0</v>
      </c>
      <c r="BL309" s="19" t="s">
        <v>267</v>
      </c>
      <c r="BM309" s="217" t="s">
        <v>951</v>
      </c>
    </row>
    <row r="310" spans="1:47" s="2" customFormat="1" ht="12">
      <c r="A310" s="40"/>
      <c r="B310" s="41"/>
      <c r="C310" s="42"/>
      <c r="D310" s="219" t="s">
        <v>140</v>
      </c>
      <c r="E310" s="42"/>
      <c r="F310" s="220" t="s">
        <v>552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140</v>
      </c>
      <c r="AU310" s="19" t="s">
        <v>86</v>
      </c>
    </row>
    <row r="311" spans="1:65" s="2" customFormat="1" ht="16.5" customHeight="1">
      <c r="A311" s="40"/>
      <c r="B311" s="41"/>
      <c r="C311" s="206" t="s">
        <v>524</v>
      </c>
      <c r="D311" s="206" t="s">
        <v>133</v>
      </c>
      <c r="E311" s="207" t="s">
        <v>555</v>
      </c>
      <c r="F311" s="208" t="s">
        <v>556</v>
      </c>
      <c r="G311" s="209" t="s">
        <v>285</v>
      </c>
      <c r="H311" s="210">
        <v>1</v>
      </c>
      <c r="I311" s="211"/>
      <c r="J311" s="212">
        <f>ROUND(I311*H311,2)</f>
        <v>0</v>
      </c>
      <c r="K311" s="208" t="s">
        <v>137</v>
      </c>
      <c r="L311" s="46"/>
      <c r="M311" s="213" t="s">
        <v>19</v>
      </c>
      <c r="N311" s="214" t="s">
        <v>47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267</v>
      </c>
      <c r="AT311" s="217" t="s">
        <v>133</v>
      </c>
      <c r="AU311" s="217" t="s">
        <v>86</v>
      </c>
      <c r="AY311" s="19" t="s">
        <v>130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84</v>
      </c>
      <c r="BK311" s="218">
        <f>ROUND(I311*H311,2)</f>
        <v>0</v>
      </c>
      <c r="BL311" s="19" t="s">
        <v>267</v>
      </c>
      <c r="BM311" s="217" t="s">
        <v>952</v>
      </c>
    </row>
    <row r="312" spans="1:47" s="2" customFormat="1" ht="12">
      <c r="A312" s="40"/>
      <c r="B312" s="41"/>
      <c r="C312" s="42"/>
      <c r="D312" s="219" t="s">
        <v>140</v>
      </c>
      <c r="E312" s="42"/>
      <c r="F312" s="220" t="s">
        <v>558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140</v>
      </c>
      <c r="AU312" s="19" t="s">
        <v>86</v>
      </c>
    </row>
    <row r="313" spans="1:47" s="2" customFormat="1" ht="12">
      <c r="A313" s="40"/>
      <c r="B313" s="41"/>
      <c r="C313" s="42"/>
      <c r="D313" s="224" t="s">
        <v>142</v>
      </c>
      <c r="E313" s="42"/>
      <c r="F313" s="225" t="s">
        <v>559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142</v>
      </c>
      <c r="AU313" s="19" t="s">
        <v>86</v>
      </c>
    </row>
    <row r="314" spans="1:65" s="2" customFormat="1" ht="24.15" customHeight="1">
      <c r="A314" s="40"/>
      <c r="B314" s="41"/>
      <c r="C314" s="259" t="s">
        <v>530</v>
      </c>
      <c r="D314" s="259" t="s">
        <v>418</v>
      </c>
      <c r="E314" s="260" t="s">
        <v>561</v>
      </c>
      <c r="F314" s="261" t="s">
        <v>562</v>
      </c>
      <c r="G314" s="262" t="s">
        <v>285</v>
      </c>
      <c r="H314" s="263">
        <v>1</v>
      </c>
      <c r="I314" s="264"/>
      <c r="J314" s="265">
        <f>ROUND(I314*H314,2)</f>
        <v>0</v>
      </c>
      <c r="K314" s="261" t="s">
        <v>137</v>
      </c>
      <c r="L314" s="266"/>
      <c r="M314" s="267" t="s">
        <v>19</v>
      </c>
      <c r="N314" s="268" t="s">
        <v>47</v>
      </c>
      <c r="O314" s="86"/>
      <c r="P314" s="215">
        <f>O314*H314</f>
        <v>0</v>
      </c>
      <c r="Q314" s="215">
        <v>0.0005</v>
      </c>
      <c r="R314" s="215">
        <f>Q314*H314</f>
        <v>0.0005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367</v>
      </c>
      <c r="AT314" s="217" t="s">
        <v>418</v>
      </c>
      <c r="AU314" s="217" t="s">
        <v>86</v>
      </c>
      <c r="AY314" s="19" t="s">
        <v>130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84</v>
      </c>
      <c r="BK314" s="218">
        <f>ROUND(I314*H314,2)</f>
        <v>0</v>
      </c>
      <c r="BL314" s="19" t="s">
        <v>267</v>
      </c>
      <c r="BM314" s="217" t="s">
        <v>953</v>
      </c>
    </row>
    <row r="315" spans="1:47" s="2" customFormat="1" ht="12">
      <c r="A315" s="40"/>
      <c r="B315" s="41"/>
      <c r="C315" s="42"/>
      <c r="D315" s="219" t="s">
        <v>140</v>
      </c>
      <c r="E315" s="42"/>
      <c r="F315" s="220" t="s">
        <v>562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140</v>
      </c>
      <c r="AU315" s="19" t="s">
        <v>86</v>
      </c>
    </row>
    <row r="316" spans="1:65" s="2" customFormat="1" ht="24.15" customHeight="1">
      <c r="A316" s="40"/>
      <c r="B316" s="41"/>
      <c r="C316" s="206" t="s">
        <v>534</v>
      </c>
      <c r="D316" s="206" t="s">
        <v>133</v>
      </c>
      <c r="E316" s="207" t="s">
        <v>565</v>
      </c>
      <c r="F316" s="208" t="s">
        <v>566</v>
      </c>
      <c r="G316" s="209" t="s">
        <v>363</v>
      </c>
      <c r="H316" s="210">
        <v>1</v>
      </c>
      <c r="I316" s="211"/>
      <c r="J316" s="212">
        <f>ROUND(I316*H316,2)</f>
        <v>0</v>
      </c>
      <c r="K316" s="208" t="s">
        <v>19</v>
      </c>
      <c r="L316" s="46"/>
      <c r="M316" s="213" t="s">
        <v>19</v>
      </c>
      <c r="N316" s="214" t="s">
        <v>47</v>
      </c>
      <c r="O316" s="86"/>
      <c r="P316" s="215">
        <f>O316*H316</f>
        <v>0</v>
      </c>
      <c r="Q316" s="215">
        <v>0.05534</v>
      </c>
      <c r="R316" s="215">
        <f>Q316*H316</f>
        <v>0.05534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267</v>
      </c>
      <c r="AT316" s="217" t="s">
        <v>133</v>
      </c>
      <c r="AU316" s="217" t="s">
        <v>86</v>
      </c>
      <c r="AY316" s="19" t="s">
        <v>130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84</v>
      </c>
      <c r="BK316" s="218">
        <f>ROUND(I316*H316,2)</f>
        <v>0</v>
      </c>
      <c r="BL316" s="19" t="s">
        <v>267</v>
      </c>
      <c r="BM316" s="217" t="s">
        <v>954</v>
      </c>
    </row>
    <row r="317" spans="1:47" s="2" customFormat="1" ht="12">
      <c r="A317" s="40"/>
      <c r="B317" s="41"/>
      <c r="C317" s="42"/>
      <c r="D317" s="219" t="s">
        <v>140</v>
      </c>
      <c r="E317" s="42"/>
      <c r="F317" s="220" t="s">
        <v>566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140</v>
      </c>
      <c r="AU317" s="19" t="s">
        <v>86</v>
      </c>
    </row>
    <row r="318" spans="1:65" s="2" customFormat="1" ht="16.5" customHeight="1">
      <c r="A318" s="40"/>
      <c r="B318" s="41"/>
      <c r="C318" s="206" t="s">
        <v>540</v>
      </c>
      <c r="D318" s="206" t="s">
        <v>133</v>
      </c>
      <c r="E318" s="207" t="s">
        <v>576</v>
      </c>
      <c r="F318" s="208" t="s">
        <v>577</v>
      </c>
      <c r="G318" s="209" t="s">
        <v>363</v>
      </c>
      <c r="H318" s="210">
        <v>1</v>
      </c>
      <c r="I318" s="211"/>
      <c r="J318" s="212">
        <f>ROUND(I318*H318,2)</f>
        <v>0</v>
      </c>
      <c r="K318" s="208" t="s">
        <v>137</v>
      </c>
      <c r="L318" s="46"/>
      <c r="M318" s="213" t="s">
        <v>19</v>
      </c>
      <c r="N318" s="214" t="s">
        <v>47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0.00156</v>
      </c>
      <c r="T318" s="216">
        <f>S318*H318</f>
        <v>0.00156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267</v>
      </c>
      <c r="AT318" s="217" t="s">
        <v>133</v>
      </c>
      <c r="AU318" s="217" t="s">
        <v>86</v>
      </c>
      <c r="AY318" s="19" t="s">
        <v>130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84</v>
      </c>
      <c r="BK318" s="218">
        <f>ROUND(I318*H318,2)</f>
        <v>0</v>
      </c>
      <c r="BL318" s="19" t="s">
        <v>267</v>
      </c>
      <c r="BM318" s="217" t="s">
        <v>955</v>
      </c>
    </row>
    <row r="319" spans="1:47" s="2" customFormat="1" ht="12">
      <c r="A319" s="40"/>
      <c r="B319" s="41"/>
      <c r="C319" s="42"/>
      <c r="D319" s="219" t="s">
        <v>140</v>
      </c>
      <c r="E319" s="42"/>
      <c r="F319" s="220" t="s">
        <v>579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140</v>
      </c>
      <c r="AU319" s="19" t="s">
        <v>86</v>
      </c>
    </row>
    <row r="320" spans="1:47" s="2" customFormat="1" ht="12">
      <c r="A320" s="40"/>
      <c r="B320" s="41"/>
      <c r="C320" s="42"/>
      <c r="D320" s="224" t="s">
        <v>142</v>
      </c>
      <c r="E320" s="42"/>
      <c r="F320" s="225" t="s">
        <v>580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142</v>
      </c>
      <c r="AU320" s="19" t="s">
        <v>86</v>
      </c>
    </row>
    <row r="321" spans="1:65" s="2" customFormat="1" ht="21.75" customHeight="1">
      <c r="A321" s="40"/>
      <c r="B321" s="41"/>
      <c r="C321" s="206" t="s">
        <v>544</v>
      </c>
      <c r="D321" s="206" t="s">
        <v>133</v>
      </c>
      <c r="E321" s="207" t="s">
        <v>583</v>
      </c>
      <c r="F321" s="208" t="s">
        <v>584</v>
      </c>
      <c r="G321" s="209" t="s">
        <v>363</v>
      </c>
      <c r="H321" s="210">
        <v>1</v>
      </c>
      <c r="I321" s="211"/>
      <c r="J321" s="212">
        <f>ROUND(I321*H321,2)</f>
        <v>0</v>
      </c>
      <c r="K321" s="208" t="s">
        <v>137</v>
      </c>
      <c r="L321" s="46"/>
      <c r="M321" s="213" t="s">
        <v>19</v>
      </c>
      <c r="N321" s="214" t="s">
        <v>47</v>
      </c>
      <c r="O321" s="86"/>
      <c r="P321" s="215">
        <f>O321*H321</f>
        <v>0</v>
      </c>
      <c r="Q321" s="215">
        <v>0.0018</v>
      </c>
      <c r="R321" s="215">
        <f>Q321*H321</f>
        <v>0.0018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267</v>
      </c>
      <c r="AT321" s="217" t="s">
        <v>133</v>
      </c>
      <c r="AU321" s="217" t="s">
        <v>86</v>
      </c>
      <c r="AY321" s="19" t="s">
        <v>130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84</v>
      </c>
      <c r="BK321" s="218">
        <f>ROUND(I321*H321,2)</f>
        <v>0</v>
      </c>
      <c r="BL321" s="19" t="s">
        <v>267</v>
      </c>
      <c r="BM321" s="217" t="s">
        <v>956</v>
      </c>
    </row>
    <row r="322" spans="1:47" s="2" customFormat="1" ht="12">
      <c r="A322" s="40"/>
      <c r="B322" s="41"/>
      <c r="C322" s="42"/>
      <c r="D322" s="219" t="s">
        <v>140</v>
      </c>
      <c r="E322" s="42"/>
      <c r="F322" s="220" t="s">
        <v>586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140</v>
      </c>
      <c r="AU322" s="19" t="s">
        <v>86</v>
      </c>
    </row>
    <row r="323" spans="1:47" s="2" customFormat="1" ht="12">
      <c r="A323" s="40"/>
      <c r="B323" s="41"/>
      <c r="C323" s="42"/>
      <c r="D323" s="224" t="s">
        <v>142</v>
      </c>
      <c r="E323" s="42"/>
      <c r="F323" s="225" t="s">
        <v>587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142</v>
      </c>
      <c r="AU323" s="19" t="s">
        <v>86</v>
      </c>
    </row>
    <row r="324" spans="1:65" s="2" customFormat="1" ht="24.15" customHeight="1">
      <c r="A324" s="40"/>
      <c r="B324" s="41"/>
      <c r="C324" s="206" t="s">
        <v>550</v>
      </c>
      <c r="D324" s="206" t="s">
        <v>133</v>
      </c>
      <c r="E324" s="207" t="s">
        <v>589</v>
      </c>
      <c r="F324" s="208" t="s">
        <v>590</v>
      </c>
      <c r="G324" s="209" t="s">
        <v>285</v>
      </c>
      <c r="H324" s="210">
        <v>1</v>
      </c>
      <c r="I324" s="211"/>
      <c r="J324" s="212">
        <f>ROUND(I324*H324,2)</f>
        <v>0</v>
      </c>
      <c r="K324" s="208" t="s">
        <v>137</v>
      </c>
      <c r="L324" s="46"/>
      <c r="M324" s="213" t="s">
        <v>19</v>
      </c>
      <c r="N324" s="214" t="s">
        <v>47</v>
      </c>
      <c r="O324" s="86"/>
      <c r="P324" s="215">
        <f>O324*H324</f>
        <v>0</v>
      </c>
      <c r="Q324" s="215">
        <v>4E-05</v>
      </c>
      <c r="R324" s="215">
        <f>Q324*H324</f>
        <v>4E-05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267</v>
      </c>
      <c r="AT324" s="217" t="s">
        <v>133</v>
      </c>
      <c r="AU324" s="217" t="s">
        <v>86</v>
      </c>
      <c r="AY324" s="19" t="s">
        <v>130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84</v>
      </c>
      <c r="BK324" s="218">
        <f>ROUND(I324*H324,2)</f>
        <v>0</v>
      </c>
      <c r="BL324" s="19" t="s">
        <v>267</v>
      </c>
      <c r="BM324" s="217" t="s">
        <v>957</v>
      </c>
    </row>
    <row r="325" spans="1:47" s="2" customFormat="1" ht="12">
      <c r="A325" s="40"/>
      <c r="B325" s="41"/>
      <c r="C325" s="42"/>
      <c r="D325" s="219" t="s">
        <v>140</v>
      </c>
      <c r="E325" s="42"/>
      <c r="F325" s="220" t="s">
        <v>592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140</v>
      </c>
      <c r="AU325" s="19" t="s">
        <v>86</v>
      </c>
    </row>
    <row r="326" spans="1:47" s="2" customFormat="1" ht="12">
      <c r="A326" s="40"/>
      <c r="B326" s="41"/>
      <c r="C326" s="42"/>
      <c r="D326" s="224" t="s">
        <v>142</v>
      </c>
      <c r="E326" s="42"/>
      <c r="F326" s="225" t="s">
        <v>593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142</v>
      </c>
      <c r="AU326" s="19" t="s">
        <v>86</v>
      </c>
    </row>
    <row r="327" spans="1:65" s="2" customFormat="1" ht="24.15" customHeight="1">
      <c r="A327" s="40"/>
      <c r="B327" s="41"/>
      <c r="C327" s="259" t="s">
        <v>554</v>
      </c>
      <c r="D327" s="259" t="s">
        <v>418</v>
      </c>
      <c r="E327" s="260" t="s">
        <v>595</v>
      </c>
      <c r="F327" s="261" t="s">
        <v>596</v>
      </c>
      <c r="G327" s="262" t="s">
        <v>285</v>
      </c>
      <c r="H327" s="263">
        <v>1</v>
      </c>
      <c r="I327" s="264"/>
      <c r="J327" s="265">
        <f>ROUND(I327*H327,2)</f>
        <v>0</v>
      </c>
      <c r="K327" s="261" t="s">
        <v>19</v>
      </c>
      <c r="L327" s="266"/>
      <c r="M327" s="267" t="s">
        <v>19</v>
      </c>
      <c r="N327" s="268" t="s">
        <v>47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367</v>
      </c>
      <c r="AT327" s="217" t="s">
        <v>418</v>
      </c>
      <c r="AU327" s="217" t="s">
        <v>86</v>
      </c>
      <c r="AY327" s="19" t="s">
        <v>130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84</v>
      </c>
      <c r="BK327" s="218">
        <f>ROUND(I327*H327,2)</f>
        <v>0</v>
      </c>
      <c r="BL327" s="19" t="s">
        <v>267</v>
      </c>
      <c r="BM327" s="217" t="s">
        <v>958</v>
      </c>
    </row>
    <row r="328" spans="1:47" s="2" customFormat="1" ht="12">
      <c r="A328" s="40"/>
      <c r="B328" s="41"/>
      <c r="C328" s="42"/>
      <c r="D328" s="219" t="s">
        <v>140</v>
      </c>
      <c r="E328" s="42"/>
      <c r="F328" s="220" t="s">
        <v>596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140</v>
      </c>
      <c r="AU328" s="19" t="s">
        <v>86</v>
      </c>
    </row>
    <row r="329" spans="1:65" s="2" customFormat="1" ht="16.5" customHeight="1">
      <c r="A329" s="40"/>
      <c r="B329" s="41"/>
      <c r="C329" s="206" t="s">
        <v>560</v>
      </c>
      <c r="D329" s="206" t="s">
        <v>133</v>
      </c>
      <c r="E329" s="207" t="s">
        <v>599</v>
      </c>
      <c r="F329" s="208" t="s">
        <v>600</v>
      </c>
      <c r="G329" s="209" t="s">
        <v>285</v>
      </c>
      <c r="H329" s="210">
        <v>1</v>
      </c>
      <c r="I329" s="211"/>
      <c r="J329" s="212">
        <f>ROUND(I329*H329,2)</f>
        <v>0</v>
      </c>
      <c r="K329" s="208" t="s">
        <v>137</v>
      </c>
      <c r="L329" s="46"/>
      <c r="M329" s="213" t="s">
        <v>19</v>
      </c>
      <c r="N329" s="214" t="s">
        <v>47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0.00085</v>
      </c>
      <c r="T329" s="216">
        <f>S329*H329</f>
        <v>0.00085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267</v>
      </c>
      <c r="AT329" s="217" t="s">
        <v>133</v>
      </c>
      <c r="AU329" s="217" t="s">
        <v>86</v>
      </c>
      <c r="AY329" s="19" t="s">
        <v>130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84</v>
      </c>
      <c r="BK329" s="218">
        <f>ROUND(I329*H329,2)</f>
        <v>0</v>
      </c>
      <c r="BL329" s="19" t="s">
        <v>267</v>
      </c>
      <c r="BM329" s="217" t="s">
        <v>959</v>
      </c>
    </row>
    <row r="330" spans="1:47" s="2" customFormat="1" ht="12">
      <c r="A330" s="40"/>
      <c r="B330" s="41"/>
      <c r="C330" s="42"/>
      <c r="D330" s="219" t="s">
        <v>140</v>
      </c>
      <c r="E330" s="42"/>
      <c r="F330" s="220" t="s">
        <v>602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140</v>
      </c>
      <c r="AU330" s="19" t="s">
        <v>86</v>
      </c>
    </row>
    <row r="331" spans="1:47" s="2" customFormat="1" ht="12">
      <c r="A331" s="40"/>
      <c r="B331" s="41"/>
      <c r="C331" s="42"/>
      <c r="D331" s="224" t="s">
        <v>142</v>
      </c>
      <c r="E331" s="42"/>
      <c r="F331" s="225" t="s">
        <v>603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142</v>
      </c>
      <c r="AU331" s="19" t="s">
        <v>86</v>
      </c>
    </row>
    <row r="332" spans="1:65" s="2" customFormat="1" ht="21.75" customHeight="1">
      <c r="A332" s="40"/>
      <c r="B332" s="41"/>
      <c r="C332" s="206" t="s">
        <v>564</v>
      </c>
      <c r="D332" s="206" t="s">
        <v>133</v>
      </c>
      <c r="E332" s="207" t="s">
        <v>606</v>
      </c>
      <c r="F332" s="208" t="s">
        <v>607</v>
      </c>
      <c r="G332" s="209" t="s">
        <v>285</v>
      </c>
      <c r="H332" s="210">
        <v>1</v>
      </c>
      <c r="I332" s="211"/>
      <c r="J332" s="212">
        <f>ROUND(I332*H332,2)</f>
        <v>0</v>
      </c>
      <c r="K332" s="208" t="s">
        <v>19</v>
      </c>
      <c r="L332" s="46"/>
      <c r="M332" s="213" t="s">
        <v>19</v>
      </c>
      <c r="N332" s="214" t="s">
        <v>47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267</v>
      </c>
      <c r="AT332" s="217" t="s">
        <v>133</v>
      </c>
      <c r="AU332" s="217" t="s">
        <v>86</v>
      </c>
      <c r="AY332" s="19" t="s">
        <v>130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84</v>
      </c>
      <c r="BK332" s="218">
        <f>ROUND(I332*H332,2)</f>
        <v>0</v>
      </c>
      <c r="BL332" s="19" t="s">
        <v>267</v>
      </c>
      <c r="BM332" s="217" t="s">
        <v>960</v>
      </c>
    </row>
    <row r="333" spans="1:47" s="2" customFormat="1" ht="12">
      <c r="A333" s="40"/>
      <c r="B333" s="41"/>
      <c r="C333" s="42"/>
      <c r="D333" s="219" t="s">
        <v>140</v>
      </c>
      <c r="E333" s="42"/>
      <c r="F333" s="220" t="s">
        <v>607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140</v>
      </c>
      <c r="AU333" s="19" t="s">
        <v>86</v>
      </c>
    </row>
    <row r="334" spans="1:65" s="2" customFormat="1" ht="24.15" customHeight="1">
      <c r="A334" s="40"/>
      <c r="B334" s="41"/>
      <c r="C334" s="206" t="s">
        <v>568</v>
      </c>
      <c r="D334" s="206" t="s">
        <v>133</v>
      </c>
      <c r="E334" s="207" t="s">
        <v>610</v>
      </c>
      <c r="F334" s="208" t="s">
        <v>611</v>
      </c>
      <c r="G334" s="209" t="s">
        <v>242</v>
      </c>
      <c r="H334" s="210">
        <v>0.176</v>
      </c>
      <c r="I334" s="211"/>
      <c r="J334" s="212">
        <f>ROUND(I334*H334,2)</f>
        <v>0</v>
      </c>
      <c r="K334" s="208" t="s">
        <v>137</v>
      </c>
      <c r="L334" s="46"/>
      <c r="M334" s="213" t="s">
        <v>19</v>
      </c>
      <c r="N334" s="214" t="s">
        <v>47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267</v>
      </c>
      <c r="AT334" s="217" t="s">
        <v>133</v>
      </c>
      <c r="AU334" s="217" t="s">
        <v>86</v>
      </c>
      <c r="AY334" s="19" t="s">
        <v>130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84</v>
      </c>
      <c r="BK334" s="218">
        <f>ROUND(I334*H334,2)</f>
        <v>0</v>
      </c>
      <c r="BL334" s="19" t="s">
        <v>267</v>
      </c>
      <c r="BM334" s="217" t="s">
        <v>961</v>
      </c>
    </row>
    <row r="335" spans="1:47" s="2" customFormat="1" ht="12">
      <c r="A335" s="40"/>
      <c r="B335" s="41"/>
      <c r="C335" s="42"/>
      <c r="D335" s="219" t="s">
        <v>140</v>
      </c>
      <c r="E335" s="42"/>
      <c r="F335" s="220" t="s">
        <v>613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140</v>
      </c>
      <c r="AU335" s="19" t="s">
        <v>86</v>
      </c>
    </row>
    <row r="336" spans="1:47" s="2" customFormat="1" ht="12">
      <c r="A336" s="40"/>
      <c r="B336" s="41"/>
      <c r="C336" s="42"/>
      <c r="D336" s="224" t="s">
        <v>142</v>
      </c>
      <c r="E336" s="42"/>
      <c r="F336" s="225" t="s">
        <v>614</v>
      </c>
      <c r="G336" s="42"/>
      <c r="H336" s="42"/>
      <c r="I336" s="221"/>
      <c r="J336" s="42"/>
      <c r="K336" s="42"/>
      <c r="L336" s="46"/>
      <c r="M336" s="222"/>
      <c r="N336" s="223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142</v>
      </c>
      <c r="AU336" s="19" t="s">
        <v>86</v>
      </c>
    </row>
    <row r="337" spans="1:63" s="12" customFormat="1" ht="22.8" customHeight="1">
      <c r="A337" s="12"/>
      <c r="B337" s="190"/>
      <c r="C337" s="191"/>
      <c r="D337" s="192" t="s">
        <v>75</v>
      </c>
      <c r="E337" s="204" t="s">
        <v>615</v>
      </c>
      <c r="F337" s="204" t="s">
        <v>616</v>
      </c>
      <c r="G337" s="191"/>
      <c r="H337" s="191"/>
      <c r="I337" s="194"/>
      <c r="J337" s="205">
        <f>BK337</f>
        <v>0</v>
      </c>
      <c r="K337" s="191"/>
      <c r="L337" s="196"/>
      <c r="M337" s="197"/>
      <c r="N337" s="198"/>
      <c r="O337" s="198"/>
      <c r="P337" s="199">
        <f>SUM(P338:P346)</f>
        <v>0</v>
      </c>
      <c r="Q337" s="198"/>
      <c r="R337" s="199">
        <f>SUM(R338:R346)</f>
        <v>0.01065</v>
      </c>
      <c r="S337" s="198"/>
      <c r="T337" s="200">
        <f>SUM(T338:T346)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1" t="s">
        <v>86</v>
      </c>
      <c r="AT337" s="202" t="s">
        <v>75</v>
      </c>
      <c r="AU337" s="202" t="s">
        <v>84</v>
      </c>
      <c r="AY337" s="201" t="s">
        <v>130</v>
      </c>
      <c r="BK337" s="203">
        <f>SUM(BK338:BK346)</f>
        <v>0</v>
      </c>
    </row>
    <row r="338" spans="1:65" s="2" customFormat="1" ht="24.15" customHeight="1">
      <c r="A338" s="40"/>
      <c r="B338" s="41"/>
      <c r="C338" s="206" t="s">
        <v>575</v>
      </c>
      <c r="D338" s="206" t="s">
        <v>133</v>
      </c>
      <c r="E338" s="207" t="s">
        <v>618</v>
      </c>
      <c r="F338" s="208" t="s">
        <v>619</v>
      </c>
      <c r="G338" s="209" t="s">
        <v>160</v>
      </c>
      <c r="H338" s="210">
        <v>15</v>
      </c>
      <c r="I338" s="211"/>
      <c r="J338" s="212">
        <f>ROUND(I338*H338,2)</f>
        <v>0</v>
      </c>
      <c r="K338" s="208" t="s">
        <v>137</v>
      </c>
      <c r="L338" s="46"/>
      <c r="M338" s="213" t="s">
        <v>19</v>
      </c>
      <c r="N338" s="214" t="s">
        <v>47</v>
      </c>
      <c r="O338" s="86"/>
      <c r="P338" s="215">
        <f>O338*H338</f>
        <v>0</v>
      </c>
      <c r="Q338" s="215">
        <v>0.00071</v>
      </c>
      <c r="R338" s="215">
        <f>Q338*H338</f>
        <v>0.01065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267</v>
      </c>
      <c r="AT338" s="217" t="s">
        <v>133</v>
      </c>
      <c r="AU338" s="217" t="s">
        <v>86</v>
      </c>
      <c r="AY338" s="19" t="s">
        <v>130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84</v>
      </c>
      <c r="BK338" s="218">
        <f>ROUND(I338*H338,2)</f>
        <v>0</v>
      </c>
      <c r="BL338" s="19" t="s">
        <v>267</v>
      </c>
      <c r="BM338" s="217" t="s">
        <v>962</v>
      </c>
    </row>
    <row r="339" spans="1:47" s="2" customFormat="1" ht="12">
      <c r="A339" s="40"/>
      <c r="B339" s="41"/>
      <c r="C339" s="42"/>
      <c r="D339" s="219" t="s">
        <v>140</v>
      </c>
      <c r="E339" s="42"/>
      <c r="F339" s="220" t="s">
        <v>621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140</v>
      </c>
      <c r="AU339" s="19" t="s">
        <v>86</v>
      </c>
    </row>
    <row r="340" spans="1:47" s="2" customFormat="1" ht="12">
      <c r="A340" s="40"/>
      <c r="B340" s="41"/>
      <c r="C340" s="42"/>
      <c r="D340" s="224" t="s">
        <v>142</v>
      </c>
      <c r="E340" s="42"/>
      <c r="F340" s="225" t="s">
        <v>622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142</v>
      </c>
      <c r="AU340" s="19" t="s">
        <v>86</v>
      </c>
    </row>
    <row r="341" spans="1:65" s="2" customFormat="1" ht="16.5" customHeight="1">
      <c r="A341" s="40"/>
      <c r="B341" s="41"/>
      <c r="C341" s="206" t="s">
        <v>582</v>
      </c>
      <c r="D341" s="206" t="s">
        <v>133</v>
      </c>
      <c r="E341" s="207" t="s">
        <v>624</v>
      </c>
      <c r="F341" s="208" t="s">
        <v>625</v>
      </c>
      <c r="G341" s="209" t="s">
        <v>160</v>
      </c>
      <c r="H341" s="210">
        <v>15</v>
      </c>
      <c r="I341" s="211"/>
      <c r="J341" s="212">
        <f>ROUND(I341*H341,2)</f>
        <v>0</v>
      </c>
      <c r="K341" s="208" t="s">
        <v>137</v>
      </c>
      <c r="L341" s="46"/>
      <c r="M341" s="213" t="s">
        <v>19</v>
      </c>
      <c r="N341" s="214" t="s">
        <v>47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267</v>
      </c>
      <c r="AT341" s="217" t="s">
        <v>133</v>
      </c>
      <c r="AU341" s="217" t="s">
        <v>86</v>
      </c>
      <c r="AY341" s="19" t="s">
        <v>130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84</v>
      </c>
      <c r="BK341" s="218">
        <f>ROUND(I341*H341,2)</f>
        <v>0</v>
      </c>
      <c r="BL341" s="19" t="s">
        <v>267</v>
      </c>
      <c r="BM341" s="217" t="s">
        <v>963</v>
      </c>
    </row>
    <row r="342" spans="1:47" s="2" customFormat="1" ht="12">
      <c r="A342" s="40"/>
      <c r="B342" s="41"/>
      <c r="C342" s="42"/>
      <c r="D342" s="219" t="s">
        <v>140</v>
      </c>
      <c r="E342" s="42"/>
      <c r="F342" s="220" t="s">
        <v>627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140</v>
      </c>
      <c r="AU342" s="19" t="s">
        <v>86</v>
      </c>
    </row>
    <row r="343" spans="1:47" s="2" customFormat="1" ht="12">
      <c r="A343" s="40"/>
      <c r="B343" s="41"/>
      <c r="C343" s="42"/>
      <c r="D343" s="224" t="s">
        <v>142</v>
      </c>
      <c r="E343" s="42"/>
      <c r="F343" s="225" t="s">
        <v>628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142</v>
      </c>
      <c r="AU343" s="19" t="s">
        <v>86</v>
      </c>
    </row>
    <row r="344" spans="1:65" s="2" customFormat="1" ht="24.15" customHeight="1">
      <c r="A344" s="40"/>
      <c r="B344" s="41"/>
      <c r="C344" s="206" t="s">
        <v>588</v>
      </c>
      <c r="D344" s="206" t="s">
        <v>133</v>
      </c>
      <c r="E344" s="207" t="s">
        <v>630</v>
      </c>
      <c r="F344" s="208" t="s">
        <v>631</v>
      </c>
      <c r="G344" s="209" t="s">
        <v>242</v>
      </c>
      <c r="H344" s="210">
        <v>0.011</v>
      </c>
      <c r="I344" s="211"/>
      <c r="J344" s="212">
        <f>ROUND(I344*H344,2)</f>
        <v>0</v>
      </c>
      <c r="K344" s="208" t="s">
        <v>137</v>
      </c>
      <c r="L344" s="46"/>
      <c r="M344" s="213" t="s">
        <v>19</v>
      </c>
      <c r="N344" s="214" t="s">
        <v>47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267</v>
      </c>
      <c r="AT344" s="217" t="s">
        <v>133</v>
      </c>
      <c r="AU344" s="217" t="s">
        <v>86</v>
      </c>
      <c r="AY344" s="19" t="s">
        <v>130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84</v>
      </c>
      <c r="BK344" s="218">
        <f>ROUND(I344*H344,2)</f>
        <v>0</v>
      </c>
      <c r="BL344" s="19" t="s">
        <v>267</v>
      </c>
      <c r="BM344" s="217" t="s">
        <v>964</v>
      </c>
    </row>
    <row r="345" spans="1:47" s="2" customFormat="1" ht="12">
      <c r="A345" s="40"/>
      <c r="B345" s="41"/>
      <c r="C345" s="42"/>
      <c r="D345" s="219" t="s">
        <v>140</v>
      </c>
      <c r="E345" s="42"/>
      <c r="F345" s="220" t="s">
        <v>633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140</v>
      </c>
      <c r="AU345" s="19" t="s">
        <v>86</v>
      </c>
    </row>
    <row r="346" spans="1:47" s="2" customFormat="1" ht="12">
      <c r="A346" s="40"/>
      <c r="B346" s="41"/>
      <c r="C346" s="42"/>
      <c r="D346" s="224" t="s">
        <v>142</v>
      </c>
      <c r="E346" s="42"/>
      <c r="F346" s="225" t="s">
        <v>634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142</v>
      </c>
      <c r="AU346" s="19" t="s">
        <v>86</v>
      </c>
    </row>
    <row r="347" spans="1:63" s="12" customFormat="1" ht="22.8" customHeight="1">
      <c r="A347" s="12"/>
      <c r="B347" s="190"/>
      <c r="C347" s="191"/>
      <c r="D347" s="192" t="s">
        <v>75</v>
      </c>
      <c r="E347" s="204" t="s">
        <v>635</v>
      </c>
      <c r="F347" s="204" t="s">
        <v>636</v>
      </c>
      <c r="G347" s="191"/>
      <c r="H347" s="191"/>
      <c r="I347" s="194"/>
      <c r="J347" s="205">
        <f>BK347</f>
        <v>0</v>
      </c>
      <c r="K347" s="191"/>
      <c r="L347" s="196"/>
      <c r="M347" s="197"/>
      <c r="N347" s="198"/>
      <c r="O347" s="198"/>
      <c r="P347" s="199">
        <f>SUM(P348:P356)</f>
        <v>0</v>
      </c>
      <c r="Q347" s="198"/>
      <c r="R347" s="199">
        <f>SUM(R348:R356)</f>
        <v>0.00043</v>
      </c>
      <c r="S347" s="198"/>
      <c r="T347" s="200">
        <f>SUM(T348:T356)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1" t="s">
        <v>86</v>
      </c>
      <c r="AT347" s="202" t="s">
        <v>75</v>
      </c>
      <c r="AU347" s="202" t="s">
        <v>84</v>
      </c>
      <c r="AY347" s="201" t="s">
        <v>130</v>
      </c>
      <c r="BK347" s="203">
        <f>SUM(BK348:BK356)</f>
        <v>0</v>
      </c>
    </row>
    <row r="348" spans="1:65" s="2" customFormat="1" ht="24.15" customHeight="1">
      <c r="A348" s="40"/>
      <c r="B348" s="41"/>
      <c r="C348" s="206" t="s">
        <v>594</v>
      </c>
      <c r="D348" s="206" t="s">
        <v>133</v>
      </c>
      <c r="E348" s="207" t="s">
        <v>638</v>
      </c>
      <c r="F348" s="208" t="s">
        <v>639</v>
      </c>
      <c r="G348" s="209" t="s">
        <v>285</v>
      </c>
      <c r="H348" s="210">
        <v>1</v>
      </c>
      <c r="I348" s="211"/>
      <c r="J348" s="212">
        <f>ROUND(I348*H348,2)</f>
        <v>0</v>
      </c>
      <c r="K348" s="208" t="s">
        <v>137</v>
      </c>
      <c r="L348" s="46"/>
      <c r="M348" s="213" t="s">
        <v>19</v>
      </c>
      <c r="N348" s="214" t="s">
        <v>47</v>
      </c>
      <c r="O348" s="86"/>
      <c r="P348" s="215">
        <f>O348*H348</f>
        <v>0</v>
      </c>
      <c r="Q348" s="215">
        <v>0.00014</v>
      </c>
      <c r="R348" s="215">
        <f>Q348*H348</f>
        <v>0.00014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267</v>
      </c>
      <c r="AT348" s="217" t="s">
        <v>133</v>
      </c>
      <c r="AU348" s="217" t="s">
        <v>86</v>
      </c>
      <c r="AY348" s="19" t="s">
        <v>130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84</v>
      </c>
      <c r="BK348" s="218">
        <f>ROUND(I348*H348,2)</f>
        <v>0</v>
      </c>
      <c r="BL348" s="19" t="s">
        <v>267</v>
      </c>
      <c r="BM348" s="217" t="s">
        <v>965</v>
      </c>
    </row>
    <row r="349" spans="1:47" s="2" customFormat="1" ht="12">
      <c r="A349" s="40"/>
      <c r="B349" s="41"/>
      <c r="C349" s="42"/>
      <c r="D349" s="219" t="s">
        <v>140</v>
      </c>
      <c r="E349" s="42"/>
      <c r="F349" s="220" t="s">
        <v>641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140</v>
      </c>
      <c r="AU349" s="19" t="s">
        <v>86</v>
      </c>
    </row>
    <row r="350" spans="1:47" s="2" customFormat="1" ht="12">
      <c r="A350" s="40"/>
      <c r="B350" s="41"/>
      <c r="C350" s="42"/>
      <c r="D350" s="224" t="s">
        <v>142</v>
      </c>
      <c r="E350" s="42"/>
      <c r="F350" s="225" t="s">
        <v>642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142</v>
      </c>
      <c r="AU350" s="19" t="s">
        <v>86</v>
      </c>
    </row>
    <row r="351" spans="1:65" s="2" customFormat="1" ht="24.15" customHeight="1">
      <c r="A351" s="40"/>
      <c r="B351" s="41"/>
      <c r="C351" s="206" t="s">
        <v>598</v>
      </c>
      <c r="D351" s="206" t="s">
        <v>133</v>
      </c>
      <c r="E351" s="207" t="s">
        <v>644</v>
      </c>
      <c r="F351" s="208" t="s">
        <v>645</v>
      </c>
      <c r="G351" s="209" t="s">
        <v>285</v>
      </c>
      <c r="H351" s="210">
        <v>1</v>
      </c>
      <c r="I351" s="211"/>
      <c r="J351" s="212">
        <f>ROUND(I351*H351,2)</f>
        <v>0</v>
      </c>
      <c r="K351" s="208" t="s">
        <v>137</v>
      </c>
      <c r="L351" s="46"/>
      <c r="M351" s="213" t="s">
        <v>19</v>
      </c>
      <c r="N351" s="214" t="s">
        <v>47</v>
      </c>
      <c r="O351" s="86"/>
      <c r="P351" s="215">
        <f>O351*H351</f>
        <v>0</v>
      </c>
      <c r="Q351" s="215">
        <v>0.00029</v>
      </c>
      <c r="R351" s="215">
        <f>Q351*H351</f>
        <v>0.00029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267</v>
      </c>
      <c r="AT351" s="217" t="s">
        <v>133</v>
      </c>
      <c r="AU351" s="217" t="s">
        <v>86</v>
      </c>
      <c r="AY351" s="19" t="s">
        <v>130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84</v>
      </c>
      <c r="BK351" s="218">
        <f>ROUND(I351*H351,2)</f>
        <v>0</v>
      </c>
      <c r="BL351" s="19" t="s">
        <v>267</v>
      </c>
      <c r="BM351" s="217" t="s">
        <v>966</v>
      </c>
    </row>
    <row r="352" spans="1:47" s="2" customFormat="1" ht="12">
      <c r="A352" s="40"/>
      <c r="B352" s="41"/>
      <c r="C352" s="42"/>
      <c r="D352" s="219" t="s">
        <v>140</v>
      </c>
      <c r="E352" s="42"/>
      <c r="F352" s="220" t="s">
        <v>647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140</v>
      </c>
      <c r="AU352" s="19" t="s">
        <v>86</v>
      </c>
    </row>
    <row r="353" spans="1:47" s="2" customFormat="1" ht="12">
      <c r="A353" s="40"/>
      <c r="B353" s="41"/>
      <c r="C353" s="42"/>
      <c r="D353" s="224" t="s">
        <v>142</v>
      </c>
      <c r="E353" s="42"/>
      <c r="F353" s="225" t="s">
        <v>648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142</v>
      </c>
      <c r="AU353" s="19" t="s">
        <v>86</v>
      </c>
    </row>
    <row r="354" spans="1:65" s="2" customFormat="1" ht="24.15" customHeight="1">
      <c r="A354" s="40"/>
      <c r="B354" s="41"/>
      <c r="C354" s="206" t="s">
        <v>605</v>
      </c>
      <c r="D354" s="206" t="s">
        <v>133</v>
      </c>
      <c r="E354" s="207" t="s">
        <v>650</v>
      </c>
      <c r="F354" s="208" t="s">
        <v>651</v>
      </c>
      <c r="G354" s="209" t="s">
        <v>242</v>
      </c>
      <c r="H354" s="210">
        <v>0.001</v>
      </c>
      <c r="I354" s="211"/>
      <c r="J354" s="212">
        <f>ROUND(I354*H354,2)</f>
        <v>0</v>
      </c>
      <c r="K354" s="208" t="s">
        <v>137</v>
      </c>
      <c r="L354" s="46"/>
      <c r="M354" s="213" t="s">
        <v>19</v>
      </c>
      <c r="N354" s="214" t="s">
        <v>47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267</v>
      </c>
      <c r="AT354" s="217" t="s">
        <v>133</v>
      </c>
      <c r="AU354" s="217" t="s">
        <v>86</v>
      </c>
      <c r="AY354" s="19" t="s">
        <v>130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84</v>
      </c>
      <c r="BK354" s="218">
        <f>ROUND(I354*H354,2)</f>
        <v>0</v>
      </c>
      <c r="BL354" s="19" t="s">
        <v>267</v>
      </c>
      <c r="BM354" s="217" t="s">
        <v>967</v>
      </c>
    </row>
    <row r="355" spans="1:47" s="2" customFormat="1" ht="12">
      <c r="A355" s="40"/>
      <c r="B355" s="41"/>
      <c r="C355" s="42"/>
      <c r="D355" s="219" t="s">
        <v>140</v>
      </c>
      <c r="E355" s="42"/>
      <c r="F355" s="220" t="s">
        <v>653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140</v>
      </c>
      <c r="AU355" s="19" t="s">
        <v>86</v>
      </c>
    </row>
    <row r="356" spans="1:47" s="2" customFormat="1" ht="12">
      <c r="A356" s="40"/>
      <c r="B356" s="41"/>
      <c r="C356" s="42"/>
      <c r="D356" s="224" t="s">
        <v>142</v>
      </c>
      <c r="E356" s="42"/>
      <c r="F356" s="225" t="s">
        <v>654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142</v>
      </c>
      <c r="AU356" s="19" t="s">
        <v>86</v>
      </c>
    </row>
    <row r="357" spans="1:63" s="12" customFormat="1" ht="22.8" customHeight="1">
      <c r="A357" s="12"/>
      <c r="B357" s="190"/>
      <c r="C357" s="191"/>
      <c r="D357" s="192" t="s">
        <v>75</v>
      </c>
      <c r="E357" s="204" t="s">
        <v>655</v>
      </c>
      <c r="F357" s="204" t="s">
        <v>656</v>
      </c>
      <c r="G357" s="191"/>
      <c r="H357" s="191"/>
      <c r="I357" s="194"/>
      <c r="J357" s="205">
        <f>BK357</f>
        <v>0</v>
      </c>
      <c r="K357" s="191"/>
      <c r="L357" s="196"/>
      <c r="M357" s="197"/>
      <c r="N357" s="198"/>
      <c r="O357" s="198"/>
      <c r="P357" s="199">
        <f>SUM(P358:P366)</f>
        <v>0</v>
      </c>
      <c r="Q357" s="198"/>
      <c r="R357" s="199">
        <f>SUM(R358:R366)</f>
        <v>0.02708</v>
      </c>
      <c r="S357" s="198"/>
      <c r="T357" s="200">
        <f>SUM(T358:T366)</f>
        <v>0.02493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1" t="s">
        <v>86</v>
      </c>
      <c r="AT357" s="202" t="s">
        <v>75</v>
      </c>
      <c r="AU357" s="202" t="s">
        <v>84</v>
      </c>
      <c r="AY357" s="201" t="s">
        <v>130</v>
      </c>
      <c r="BK357" s="203">
        <f>SUM(BK358:BK366)</f>
        <v>0</v>
      </c>
    </row>
    <row r="358" spans="1:65" s="2" customFormat="1" ht="24.15" customHeight="1">
      <c r="A358" s="40"/>
      <c r="B358" s="41"/>
      <c r="C358" s="206" t="s">
        <v>609</v>
      </c>
      <c r="D358" s="206" t="s">
        <v>133</v>
      </c>
      <c r="E358" s="207" t="s">
        <v>658</v>
      </c>
      <c r="F358" s="208" t="s">
        <v>659</v>
      </c>
      <c r="G358" s="209" t="s">
        <v>285</v>
      </c>
      <c r="H358" s="210">
        <v>1</v>
      </c>
      <c r="I358" s="211"/>
      <c r="J358" s="212">
        <f>ROUND(I358*H358,2)</f>
        <v>0</v>
      </c>
      <c r="K358" s="208" t="s">
        <v>137</v>
      </c>
      <c r="L358" s="46"/>
      <c r="M358" s="213" t="s">
        <v>19</v>
      </c>
      <c r="N358" s="214" t="s">
        <v>47</v>
      </c>
      <c r="O358" s="86"/>
      <c r="P358" s="215">
        <f>O358*H358</f>
        <v>0</v>
      </c>
      <c r="Q358" s="215">
        <v>8E-05</v>
      </c>
      <c r="R358" s="215">
        <f>Q358*H358</f>
        <v>8E-05</v>
      </c>
      <c r="S358" s="215">
        <v>0.02493</v>
      </c>
      <c r="T358" s="216">
        <f>S358*H358</f>
        <v>0.02493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267</v>
      </c>
      <c r="AT358" s="217" t="s">
        <v>133</v>
      </c>
      <c r="AU358" s="217" t="s">
        <v>86</v>
      </c>
      <c r="AY358" s="19" t="s">
        <v>130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84</v>
      </c>
      <c r="BK358" s="218">
        <f>ROUND(I358*H358,2)</f>
        <v>0</v>
      </c>
      <c r="BL358" s="19" t="s">
        <v>267</v>
      </c>
      <c r="BM358" s="217" t="s">
        <v>968</v>
      </c>
    </row>
    <row r="359" spans="1:47" s="2" customFormat="1" ht="12">
      <c r="A359" s="40"/>
      <c r="B359" s="41"/>
      <c r="C359" s="42"/>
      <c r="D359" s="219" t="s">
        <v>140</v>
      </c>
      <c r="E359" s="42"/>
      <c r="F359" s="220" t="s">
        <v>661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140</v>
      </c>
      <c r="AU359" s="19" t="s">
        <v>86</v>
      </c>
    </row>
    <row r="360" spans="1:47" s="2" customFormat="1" ht="12">
      <c r="A360" s="40"/>
      <c r="B360" s="41"/>
      <c r="C360" s="42"/>
      <c r="D360" s="224" t="s">
        <v>142</v>
      </c>
      <c r="E360" s="42"/>
      <c r="F360" s="225" t="s">
        <v>662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142</v>
      </c>
      <c r="AU360" s="19" t="s">
        <v>86</v>
      </c>
    </row>
    <row r="361" spans="1:65" s="2" customFormat="1" ht="37.8" customHeight="1">
      <c r="A361" s="40"/>
      <c r="B361" s="41"/>
      <c r="C361" s="206" t="s">
        <v>617</v>
      </c>
      <c r="D361" s="206" t="s">
        <v>133</v>
      </c>
      <c r="E361" s="207" t="s">
        <v>670</v>
      </c>
      <c r="F361" s="208" t="s">
        <v>671</v>
      </c>
      <c r="G361" s="209" t="s">
        <v>285</v>
      </c>
      <c r="H361" s="210">
        <v>1</v>
      </c>
      <c r="I361" s="211"/>
      <c r="J361" s="212">
        <f>ROUND(I361*H361,2)</f>
        <v>0</v>
      </c>
      <c r="K361" s="208" t="s">
        <v>137</v>
      </c>
      <c r="L361" s="46"/>
      <c r="M361" s="213" t="s">
        <v>19</v>
      </c>
      <c r="N361" s="214" t="s">
        <v>47</v>
      </c>
      <c r="O361" s="86"/>
      <c r="P361" s="215">
        <f>O361*H361</f>
        <v>0</v>
      </c>
      <c r="Q361" s="215">
        <v>0.027</v>
      </c>
      <c r="R361" s="215">
        <f>Q361*H361</f>
        <v>0.027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267</v>
      </c>
      <c r="AT361" s="217" t="s">
        <v>133</v>
      </c>
      <c r="AU361" s="217" t="s">
        <v>86</v>
      </c>
      <c r="AY361" s="19" t="s">
        <v>130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84</v>
      </c>
      <c r="BK361" s="218">
        <f>ROUND(I361*H361,2)</f>
        <v>0</v>
      </c>
      <c r="BL361" s="19" t="s">
        <v>267</v>
      </c>
      <c r="BM361" s="217" t="s">
        <v>969</v>
      </c>
    </row>
    <row r="362" spans="1:47" s="2" customFormat="1" ht="12">
      <c r="A362" s="40"/>
      <c r="B362" s="41"/>
      <c r="C362" s="42"/>
      <c r="D362" s="219" t="s">
        <v>140</v>
      </c>
      <c r="E362" s="42"/>
      <c r="F362" s="220" t="s">
        <v>673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140</v>
      </c>
      <c r="AU362" s="19" t="s">
        <v>86</v>
      </c>
    </row>
    <row r="363" spans="1:47" s="2" customFormat="1" ht="12">
      <c r="A363" s="40"/>
      <c r="B363" s="41"/>
      <c r="C363" s="42"/>
      <c r="D363" s="224" t="s">
        <v>142</v>
      </c>
      <c r="E363" s="42"/>
      <c r="F363" s="225" t="s">
        <v>674</v>
      </c>
      <c r="G363" s="42"/>
      <c r="H363" s="42"/>
      <c r="I363" s="221"/>
      <c r="J363" s="42"/>
      <c r="K363" s="42"/>
      <c r="L363" s="46"/>
      <c r="M363" s="222"/>
      <c r="N363" s="223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142</v>
      </c>
      <c r="AU363" s="19" t="s">
        <v>86</v>
      </c>
    </row>
    <row r="364" spans="1:65" s="2" customFormat="1" ht="24.15" customHeight="1">
      <c r="A364" s="40"/>
      <c r="B364" s="41"/>
      <c r="C364" s="206" t="s">
        <v>623</v>
      </c>
      <c r="D364" s="206" t="s">
        <v>133</v>
      </c>
      <c r="E364" s="207" t="s">
        <v>676</v>
      </c>
      <c r="F364" s="208" t="s">
        <v>677</v>
      </c>
      <c r="G364" s="209" t="s">
        <v>242</v>
      </c>
      <c r="H364" s="210">
        <v>0.027</v>
      </c>
      <c r="I364" s="211"/>
      <c r="J364" s="212">
        <f>ROUND(I364*H364,2)</f>
        <v>0</v>
      </c>
      <c r="K364" s="208" t="s">
        <v>137</v>
      </c>
      <c r="L364" s="46"/>
      <c r="M364" s="213" t="s">
        <v>19</v>
      </c>
      <c r="N364" s="214" t="s">
        <v>47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267</v>
      </c>
      <c r="AT364" s="217" t="s">
        <v>133</v>
      </c>
      <c r="AU364" s="217" t="s">
        <v>86</v>
      </c>
      <c r="AY364" s="19" t="s">
        <v>130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84</v>
      </c>
      <c r="BK364" s="218">
        <f>ROUND(I364*H364,2)</f>
        <v>0</v>
      </c>
      <c r="BL364" s="19" t="s">
        <v>267</v>
      </c>
      <c r="BM364" s="217" t="s">
        <v>970</v>
      </c>
    </row>
    <row r="365" spans="1:47" s="2" customFormat="1" ht="12">
      <c r="A365" s="40"/>
      <c r="B365" s="41"/>
      <c r="C365" s="42"/>
      <c r="D365" s="219" t="s">
        <v>140</v>
      </c>
      <c r="E365" s="42"/>
      <c r="F365" s="220" t="s">
        <v>679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140</v>
      </c>
      <c r="AU365" s="19" t="s">
        <v>86</v>
      </c>
    </row>
    <row r="366" spans="1:47" s="2" customFormat="1" ht="12">
      <c r="A366" s="40"/>
      <c r="B366" s="41"/>
      <c r="C366" s="42"/>
      <c r="D366" s="224" t="s">
        <v>142</v>
      </c>
      <c r="E366" s="42"/>
      <c r="F366" s="225" t="s">
        <v>680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142</v>
      </c>
      <c r="AU366" s="19" t="s">
        <v>86</v>
      </c>
    </row>
    <row r="367" spans="1:63" s="12" customFormat="1" ht="22.8" customHeight="1">
      <c r="A367" s="12"/>
      <c r="B367" s="190"/>
      <c r="C367" s="191"/>
      <c r="D367" s="192" t="s">
        <v>75</v>
      </c>
      <c r="E367" s="204" t="s">
        <v>681</v>
      </c>
      <c r="F367" s="204" t="s">
        <v>682</v>
      </c>
      <c r="G367" s="191"/>
      <c r="H367" s="191"/>
      <c r="I367" s="194"/>
      <c r="J367" s="205">
        <f>BK367</f>
        <v>0</v>
      </c>
      <c r="K367" s="191"/>
      <c r="L367" s="196"/>
      <c r="M367" s="197"/>
      <c r="N367" s="198"/>
      <c r="O367" s="198"/>
      <c r="P367" s="199">
        <f>SUM(P368:P369)</f>
        <v>0</v>
      </c>
      <c r="Q367" s="198"/>
      <c r="R367" s="199">
        <f>SUM(R368:R369)</f>
        <v>0</v>
      </c>
      <c r="S367" s="198"/>
      <c r="T367" s="200">
        <f>SUM(T368:T369)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1" t="s">
        <v>86</v>
      </c>
      <c r="AT367" s="202" t="s">
        <v>75</v>
      </c>
      <c r="AU367" s="202" t="s">
        <v>84</v>
      </c>
      <c r="AY367" s="201" t="s">
        <v>130</v>
      </c>
      <c r="BK367" s="203">
        <f>SUM(BK368:BK369)</f>
        <v>0</v>
      </c>
    </row>
    <row r="368" spans="1:65" s="2" customFormat="1" ht="16.5" customHeight="1">
      <c r="A368" s="40"/>
      <c r="B368" s="41"/>
      <c r="C368" s="206" t="s">
        <v>629</v>
      </c>
      <c r="D368" s="206" t="s">
        <v>133</v>
      </c>
      <c r="E368" s="207" t="s">
        <v>684</v>
      </c>
      <c r="F368" s="208" t="s">
        <v>685</v>
      </c>
      <c r="G368" s="209" t="s">
        <v>686</v>
      </c>
      <c r="H368" s="210">
        <v>1</v>
      </c>
      <c r="I368" s="211"/>
      <c r="J368" s="212">
        <f>ROUND(I368*H368,2)</f>
        <v>0</v>
      </c>
      <c r="K368" s="208" t="s">
        <v>19</v>
      </c>
      <c r="L368" s="46"/>
      <c r="M368" s="213" t="s">
        <v>19</v>
      </c>
      <c r="N368" s="214" t="s">
        <v>47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267</v>
      </c>
      <c r="AT368" s="217" t="s">
        <v>133</v>
      </c>
      <c r="AU368" s="217" t="s">
        <v>86</v>
      </c>
      <c r="AY368" s="19" t="s">
        <v>130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84</v>
      </c>
      <c r="BK368" s="218">
        <f>ROUND(I368*H368,2)</f>
        <v>0</v>
      </c>
      <c r="BL368" s="19" t="s">
        <v>267</v>
      </c>
      <c r="BM368" s="217" t="s">
        <v>971</v>
      </c>
    </row>
    <row r="369" spans="1:47" s="2" customFormat="1" ht="12">
      <c r="A369" s="40"/>
      <c r="B369" s="41"/>
      <c r="C369" s="42"/>
      <c r="D369" s="219" t="s">
        <v>140</v>
      </c>
      <c r="E369" s="42"/>
      <c r="F369" s="220" t="s">
        <v>685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140</v>
      </c>
      <c r="AU369" s="19" t="s">
        <v>86</v>
      </c>
    </row>
    <row r="370" spans="1:63" s="12" customFormat="1" ht="22.8" customHeight="1">
      <c r="A370" s="12"/>
      <c r="B370" s="190"/>
      <c r="C370" s="191"/>
      <c r="D370" s="192" t="s">
        <v>75</v>
      </c>
      <c r="E370" s="204" t="s">
        <v>688</v>
      </c>
      <c r="F370" s="204" t="s">
        <v>689</v>
      </c>
      <c r="G370" s="191"/>
      <c r="H370" s="191"/>
      <c r="I370" s="194"/>
      <c r="J370" s="205">
        <f>BK370</f>
        <v>0</v>
      </c>
      <c r="K370" s="191"/>
      <c r="L370" s="196"/>
      <c r="M370" s="197"/>
      <c r="N370" s="198"/>
      <c r="O370" s="198"/>
      <c r="P370" s="199">
        <f>SUM(P371:P396)</f>
        <v>0</v>
      </c>
      <c r="Q370" s="198"/>
      <c r="R370" s="199">
        <f>SUM(R371:R396)</f>
        <v>1.0223520000000001</v>
      </c>
      <c r="S370" s="198"/>
      <c r="T370" s="200">
        <f>SUM(T371:T396)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1" t="s">
        <v>86</v>
      </c>
      <c r="AT370" s="202" t="s">
        <v>75</v>
      </c>
      <c r="AU370" s="202" t="s">
        <v>84</v>
      </c>
      <c r="AY370" s="201" t="s">
        <v>130</v>
      </c>
      <c r="BK370" s="203">
        <f>SUM(BK371:BK396)</f>
        <v>0</v>
      </c>
    </row>
    <row r="371" spans="1:65" s="2" customFormat="1" ht="37.8" customHeight="1">
      <c r="A371" s="40"/>
      <c r="B371" s="41"/>
      <c r="C371" s="206" t="s">
        <v>637</v>
      </c>
      <c r="D371" s="206" t="s">
        <v>133</v>
      </c>
      <c r="E371" s="207" t="s">
        <v>691</v>
      </c>
      <c r="F371" s="208" t="s">
        <v>692</v>
      </c>
      <c r="G371" s="209" t="s">
        <v>136</v>
      </c>
      <c r="H371" s="210">
        <v>12.24</v>
      </c>
      <c r="I371" s="211"/>
      <c r="J371" s="212">
        <f>ROUND(I371*H371,2)</f>
        <v>0</v>
      </c>
      <c r="K371" s="208" t="s">
        <v>137</v>
      </c>
      <c r="L371" s="46"/>
      <c r="M371" s="213" t="s">
        <v>19</v>
      </c>
      <c r="N371" s="214" t="s">
        <v>47</v>
      </c>
      <c r="O371" s="86"/>
      <c r="P371" s="215">
        <f>O371*H371</f>
        <v>0</v>
      </c>
      <c r="Q371" s="215">
        <v>0.05907</v>
      </c>
      <c r="R371" s="215">
        <f>Q371*H371</f>
        <v>0.7230168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267</v>
      </c>
      <c r="AT371" s="217" t="s">
        <v>133</v>
      </c>
      <c r="AU371" s="217" t="s">
        <v>86</v>
      </c>
      <c r="AY371" s="19" t="s">
        <v>130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84</v>
      </c>
      <c r="BK371" s="218">
        <f>ROUND(I371*H371,2)</f>
        <v>0</v>
      </c>
      <c r="BL371" s="19" t="s">
        <v>267</v>
      </c>
      <c r="BM371" s="217" t="s">
        <v>972</v>
      </c>
    </row>
    <row r="372" spans="1:47" s="2" customFormat="1" ht="12">
      <c r="A372" s="40"/>
      <c r="B372" s="41"/>
      <c r="C372" s="42"/>
      <c r="D372" s="219" t="s">
        <v>140</v>
      </c>
      <c r="E372" s="42"/>
      <c r="F372" s="220" t="s">
        <v>694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140</v>
      </c>
      <c r="AU372" s="19" t="s">
        <v>86</v>
      </c>
    </row>
    <row r="373" spans="1:47" s="2" customFormat="1" ht="12">
      <c r="A373" s="40"/>
      <c r="B373" s="41"/>
      <c r="C373" s="42"/>
      <c r="D373" s="224" t="s">
        <v>142</v>
      </c>
      <c r="E373" s="42"/>
      <c r="F373" s="225" t="s">
        <v>695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142</v>
      </c>
      <c r="AU373" s="19" t="s">
        <v>86</v>
      </c>
    </row>
    <row r="374" spans="1:51" s="13" customFormat="1" ht="12">
      <c r="A374" s="13"/>
      <c r="B374" s="226"/>
      <c r="C374" s="227"/>
      <c r="D374" s="219" t="s">
        <v>144</v>
      </c>
      <c r="E374" s="228" t="s">
        <v>19</v>
      </c>
      <c r="F374" s="229" t="s">
        <v>696</v>
      </c>
      <c r="G374" s="227"/>
      <c r="H374" s="228" t="s">
        <v>19</v>
      </c>
      <c r="I374" s="230"/>
      <c r="J374" s="227"/>
      <c r="K374" s="227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144</v>
      </c>
      <c r="AU374" s="235" t="s">
        <v>86</v>
      </c>
      <c r="AV374" s="13" t="s">
        <v>84</v>
      </c>
      <c r="AW374" s="13" t="s">
        <v>35</v>
      </c>
      <c r="AX374" s="13" t="s">
        <v>76</v>
      </c>
      <c r="AY374" s="235" t="s">
        <v>130</v>
      </c>
    </row>
    <row r="375" spans="1:51" s="14" customFormat="1" ht="12">
      <c r="A375" s="14"/>
      <c r="B375" s="236"/>
      <c r="C375" s="237"/>
      <c r="D375" s="219" t="s">
        <v>144</v>
      </c>
      <c r="E375" s="238" t="s">
        <v>19</v>
      </c>
      <c r="F375" s="239" t="s">
        <v>973</v>
      </c>
      <c r="G375" s="237"/>
      <c r="H375" s="240">
        <v>7.48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6" t="s">
        <v>144</v>
      </c>
      <c r="AU375" s="246" t="s">
        <v>86</v>
      </c>
      <c r="AV375" s="14" t="s">
        <v>86</v>
      </c>
      <c r="AW375" s="14" t="s">
        <v>35</v>
      </c>
      <c r="AX375" s="14" t="s">
        <v>76</v>
      </c>
      <c r="AY375" s="246" t="s">
        <v>130</v>
      </c>
    </row>
    <row r="376" spans="1:51" s="14" customFormat="1" ht="12">
      <c r="A376" s="14"/>
      <c r="B376" s="236"/>
      <c r="C376" s="237"/>
      <c r="D376" s="219" t="s">
        <v>144</v>
      </c>
      <c r="E376" s="238" t="s">
        <v>19</v>
      </c>
      <c r="F376" s="239" t="s">
        <v>974</v>
      </c>
      <c r="G376" s="237"/>
      <c r="H376" s="240">
        <v>4.76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6" t="s">
        <v>144</v>
      </c>
      <c r="AU376" s="246" t="s">
        <v>86</v>
      </c>
      <c r="AV376" s="14" t="s">
        <v>86</v>
      </c>
      <c r="AW376" s="14" t="s">
        <v>35</v>
      </c>
      <c r="AX376" s="14" t="s">
        <v>76</v>
      </c>
      <c r="AY376" s="246" t="s">
        <v>130</v>
      </c>
    </row>
    <row r="377" spans="1:51" s="15" customFormat="1" ht="12">
      <c r="A377" s="15"/>
      <c r="B377" s="247"/>
      <c r="C377" s="248"/>
      <c r="D377" s="219" t="s">
        <v>144</v>
      </c>
      <c r="E377" s="249" t="s">
        <v>19</v>
      </c>
      <c r="F377" s="250" t="s">
        <v>149</v>
      </c>
      <c r="G377" s="248"/>
      <c r="H377" s="251">
        <v>12.24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7" t="s">
        <v>144</v>
      </c>
      <c r="AU377" s="257" t="s">
        <v>86</v>
      </c>
      <c r="AV377" s="15" t="s">
        <v>138</v>
      </c>
      <c r="AW377" s="15" t="s">
        <v>35</v>
      </c>
      <c r="AX377" s="15" t="s">
        <v>84</v>
      </c>
      <c r="AY377" s="257" t="s">
        <v>130</v>
      </c>
    </row>
    <row r="378" spans="1:65" s="2" customFormat="1" ht="16.5" customHeight="1">
      <c r="A378" s="40"/>
      <c r="B378" s="41"/>
      <c r="C378" s="206" t="s">
        <v>643</v>
      </c>
      <c r="D378" s="206" t="s">
        <v>133</v>
      </c>
      <c r="E378" s="207" t="s">
        <v>700</v>
      </c>
      <c r="F378" s="208" t="s">
        <v>701</v>
      </c>
      <c r="G378" s="209" t="s">
        <v>285</v>
      </c>
      <c r="H378" s="210">
        <v>3</v>
      </c>
      <c r="I378" s="211"/>
      <c r="J378" s="212">
        <f>ROUND(I378*H378,2)</f>
        <v>0</v>
      </c>
      <c r="K378" s="208" t="s">
        <v>137</v>
      </c>
      <c r="L378" s="46"/>
      <c r="M378" s="213" t="s">
        <v>19</v>
      </c>
      <c r="N378" s="214" t="s">
        <v>47</v>
      </c>
      <c r="O378" s="86"/>
      <c r="P378" s="215">
        <f>O378*H378</f>
        <v>0</v>
      </c>
      <c r="Q378" s="215">
        <v>1E-05</v>
      </c>
      <c r="R378" s="215">
        <f>Q378*H378</f>
        <v>3.0000000000000004E-05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267</v>
      </c>
      <c r="AT378" s="217" t="s">
        <v>133</v>
      </c>
      <c r="AU378" s="217" t="s">
        <v>86</v>
      </c>
      <c r="AY378" s="19" t="s">
        <v>130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84</v>
      </c>
      <c r="BK378" s="218">
        <f>ROUND(I378*H378,2)</f>
        <v>0</v>
      </c>
      <c r="BL378" s="19" t="s">
        <v>267</v>
      </c>
      <c r="BM378" s="217" t="s">
        <v>975</v>
      </c>
    </row>
    <row r="379" spans="1:47" s="2" customFormat="1" ht="12">
      <c r="A379" s="40"/>
      <c r="B379" s="41"/>
      <c r="C379" s="42"/>
      <c r="D379" s="219" t="s">
        <v>140</v>
      </c>
      <c r="E379" s="42"/>
      <c r="F379" s="220" t="s">
        <v>703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140</v>
      </c>
      <c r="AU379" s="19" t="s">
        <v>86</v>
      </c>
    </row>
    <row r="380" spans="1:47" s="2" customFormat="1" ht="12">
      <c r="A380" s="40"/>
      <c r="B380" s="41"/>
      <c r="C380" s="42"/>
      <c r="D380" s="224" t="s">
        <v>142</v>
      </c>
      <c r="E380" s="42"/>
      <c r="F380" s="225" t="s">
        <v>704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142</v>
      </c>
      <c r="AU380" s="19" t="s">
        <v>86</v>
      </c>
    </row>
    <row r="381" spans="1:65" s="2" customFormat="1" ht="24.15" customHeight="1">
      <c r="A381" s="40"/>
      <c r="B381" s="41"/>
      <c r="C381" s="259" t="s">
        <v>649</v>
      </c>
      <c r="D381" s="259" t="s">
        <v>418</v>
      </c>
      <c r="E381" s="260" t="s">
        <v>706</v>
      </c>
      <c r="F381" s="261" t="s">
        <v>707</v>
      </c>
      <c r="G381" s="262" t="s">
        <v>285</v>
      </c>
      <c r="H381" s="263">
        <v>3</v>
      </c>
      <c r="I381" s="264"/>
      <c r="J381" s="265">
        <f>ROUND(I381*H381,2)</f>
        <v>0</v>
      </c>
      <c r="K381" s="261" t="s">
        <v>137</v>
      </c>
      <c r="L381" s="266"/>
      <c r="M381" s="267" t="s">
        <v>19</v>
      </c>
      <c r="N381" s="268" t="s">
        <v>47</v>
      </c>
      <c r="O381" s="86"/>
      <c r="P381" s="215">
        <f>O381*H381</f>
        <v>0</v>
      </c>
      <c r="Q381" s="215">
        <v>0.0067</v>
      </c>
      <c r="R381" s="215">
        <f>Q381*H381</f>
        <v>0.0201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367</v>
      </c>
      <c r="AT381" s="217" t="s">
        <v>418</v>
      </c>
      <c r="AU381" s="217" t="s">
        <v>86</v>
      </c>
      <c r="AY381" s="19" t="s">
        <v>130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84</v>
      </c>
      <c r="BK381" s="218">
        <f>ROUND(I381*H381,2)</f>
        <v>0</v>
      </c>
      <c r="BL381" s="19" t="s">
        <v>267</v>
      </c>
      <c r="BM381" s="217" t="s">
        <v>976</v>
      </c>
    </row>
    <row r="382" spans="1:47" s="2" customFormat="1" ht="12">
      <c r="A382" s="40"/>
      <c r="B382" s="41"/>
      <c r="C382" s="42"/>
      <c r="D382" s="219" t="s">
        <v>140</v>
      </c>
      <c r="E382" s="42"/>
      <c r="F382" s="220" t="s">
        <v>707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140</v>
      </c>
      <c r="AU382" s="19" t="s">
        <v>86</v>
      </c>
    </row>
    <row r="383" spans="1:65" s="2" customFormat="1" ht="24.15" customHeight="1">
      <c r="A383" s="40"/>
      <c r="B383" s="41"/>
      <c r="C383" s="206" t="s">
        <v>657</v>
      </c>
      <c r="D383" s="206" t="s">
        <v>133</v>
      </c>
      <c r="E383" s="207" t="s">
        <v>710</v>
      </c>
      <c r="F383" s="208" t="s">
        <v>711</v>
      </c>
      <c r="G383" s="209" t="s">
        <v>136</v>
      </c>
      <c r="H383" s="210">
        <v>11.812</v>
      </c>
      <c r="I383" s="211"/>
      <c r="J383" s="212">
        <f>ROUND(I383*H383,2)</f>
        <v>0</v>
      </c>
      <c r="K383" s="208" t="s">
        <v>137</v>
      </c>
      <c r="L383" s="46"/>
      <c r="M383" s="213" t="s">
        <v>19</v>
      </c>
      <c r="N383" s="214" t="s">
        <v>47</v>
      </c>
      <c r="O383" s="86"/>
      <c r="P383" s="215">
        <f>O383*H383</f>
        <v>0</v>
      </c>
      <c r="Q383" s="215">
        <v>0.0171</v>
      </c>
      <c r="R383" s="215">
        <f>Q383*H383</f>
        <v>0.2019852</v>
      </c>
      <c r="S383" s="215">
        <v>0</v>
      </c>
      <c r="T383" s="216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267</v>
      </c>
      <c r="AT383" s="217" t="s">
        <v>133</v>
      </c>
      <c r="AU383" s="217" t="s">
        <v>86</v>
      </c>
      <c r="AY383" s="19" t="s">
        <v>130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84</v>
      </c>
      <c r="BK383" s="218">
        <f>ROUND(I383*H383,2)</f>
        <v>0</v>
      </c>
      <c r="BL383" s="19" t="s">
        <v>267</v>
      </c>
      <c r="BM383" s="217" t="s">
        <v>977</v>
      </c>
    </row>
    <row r="384" spans="1:47" s="2" customFormat="1" ht="12">
      <c r="A384" s="40"/>
      <c r="B384" s="41"/>
      <c r="C384" s="42"/>
      <c r="D384" s="219" t="s">
        <v>140</v>
      </c>
      <c r="E384" s="42"/>
      <c r="F384" s="220" t="s">
        <v>713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140</v>
      </c>
      <c r="AU384" s="19" t="s">
        <v>86</v>
      </c>
    </row>
    <row r="385" spans="1:47" s="2" customFormat="1" ht="12">
      <c r="A385" s="40"/>
      <c r="B385" s="41"/>
      <c r="C385" s="42"/>
      <c r="D385" s="224" t="s">
        <v>142</v>
      </c>
      <c r="E385" s="42"/>
      <c r="F385" s="225" t="s">
        <v>714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142</v>
      </c>
      <c r="AU385" s="19" t="s">
        <v>86</v>
      </c>
    </row>
    <row r="386" spans="1:51" s="14" customFormat="1" ht="12">
      <c r="A386" s="14"/>
      <c r="B386" s="236"/>
      <c r="C386" s="237"/>
      <c r="D386" s="219" t="s">
        <v>144</v>
      </c>
      <c r="E386" s="238" t="s">
        <v>19</v>
      </c>
      <c r="F386" s="239" t="s">
        <v>978</v>
      </c>
      <c r="G386" s="237"/>
      <c r="H386" s="240">
        <v>2.856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144</v>
      </c>
      <c r="AU386" s="246" t="s">
        <v>86</v>
      </c>
      <c r="AV386" s="14" t="s">
        <v>86</v>
      </c>
      <c r="AW386" s="14" t="s">
        <v>35</v>
      </c>
      <c r="AX386" s="14" t="s">
        <v>76</v>
      </c>
      <c r="AY386" s="246" t="s">
        <v>130</v>
      </c>
    </row>
    <row r="387" spans="1:51" s="14" customFormat="1" ht="12">
      <c r="A387" s="14"/>
      <c r="B387" s="236"/>
      <c r="C387" s="237"/>
      <c r="D387" s="219" t="s">
        <v>144</v>
      </c>
      <c r="E387" s="238" t="s">
        <v>19</v>
      </c>
      <c r="F387" s="239" t="s">
        <v>979</v>
      </c>
      <c r="G387" s="237"/>
      <c r="H387" s="240">
        <v>3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144</v>
      </c>
      <c r="AU387" s="246" t="s">
        <v>86</v>
      </c>
      <c r="AV387" s="14" t="s">
        <v>86</v>
      </c>
      <c r="AW387" s="14" t="s">
        <v>35</v>
      </c>
      <c r="AX387" s="14" t="s">
        <v>76</v>
      </c>
      <c r="AY387" s="246" t="s">
        <v>130</v>
      </c>
    </row>
    <row r="388" spans="1:51" s="14" customFormat="1" ht="12">
      <c r="A388" s="14"/>
      <c r="B388" s="236"/>
      <c r="C388" s="237"/>
      <c r="D388" s="219" t="s">
        <v>144</v>
      </c>
      <c r="E388" s="238" t="s">
        <v>19</v>
      </c>
      <c r="F388" s="239" t="s">
        <v>980</v>
      </c>
      <c r="G388" s="237"/>
      <c r="H388" s="240">
        <v>3.756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6" t="s">
        <v>144</v>
      </c>
      <c r="AU388" s="246" t="s">
        <v>86</v>
      </c>
      <c r="AV388" s="14" t="s">
        <v>86</v>
      </c>
      <c r="AW388" s="14" t="s">
        <v>35</v>
      </c>
      <c r="AX388" s="14" t="s">
        <v>76</v>
      </c>
      <c r="AY388" s="246" t="s">
        <v>130</v>
      </c>
    </row>
    <row r="389" spans="1:51" s="14" customFormat="1" ht="12">
      <c r="A389" s="14"/>
      <c r="B389" s="236"/>
      <c r="C389" s="237"/>
      <c r="D389" s="219" t="s">
        <v>144</v>
      </c>
      <c r="E389" s="238" t="s">
        <v>19</v>
      </c>
      <c r="F389" s="239" t="s">
        <v>717</v>
      </c>
      <c r="G389" s="237"/>
      <c r="H389" s="240">
        <v>2.2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6" t="s">
        <v>144</v>
      </c>
      <c r="AU389" s="246" t="s">
        <v>86</v>
      </c>
      <c r="AV389" s="14" t="s">
        <v>86</v>
      </c>
      <c r="AW389" s="14" t="s">
        <v>35</v>
      </c>
      <c r="AX389" s="14" t="s">
        <v>76</v>
      </c>
      <c r="AY389" s="246" t="s">
        <v>130</v>
      </c>
    </row>
    <row r="390" spans="1:51" s="15" customFormat="1" ht="12">
      <c r="A390" s="15"/>
      <c r="B390" s="247"/>
      <c r="C390" s="248"/>
      <c r="D390" s="219" t="s">
        <v>144</v>
      </c>
      <c r="E390" s="249" t="s">
        <v>19</v>
      </c>
      <c r="F390" s="250" t="s">
        <v>149</v>
      </c>
      <c r="G390" s="248"/>
      <c r="H390" s="251">
        <v>11.812</v>
      </c>
      <c r="I390" s="252"/>
      <c r="J390" s="248"/>
      <c r="K390" s="248"/>
      <c r="L390" s="253"/>
      <c r="M390" s="254"/>
      <c r="N390" s="255"/>
      <c r="O390" s="255"/>
      <c r="P390" s="255"/>
      <c r="Q390" s="255"/>
      <c r="R390" s="255"/>
      <c r="S390" s="255"/>
      <c r="T390" s="256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7" t="s">
        <v>144</v>
      </c>
      <c r="AU390" s="257" t="s">
        <v>86</v>
      </c>
      <c r="AV390" s="15" t="s">
        <v>138</v>
      </c>
      <c r="AW390" s="15" t="s">
        <v>35</v>
      </c>
      <c r="AX390" s="15" t="s">
        <v>84</v>
      </c>
      <c r="AY390" s="257" t="s">
        <v>130</v>
      </c>
    </row>
    <row r="391" spans="1:65" s="2" customFormat="1" ht="33" customHeight="1">
      <c r="A391" s="40"/>
      <c r="B391" s="41"/>
      <c r="C391" s="206" t="s">
        <v>663</v>
      </c>
      <c r="D391" s="206" t="s">
        <v>133</v>
      </c>
      <c r="E391" s="207" t="s">
        <v>719</v>
      </c>
      <c r="F391" s="208" t="s">
        <v>720</v>
      </c>
      <c r="G391" s="209" t="s">
        <v>285</v>
      </c>
      <c r="H391" s="210">
        <v>3</v>
      </c>
      <c r="I391" s="211"/>
      <c r="J391" s="212">
        <f>ROUND(I391*H391,2)</f>
        <v>0</v>
      </c>
      <c r="K391" s="208" t="s">
        <v>137</v>
      </c>
      <c r="L391" s="46"/>
      <c r="M391" s="213" t="s">
        <v>19</v>
      </c>
      <c r="N391" s="214" t="s">
        <v>47</v>
      </c>
      <c r="O391" s="86"/>
      <c r="P391" s="215">
        <f>O391*H391</f>
        <v>0</v>
      </c>
      <c r="Q391" s="215">
        <v>0.02574</v>
      </c>
      <c r="R391" s="215">
        <f>Q391*H391</f>
        <v>0.07722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267</v>
      </c>
      <c r="AT391" s="217" t="s">
        <v>133</v>
      </c>
      <c r="AU391" s="217" t="s">
        <v>86</v>
      </c>
      <c r="AY391" s="19" t="s">
        <v>130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84</v>
      </c>
      <c r="BK391" s="218">
        <f>ROUND(I391*H391,2)</f>
        <v>0</v>
      </c>
      <c r="BL391" s="19" t="s">
        <v>267</v>
      </c>
      <c r="BM391" s="217" t="s">
        <v>981</v>
      </c>
    </row>
    <row r="392" spans="1:47" s="2" customFormat="1" ht="12">
      <c r="A392" s="40"/>
      <c r="B392" s="41"/>
      <c r="C392" s="42"/>
      <c r="D392" s="219" t="s">
        <v>140</v>
      </c>
      <c r="E392" s="42"/>
      <c r="F392" s="220" t="s">
        <v>722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140</v>
      </c>
      <c r="AU392" s="19" t="s">
        <v>86</v>
      </c>
    </row>
    <row r="393" spans="1:47" s="2" customFormat="1" ht="12">
      <c r="A393" s="40"/>
      <c r="B393" s="41"/>
      <c r="C393" s="42"/>
      <c r="D393" s="224" t="s">
        <v>142</v>
      </c>
      <c r="E393" s="42"/>
      <c r="F393" s="225" t="s">
        <v>723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142</v>
      </c>
      <c r="AU393" s="19" t="s">
        <v>86</v>
      </c>
    </row>
    <row r="394" spans="1:65" s="2" customFormat="1" ht="33" customHeight="1">
      <c r="A394" s="40"/>
      <c r="B394" s="41"/>
      <c r="C394" s="206" t="s">
        <v>669</v>
      </c>
      <c r="D394" s="206" t="s">
        <v>133</v>
      </c>
      <c r="E394" s="207" t="s">
        <v>725</v>
      </c>
      <c r="F394" s="208" t="s">
        <v>726</v>
      </c>
      <c r="G394" s="209" t="s">
        <v>242</v>
      </c>
      <c r="H394" s="210">
        <v>1.022</v>
      </c>
      <c r="I394" s="211"/>
      <c r="J394" s="212">
        <f>ROUND(I394*H394,2)</f>
        <v>0</v>
      </c>
      <c r="K394" s="208" t="s">
        <v>137</v>
      </c>
      <c r="L394" s="46"/>
      <c r="M394" s="213" t="s">
        <v>19</v>
      </c>
      <c r="N394" s="214" t="s">
        <v>47</v>
      </c>
      <c r="O394" s="86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267</v>
      </c>
      <c r="AT394" s="217" t="s">
        <v>133</v>
      </c>
      <c r="AU394" s="217" t="s">
        <v>86</v>
      </c>
      <c r="AY394" s="19" t="s">
        <v>130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84</v>
      </c>
      <c r="BK394" s="218">
        <f>ROUND(I394*H394,2)</f>
        <v>0</v>
      </c>
      <c r="BL394" s="19" t="s">
        <v>267</v>
      </c>
      <c r="BM394" s="217" t="s">
        <v>982</v>
      </c>
    </row>
    <row r="395" spans="1:47" s="2" customFormat="1" ht="12">
      <c r="A395" s="40"/>
      <c r="B395" s="41"/>
      <c r="C395" s="42"/>
      <c r="D395" s="219" t="s">
        <v>140</v>
      </c>
      <c r="E395" s="42"/>
      <c r="F395" s="220" t="s">
        <v>728</v>
      </c>
      <c r="G395" s="42"/>
      <c r="H395" s="42"/>
      <c r="I395" s="221"/>
      <c r="J395" s="42"/>
      <c r="K395" s="42"/>
      <c r="L395" s="46"/>
      <c r="M395" s="222"/>
      <c r="N395" s="223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140</v>
      </c>
      <c r="AU395" s="19" t="s">
        <v>86</v>
      </c>
    </row>
    <row r="396" spans="1:47" s="2" customFormat="1" ht="12">
      <c r="A396" s="40"/>
      <c r="B396" s="41"/>
      <c r="C396" s="42"/>
      <c r="D396" s="224" t="s">
        <v>142</v>
      </c>
      <c r="E396" s="42"/>
      <c r="F396" s="225" t="s">
        <v>729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142</v>
      </c>
      <c r="AU396" s="19" t="s">
        <v>86</v>
      </c>
    </row>
    <row r="397" spans="1:63" s="12" customFormat="1" ht="22.8" customHeight="1">
      <c r="A397" s="12"/>
      <c r="B397" s="190"/>
      <c r="C397" s="191"/>
      <c r="D397" s="192" t="s">
        <v>75</v>
      </c>
      <c r="E397" s="204" t="s">
        <v>730</v>
      </c>
      <c r="F397" s="204" t="s">
        <v>731</v>
      </c>
      <c r="G397" s="191"/>
      <c r="H397" s="191"/>
      <c r="I397" s="194"/>
      <c r="J397" s="205">
        <f>BK397</f>
        <v>0</v>
      </c>
      <c r="K397" s="191"/>
      <c r="L397" s="196"/>
      <c r="M397" s="197"/>
      <c r="N397" s="198"/>
      <c r="O397" s="198"/>
      <c r="P397" s="199">
        <f>SUM(P398:P421)</f>
        <v>0</v>
      </c>
      <c r="Q397" s="198"/>
      <c r="R397" s="199">
        <f>SUM(R398:R421)</f>
        <v>0.6804933999999999</v>
      </c>
      <c r="S397" s="198"/>
      <c r="T397" s="200">
        <f>SUM(T398:T421)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1" t="s">
        <v>86</v>
      </c>
      <c r="AT397" s="202" t="s">
        <v>75</v>
      </c>
      <c r="AU397" s="202" t="s">
        <v>84</v>
      </c>
      <c r="AY397" s="201" t="s">
        <v>130</v>
      </c>
      <c r="BK397" s="203">
        <f>SUM(BK398:BK421)</f>
        <v>0</v>
      </c>
    </row>
    <row r="398" spans="1:65" s="2" customFormat="1" ht="16.5" customHeight="1">
      <c r="A398" s="40"/>
      <c r="B398" s="41"/>
      <c r="C398" s="206" t="s">
        <v>675</v>
      </c>
      <c r="D398" s="206" t="s">
        <v>133</v>
      </c>
      <c r="E398" s="207" t="s">
        <v>733</v>
      </c>
      <c r="F398" s="208" t="s">
        <v>734</v>
      </c>
      <c r="G398" s="209" t="s">
        <v>136</v>
      </c>
      <c r="H398" s="210">
        <v>37.41</v>
      </c>
      <c r="I398" s="211"/>
      <c r="J398" s="212">
        <f>ROUND(I398*H398,2)</f>
        <v>0</v>
      </c>
      <c r="K398" s="208" t="s">
        <v>137</v>
      </c>
      <c r="L398" s="46"/>
      <c r="M398" s="213" t="s">
        <v>19</v>
      </c>
      <c r="N398" s="214" t="s">
        <v>47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267</v>
      </c>
      <c r="AT398" s="217" t="s">
        <v>133</v>
      </c>
      <c r="AU398" s="217" t="s">
        <v>86</v>
      </c>
      <c r="AY398" s="19" t="s">
        <v>130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84</v>
      </c>
      <c r="BK398" s="218">
        <f>ROUND(I398*H398,2)</f>
        <v>0</v>
      </c>
      <c r="BL398" s="19" t="s">
        <v>267</v>
      </c>
      <c r="BM398" s="217" t="s">
        <v>983</v>
      </c>
    </row>
    <row r="399" spans="1:47" s="2" customFormat="1" ht="12">
      <c r="A399" s="40"/>
      <c r="B399" s="41"/>
      <c r="C399" s="42"/>
      <c r="D399" s="219" t="s">
        <v>140</v>
      </c>
      <c r="E399" s="42"/>
      <c r="F399" s="220" t="s">
        <v>736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140</v>
      </c>
      <c r="AU399" s="19" t="s">
        <v>86</v>
      </c>
    </row>
    <row r="400" spans="1:47" s="2" customFormat="1" ht="12">
      <c r="A400" s="40"/>
      <c r="B400" s="41"/>
      <c r="C400" s="42"/>
      <c r="D400" s="224" t="s">
        <v>142</v>
      </c>
      <c r="E400" s="42"/>
      <c r="F400" s="225" t="s">
        <v>737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142</v>
      </c>
      <c r="AU400" s="19" t="s">
        <v>86</v>
      </c>
    </row>
    <row r="401" spans="1:51" s="13" customFormat="1" ht="12">
      <c r="A401" s="13"/>
      <c r="B401" s="226"/>
      <c r="C401" s="227"/>
      <c r="D401" s="219" t="s">
        <v>144</v>
      </c>
      <c r="E401" s="228" t="s">
        <v>19</v>
      </c>
      <c r="F401" s="229" t="s">
        <v>738</v>
      </c>
      <c r="G401" s="227"/>
      <c r="H401" s="228" t="s">
        <v>19</v>
      </c>
      <c r="I401" s="230"/>
      <c r="J401" s="227"/>
      <c r="K401" s="227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144</v>
      </c>
      <c r="AU401" s="235" t="s">
        <v>86</v>
      </c>
      <c r="AV401" s="13" t="s">
        <v>84</v>
      </c>
      <c r="AW401" s="13" t="s">
        <v>35</v>
      </c>
      <c r="AX401" s="13" t="s">
        <v>76</v>
      </c>
      <c r="AY401" s="235" t="s">
        <v>130</v>
      </c>
    </row>
    <row r="402" spans="1:51" s="14" customFormat="1" ht="12">
      <c r="A402" s="14"/>
      <c r="B402" s="236"/>
      <c r="C402" s="237"/>
      <c r="D402" s="219" t="s">
        <v>144</v>
      </c>
      <c r="E402" s="238" t="s">
        <v>19</v>
      </c>
      <c r="F402" s="239" t="s">
        <v>984</v>
      </c>
      <c r="G402" s="237"/>
      <c r="H402" s="240">
        <v>37.41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6" t="s">
        <v>144</v>
      </c>
      <c r="AU402" s="246" t="s">
        <v>86</v>
      </c>
      <c r="AV402" s="14" t="s">
        <v>86</v>
      </c>
      <c r="AW402" s="14" t="s">
        <v>35</v>
      </c>
      <c r="AX402" s="14" t="s">
        <v>84</v>
      </c>
      <c r="AY402" s="246" t="s">
        <v>130</v>
      </c>
    </row>
    <row r="403" spans="1:65" s="2" customFormat="1" ht="16.5" customHeight="1">
      <c r="A403" s="40"/>
      <c r="B403" s="41"/>
      <c r="C403" s="206" t="s">
        <v>683</v>
      </c>
      <c r="D403" s="206" t="s">
        <v>133</v>
      </c>
      <c r="E403" s="207" t="s">
        <v>741</v>
      </c>
      <c r="F403" s="208" t="s">
        <v>742</v>
      </c>
      <c r="G403" s="209" t="s">
        <v>136</v>
      </c>
      <c r="H403" s="210">
        <v>18.705</v>
      </c>
      <c r="I403" s="211"/>
      <c r="J403" s="212">
        <f>ROUND(I403*H403,2)</f>
        <v>0</v>
      </c>
      <c r="K403" s="208" t="s">
        <v>137</v>
      </c>
      <c r="L403" s="46"/>
      <c r="M403" s="213" t="s">
        <v>19</v>
      </c>
      <c r="N403" s="214" t="s">
        <v>47</v>
      </c>
      <c r="O403" s="86"/>
      <c r="P403" s="215">
        <f>O403*H403</f>
        <v>0</v>
      </c>
      <c r="Q403" s="215">
        <v>0.0003</v>
      </c>
      <c r="R403" s="215">
        <f>Q403*H403</f>
        <v>0.005611499999999999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267</v>
      </c>
      <c r="AT403" s="217" t="s">
        <v>133</v>
      </c>
      <c r="AU403" s="217" t="s">
        <v>86</v>
      </c>
      <c r="AY403" s="19" t="s">
        <v>130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84</v>
      </c>
      <c r="BK403" s="218">
        <f>ROUND(I403*H403,2)</f>
        <v>0</v>
      </c>
      <c r="BL403" s="19" t="s">
        <v>267</v>
      </c>
      <c r="BM403" s="217" t="s">
        <v>985</v>
      </c>
    </row>
    <row r="404" spans="1:47" s="2" customFormat="1" ht="12">
      <c r="A404" s="40"/>
      <c r="B404" s="41"/>
      <c r="C404" s="42"/>
      <c r="D404" s="219" t="s">
        <v>140</v>
      </c>
      <c r="E404" s="42"/>
      <c r="F404" s="220" t="s">
        <v>744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140</v>
      </c>
      <c r="AU404" s="19" t="s">
        <v>86</v>
      </c>
    </row>
    <row r="405" spans="1:47" s="2" customFormat="1" ht="12">
      <c r="A405" s="40"/>
      <c r="B405" s="41"/>
      <c r="C405" s="42"/>
      <c r="D405" s="224" t="s">
        <v>142</v>
      </c>
      <c r="E405" s="42"/>
      <c r="F405" s="225" t="s">
        <v>745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142</v>
      </c>
      <c r="AU405" s="19" t="s">
        <v>86</v>
      </c>
    </row>
    <row r="406" spans="1:65" s="2" customFormat="1" ht="24.15" customHeight="1">
      <c r="A406" s="40"/>
      <c r="B406" s="41"/>
      <c r="C406" s="206" t="s">
        <v>690</v>
      </c>
      <c r="D406" s="206" t="s">
        <v>133</v>
      </c>
      <c r="E406" s="207" t="s">
        <v>747</v>
      </c>
      <c r="F406" s="208" t="s">
        <v>748</v>
      </c>
      <c r="G406" s="209" t="s">
        <v>136</v>
      </c>
      <c r="H406" s="210">
        <v>18.705</v>
      </c>
      <c r="I406" s="211"/>
      <c r="J406" s="212">
        <f>ROUND(I406*H406,2)</f>
        <v>0</v>
      </c>
      <c r="K406" s="208" t="s">
        <v>137</v>
      </c>
      <c r="L406" s="46"/>
      <c r="M406" s="213" t="s">
        <v>19</v>
      </c>
      <c r="N406" s="214" t="s">
        <v>47</v>
      </c>
      <c r="O406" s="86"/>
      <c r="P406" s="215">
        <f>O406*H406</f>
        <v>0</v>
      </c>
      <c r="Q406" s="215">
        <v>0.00758</v>
      </c>
      <c r="R406" s="215">
        <f>Q406*H406</f>
        <v>0.1417839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267</v>
      </c>
      <c r="AT406" s="217" t="s">
        <v>133</v>
      </c>
      <c r="AU406" s="217" t="s">
        <v>86</v>
      </c>
      <c r="AY406" s="19" t="s">
        <v>130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84</v>
      </c>
      <c r="BK406" s="218">
        <f>ROUND(I406*H406,2)</f>
        <v>0</v>
      </c>
      <c r="BL406" s="19" t="s">
        <v>267</v>
      </c>
      <c r="BM406" s="217" t="s">
        <v>986</v>
      </c>
    </row>
    <row r="407" spans="1:47" s="2" customFormat="1" ht="12">
      <c r="A407" s="40"/>
      <c r="B407" s="41"/>
      <c r="C407" s="42"/>
      <c r="D407" s="219" t="s">
        <v>140</v>
      </c>
      <c r="E407" s="42"/>
      <c r="F407" s="220" t="s">
        <v>750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140</v>
      </c>
      <c r="AU407" s="19" t="s">
        <v>86</v>
      </c>
    </row>
    <row r="408" spans="1:47" s="2" customFormat="1" ht="12">
      <c r="A408" s="40"/>
      <c r="B408" s="41"/>
      <c r="C408" s="42"/>
      <c r="D408" s="224" t="s">
        <v>142</v>
      </c>
      <c r="E408" s="42"/>
      <c r="F408" s="225" t="s">
        <v>751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142</v>
      </c>
      <c r="AU408" s="19" t="s">
        <v>86</v>
      </c>
    </row>
    <row r="409" spans="1:51" s="14" customFormat="1" ht="12">
      <c r="A409" s="14"/>
      <c r="B409" s="236"/>
      <c r="C409" s="237"/>
      <c r="D409" s="219" t="s">
        <v>144</v>
      </c>
      <c r="E409" s="238" t="s">
        <v>19</v>
      </c>
      <c r="F409" s="239" t="s">
        <v>987</v>
      </c>
      <c r="G409" s="237"/>
      <c r="H409" s="240">
        <v>11.88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144</v>
      </c>
      <c r="AU409" s="246" t="s">
        <v>86</v>
      </c>
      <c r="AV409" s="14" t="s">
        <v>86</v>
      </c>
      <c r="AW409" s="14" t="s">
        <v>35</v>
      </c>
      <c r="AX409" s="14" t="s">
        <v>76</v>
      </c>
      <c r="AY409" s="246" t="s">
        <v>130</v>
      </c>
    </row>
    <row r="410" spans="1:51" s="14" customFormat="1" ht="12">
      <c r="A410" s="14"/>
      <c r="B410" s="236"/>
      <c r="C410" s="237"/>
      <c r="D410" s="219" t="s">
        <v>144</v>
      </c>
      <c r="E410" s="238" t="s">
        <v>19</v>
      </c>
      <c r="F410" s="239" t="s">
        <v>988</v>
      </c>
      <c r="G410" s="237"/>
      <c r="H410" s="240">
        <v>6.44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144</v>
      </c>
      <c r="AU410" s="246" t="s">
        <v>86</v>
      </c>
      <c r="AV410" s="14" t="s">
        <v>86</v>
      </c>
      <c r="AW410" s="14" t="s">
        <v>35</v>
      </c>
      <c r="AX410" s="14" t="s">
        <v>76</v>
      </c>
      <c r="AY410" s="246" t="s">
        <v>130</v>
      </c>
    </row>
    <row r="411" spans="1:51" s="14" customFormat="1" ht="12">
      <c r="A411" s="14"/>
      <c r="B411" s="236"/>
      <c r="C411" s="237"/>
      <c r="D411" s="219" t="s">
        <v>144</v>
      </c>
      <c r="E411" s="238" t="s">
        <v>19</v>
      </c>
      <c r="F411" s="239" t="s">
        <v>989</v>
      </c>
      <c r="G411" s="237"/>
      <c r="H411" s="240">
        <v>0.385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6" t="s">
        <v>144</v>
      </c>
      <c r="AU411" s="246" t="s">
        <v>86</v>
      </c>
      <c r="AV411" s="14" t="s">
        <v>86</v>
      </c>
      <c r="AW411" s="14" t="s">
        <v>35</v>
      </c>
      <c r="AX411" s="14" t="s">
        <v>76</v>
      </c>
      <c r="AY411" s="246" t="s">
        <v>130</v>
      </c>
    </row>
    <row r="412" spans="1:51" s="15" customFormat="1" ht="12">
      <c r="A412" s="15"/>
      <c r="B412" s="247"/>
      <c r="C412" s="248"/>
      <c r="D412" s="219" t="s">
        <v>144</v>
      </c>
      <c r="E412" s="249" t="s">
        <v>19</v>
      </c>
      <c r="F412" s="250" t="s">
        <v>149</v>
      </c>
      <c r="G412" s="248"/>
      <c r="H412" s="251">
        <v>18.705</v>
      </c>
      <c r="I412" s="252"/>
      <c r="J412" s="248"/>
      <c r="K412" s="248"/>
      <c r="L412" s="253"/>
      <c r="M412" s="254"/>
      <c r="N412" s="255"/>
      <c r="O412" s="255"/>
      <c r="P412" s="255"/>
      <c r="Q412" s="255"/>
      <c r="R412" s="255"/>
      <c r="S412" s="255"/>
      <c r="T412" s="25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7" t="s">
        <v>144</v>
      </c>
      <c r="AU412" s="257" t="s">
        <v>86</v>
      </c>
      <c r="AV412" s="15" t="s">
        <v>138</v>
      </c>
      <c r="AW412" s="15" t="s">
        <v>35</v>
      </c>
      <c r="AX412" s="15" t="s">
        <v>84</v>
      </c>
      <c r="AY412" s="257" t="s">
        <v>130</v>
      </c>
    </row>
    <row r="413" spans="1:65" s="2" customFormat="1" ht="24.15" customHeight="1">
      <c r="A413" s="40"/>
      <c r="B413" s="41"/>
      <c r="C413" s="206" t="s">
        <v>699</v>
      </c>
      <c r="D413" s="206" t="s">
        <v>133</v>
      </c>
      <c r="E413" s="207" t="s">
        <v>756</v>
      </c>
      <c r="F413" s="208" t="s">
        <v>757</v>
      </c>
      <c r="G413" s="209" t="s">
        <v>136</v>
      </c>
      <c r="H413" s="210">
        <v>18.705</v>
      </c>
      <c r="I413" s="211"/>
      <c r="J413" s="212">
        <f>ROUND(I413*H413,2)</f>
        <v>0</v>
      </c>
      <c r="K413" s="208" t="s">
        <v>137</v>
      </c>
      <c r="L413" s="46"/>
      <c r="M413" s="213" t="s">
        <v>19</v>
      </c>
      <c r="N413" s="214" t="s">
        <v>47</v>
      </c>
      <c r="O413" s="86"/>
      <c r="P413" s="215">
        <f>O413*H413</f>
        <v>0</v>
      </c>
      <c r="Q413" s="215">
        <v>0.0032</v>
      </c>
      <c r="R413" s="215">
        <f>Q413*H413</f>
        <v>0.059856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267</v>
      </c>
      <c r="AT413" s="217" t="s">
        <v>133</v>
      </c>
      <c r="AU413" s="217" t="s">
        <v>86</v>
      </c>
      <c r="AY413" s="19" t="s">
        <v>130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84</v>
      </c>
      <c r="BK413" s="218">
        <f>ROUND(I413*H413,2)</f>
        <v>0</v>
      </c>
      <c r="BL413" s="19" t="s">
        <v>267</v>
      </c>
      <c r="BM413" s="217" t="s">
        <v>990</v>
      </c>
    </row>
    <row r="414" spans="1:47" s="2" customFormat="1" ht="12">
      <c r="A414" s="40"/>
      <c r="B414" s="41"/>
      <c r="C414" s="42"/>
      <c r="D414" s="219" t="s">
        <v>140</v>
      </c>
      <c r="E414" s="42"/>
      <c r="F414" s="220" t="s">
        <v>759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140</v>
      </c>
      <c r="AU414" s="19" t="s">
        <v>86</v>
      </c>
    </row>
    <row r="415" spans="1:47" s="2" customFormat="1" ht="12">
      <c r="A415" s="40"/>
      <c r="B415" s="41"/>
      <c r="C415" s="42"/>
      <c r="D415" s="224" t="s">
        <v>142</v>
      </c>
      <c r="E415" s="42"/>
      <c r="F415" s="225" t="s">
        <v>760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142</v>
      </c>
      <c r="AU415" s="19" t="s">
        <v>86</v>
      </c>
    </row>
    <row r="416" spans="1:65" s="2" customFormat="1" ht="24.15" customHeight="1">
      <c r="A416" s="40"/>
      <c r="B416" s="41"/>
      <c r="C416" s="259" t="s">
        <v>705</v>
      </c>
      <c r="D416" s="259" t="s">
        <v>418</v>
      </c>
      <c r="E416" s="260" t="s">
        <v>762</v>
      </c>
      <c r="F416" s="261" t="s">
        <v>763</v>
      </c>
      <c r="G416" s="262" t="s">
        <v>136</v>
      </c>
      <c r="H416" s="263">
        <v>21.511</v>
      </c>
      <c r="I416" s="264"/>
      <c r="J416" s="265">
        <f>ROUND(I416*H416,2)</f>
        <v>0</v>
      </c>
      <c r="K416" s="261" t="s">
        <v>137</v>
      </c>
      <c r="L416" s="266"/>
      <c r="M416" s="267" t="s">
        <v>19</v>
      </c>
      <c r="N416" s="268" t="s">
        <v>47</v>
      </c>
      <c r="O416" s="86"/>
      <c r="P416" s="215">
        <f>O416*H416</f>
        <v>0</v>
      </c>
      <c r="Q416" s="215">
        <v>0.022</v>
      </c>
      <c r="R416" s="215">
        <f>Q416*H416</f>
        <v>0.47324199999999994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367</v>
      </c>
      <c r="AT416" s="217" t="s">
        <v>418</v>
      </c>
      <c r="AU416" s="217" t="s">
        <v>86</v>
      </c>
      <c r="AY416" s="19" t="s">
        <v>130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84</v>
      </c>
      <c r="BK416" s="218">
        <f>ROUND(I416*H416,2)</f>
        <v>0</v>
      </c>
      <c r="BL416" s="19" t="s">
        <v>267</v>
      </c>
      <c r="BM416" s="217" t="s">
        <v>991</v>
      </c>
    </row>
    <row r="417" spans="1:47" s="2" customFormat="1" ht="12">
      <c r="A417" s="40"/>
      <c r="B417" s="41"/>
      <c r="C417" s="42"/>
      <c r="D417" s="219" t="s">
        <v>140</v>
      </c>
      <c r="E417" s="42"/>
      <c r="F417" s="220" t="s">
        <v>763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140</v>
      </c>
      <c r="AU417" s="19" t="s">
        <v>86</v>
      </c>
    </row>
    <row r="418" spans="1:51" s="14" customFormat="1" ht="12">
      <c r="A418" s="14"/>
      <c r="B418" s="236"/>
      <c r="C418" s="237"/>
      <c r="D418" s="219" t="s">
        <v>144</v>
      </c>
      <c r="E418" s="237"/>
      <c r="F418" s="239" t="s">
        <v>992</v>
      </c>
      <c r="G418" s="237"/>
      <c r="H418" s="240">
        <v>21.511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6" t="s">
        <v>144</v>
      </c>
      <c r="AU418" s="246" t="s">
        <v>86</v>
      </c>
      <c r="AV418" s="14" t="s">
        <v>86</v>
      </c>
      <c r="AW418" s="14" t="s">
        <v>4</v>
      </c>
      <c r="AX418" s="14" t="s">
        <v>84</v>
      </c>
      <c r="AY418" s="246" t="s">
        <v>130</v>
      </c>
    </row>
    <row r="419" spans="1:65" s="2" customFormat="1" ht="24.15" customHeight="1">
      <c r="A419" s="40"/>
      <c r="B419" s="41"/>
      <c r="C419" s="206" t="s">
        <v>709</v>
      </c>
      <c r="D419" s="206" t="s">
        <v>133</v>
      </c>
      <c r="E419" s="207" t="s">
        <v>767</v>
      </c>
      <c r="F419" s="208" t="s">
        <v>768</v>
      </c>
      <c r="G419" s="209" t="s">
        <v>242</v>
      </c>
      <c r="H419" s="210">
        <v>0.68</v>
      </c>
      <c r="I419" s="211"/>
      <c r="J419" s="212">
        <f>ROUND(I419*H419,2)</f>
        <v>0</v>
      </c>
      <c r="K419" s="208" t="s">
        <v>137</v>
      </c>
      <c r="L419" s="46"/>
      <c r="M419" s="213" t="s">
        <v>19</v>
      </c>
      <c r="N419" s="214" t="s">
        <v>47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267</v>
      </c>
      <c r="AT419" s="217" t="s">
        <v>133</v>
      </c>
      <c r="AU419" s="217" t="s">
        <v>86</v>
      </c>
      <c r="AY419" s="19" t="s">
        <v>130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84</v>
      </c>
      <c r="BK419" s="218">
        <f>ROUND(I419*H419,2)</f>
        <v>0</v>
      </c>
      <c r="BL419" s="19" t="s">
        <v>267</v>
      </c>
      <c r="BM419" s="217" t="s">
        <v>993</v>
      </c>
    </row>
    <row r="420" spans="1:47" s="2" customFormat="1" ht="12">
      <c r="A420" s="40"/>
      <c r="B420" s="41"/>
      <c r="C420" s="42"/>
      <c r="D420" s="219" t="s">
        <v>140</v>
      </c>
      <c r="E420" s="42"/>
      <c r="F420" s="220" t="s">
        <v>770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140</v>
      </c>
      <c r="AU420" s="19" t="s">
        <v>86</v>
      </c>
    </row>
    <row r="421" spans="1:47" s="2" customFormat="1" ht="12">
      <c r="A421" s="40"/>
      <c r="B421" s="41"/>
      <c r="C421" s="42"/>
      <c r="D421" s="224" t="s">
        <v>142</v>
      </c>
      <c r="E421" s="42"/>
      <c r="F421" s="225" t="s">
        <v>771</v>
      </c>
      <c r="G421" s="42"/>
      <c r="H421" s="42"/>
      <c r="I421" s="221"/>
      <c r="J421" s="42"/>
      <c r="K421" s="42"/>
      <c r="L421" s="46"/>
      <c r="M421" s="222"/>
      <c r="N421" s="223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142</v>
      </c>
      <c r="AU421" s="19" t="s">
        <v>86</v>
      </c>
    </row>
    <row r="422" spans="1:63" s="12" customFormat="1" ht="22.8" customHeight="1">
      <c r="A422" s="12"/>
      <c r="B422" s="190"/>
      <c r="C422" s="191"/>
      <c r="D422" s="192" t="s">
        <v>75</v>
      </c>
      <c r="E422" s="204" t="s">
        <v>772</v>
      </c>
      <c r="F422" s="204" t="s">
        <v>773</v>
      </c>
      <c r="G422" s="191"/>
      <c r="H422" s="191"/>
      <c r="I422" s="194"/>
      <c r="J422" s="205">
        <f>BK422</f>
        <v>0</v>
      </c>
      <c r="K422" s="191"/>
      <c r="L422" s="196"/>
      <c r="M422" s="197"/>
      <c r="N422" s="198"/>
      <c r="O422" s="198"/>
      <c r="P422" s="199">
        <f>SUM(P423:P458)</f>
        <v>0</v>
      </c>
      <c r="Q422" s="198"/>
      <c r="R422" s="199">
        <f>SUM(R423:R458)</f>
        <v>0.9927457599999999</v>
      </c>
      <c r="S422" s="198"/>
      <c r="T422" s="200">
        <f>SUM(T423:T458)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1" t="s">
        <v>86</v>
      </c>
      <c r="AT422" s="202" t="s">
        <v>75</v>
      </c>
      <c r="AU422" s="202" t="s">
        <v>84</v>
      </c>
      <c r="AY422" s="201" t="s">
        <v>130</v>
      </c>
      <c r="BK422" s="203">
        <f>SUM(BK423:BK458)</f>
        <v>0</v>
      </c>
    </row>
    <row r="423" spans="1:65" s="2" customFormat="1" ht="16.5" customHeight="1">
      <c r="A423" s="40"/>
      <c r="B423" s="41"/>
      <c r="C423" s="206" t="s">
        <v>718</v>
      </c>
      <c r="D423" s="206" t="s">
        <v>133</v>
      </c>
      <c r="E423" s="207" t="s">
        <v>775</v>
      </c>
      <c r="F423" s="208" t="s">
        <v>776</v>
      </c>
      <c r="G423" s="209" t="s">
        <v>136</v>
      </c>
      <c r="H423" s="210">
        <v>88.3</v>
      </c>
      <c r="I423" s="211"/>
      <c r="J423" s="212">
        <f>ROUND(I423*H423,2)</f>
        <v>0</v>
      </c>
      <c r="K423" s="208" t="s">
        <v>137</v>
      </c>
      <c r="L423" s="46"/>
      <c r="M423" s="213" t="s">
        <v>19</v>
      </c>
      <c r="N423" s="214" t="s">
        <v>47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267</v>
      </c>
      <c r="AT423" s="217" t="s">
        <v>133</v>
      </c>
      <c r="AU423" s="217" t="s">
        <v>86</v>
      </c>
      <c r="AY423" s="19" t="s">
        <v>130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84</v>
      </c>
      <c r="BK423" s="218">
        <f>ROUND(I423*H423,2)</f>
        <v>0</v>
      </c>
      <c r="BL423" s="19" t="s">
        <v>267</v>
      </c>
      <c r="BM423" s="217" t="s">
        <v>994</v>
      </c>
    </row>
    <row r="424" spans="1:47" s="2" customFormat="1" ht="12">
      <c r="A424" s="40"/>
      <c r="B424" s="41"/>
      <c r="C424" s="42"/>
      <c r="D424" s="219" t="s">
        <v>140</v>
      </c>
      <c r="E424" s="42"/>
      <c r="F424" s="220" t="s">
        <v>778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140</v>
      </c>
      <c r="AU424" s="19" t="s">
        <v>86</v>
      </c>
    </row>
    <row r="425" spans="1:47" s="2" customFormat="1" ht="12">
      <c r="A425" s="40"/>
      <c r="B425" s="41"/>
      <c r="C425" s="42"/>
      <c r="D425" s="224" t="s">
        <v>142</v>
      </c>
      <c r="E425" s="42"/>
      <c r="F425" s="225" t="s">
        <v>779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142</v>
      </c>
      <c r="AU425" s="19" t="s">
        <v>86</v>
      </c>
    </row>
    <row r="426" spans="1:51" s="13" customFormat="1" ht="12">
      <c r="A426" s="13"/>
      <c r="B426" s="226"/>
      <c r="C426" s="227"/>
      <c r="D426" s="219" t="s">
        <v>144</v>
      </c>
      <c r="E426" s="228" t="s">
        <v>19</v>
      </c>
      <c r="F426" s="229" t="s">
        <v>738</v>
      </c>
      <c r="G426" s="227"/>
      <c r="H426" s="228" t="s">
        <v>19</v>
      </c>
      <c r="I426" s="230"/>
      <c r="J426" s="227"/>
      <c r="K426" s="227"/>
      <c r="L426" s="231"/>
      <c r="M426" s="232"/>
      <c r="N426" s="233"/>
      <c r="O426" s="233"/>
      <c r="P426" s="233"/>
      <c r="Q426" s="233"/>
      <c r="R426" s="233"/>
      <c r="S426" s="233"/>
      <c r="T426" s="23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5" t="s">
        <v>144</v>
      </c>
      <c r="AU426" s="235" t="s">
        <v>86</v>
      </c>
      <c r="AV426" s="13" t="s">
        <v>84</v>
      </c>
      <c r="AW426" s="13" t="s">
        <v>35</v>
      </c>
      <c r="AX426" s="13" t="s">
        <v>76</v>
      </c>
      <c r="AY426" s="235" t="s">
        <v>130</v>
      </c>
    </row>
    <row r="427" spans="1:51" s="14" customFormat="1" ht="12">
      <c r="A427" s="14"/>
      <c r="B427" s="236"/>
      <c r="C427" s="237"/>
      <c r="D427" s="219" t="s">
        <v>144</v>
      </c>
      <c r="E427" s="238" t="s">
        <v>19</v>
      </c>
      <c r="F427" s="239" t="s">
        <v>995</v>
      </c>
      <c r="G427" s="237"/>
      <c r="H427" s="240">
        <v>88.3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144</v>
      </c>
      <c r="AU427" s="246" t="s">
        <v>86</v>
      </c>
      <c r="AV427" s="14" t="s">
        <v>86</v>
      </c>
      <c r="AW427" s="14" t="s">
        <v>35</v>
      </c>
      <c r="AX427" s="14" t="s">
        <v>84</v>
      </c>
      <c r="AY427" s="246" t="s">
        <v>130</v>
      </c>
    </row>
    <row r="428" spans="1:65" s="2" customFormat="1" ht="16.5" customHeight="1">
      <c r="A428" s="40"/>
      <c r="B428" s="41"/>
      <c r="C428" s="206" t="s">
        <v>724</v>
      </c>
      <c r="D428" s="206" t="s">
        <v>133</v>
      </c>
      <c r="E428" s="207" t="s">
        <v>782</v>
      </c>
      <c r="F428" s="208" t="s">
        <v>783</v>
      </c>
      <c r="G428" s="209" t="s">
        <v>136</v>
      </c>
      <c r="H428" s="210">
        <v>44.15</v>
      </c>
      <c r="I428" s="211"/>
      <c r="J428" s="212">
        <f>ROUND(I428*H428,2)</f>
        <v>0</v>
      </c>
      <c r="K428" s="208" t="s">
        <v>137</v>
      </c>
      <c r="L428" s="46"/>
      <c r="M428" s="213" t="s">
        <v>19</v>
      </c>
      <c r="N428" s="214" t="s">
        <v>47</v>
      </c>
      <c r="O428" s="86"/>
      <c r="P428" s="215">
        <f>O428*H428</f>
        <v>0</v>
      </c>
      <c r="Q428" s="215">
        <v>0.0003</v>
      </c>
      <c r="R428" s="215">
        <f>Q428*H428</f>
        <v>0.013244999999999998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267</v>
      </c>
      <c r="AT428" s="217" t="s">
        <v>133</v>
      </c>
      <c r="AU428" s="217" t="s">
        <v>86</v>
      </c>
      <c r="AY428" s="19" t="s">
        <v>130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84</v>
      </c>
      <c r="BK428" s="218">
        <f>ROUND(I428*H428,2)</f>
        <v>0</v>
      </c>
      <c r="BL428" s="19" t="s">
        <v>267</v>
      </c>
      <c r="BM428" s="217" t="s">
        <v>996</v>
      </c>
    </row>
    <row r="429" spans="1:47" s="2" customFormat="1" ht="12">
      <c r="A429" s="40"/>
      <c r="B429" s="41"/>
      <c r="C429" s="42"/>
      <c r="D429" s="219" t="s">
        <v>140</v>
      </c>
      <c r="E429" s="42"/>
      <c r="F429" s="220" t="s">
        <v>785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140</v>
      </c>
      <c r="AU429" s="19" t="s">
        <v>86</v>
      </c>
    </row>
    <row r="430" spans="1:47" s="2" customFormat="1" ht="12">
      <c r="A430" s="40"/>
      <c r="B430" s="41"/>
      <c r="C430" s="42"/>
      <c r="D430" s="224" t="s">
        <v>142</v>
      </c>
      <c r="E430" s="42"/>
      <c r="F430" s="225" t="s">
        <v>786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142</v>
      </c>
      <c r="AU430" s="19" t="s">
        <v>86</v>
      </c>
    </row>
    <row r="431" spans="1:65" s="2" customFormat="1" ht="16.5" customHeight="1">
      <c r="A431" s="40"/>
      <c r="B431" s="41"/>
      <c r="C431" s="206" t="s">
        <v>732</v>
      </c>
      <c r="D431" s="206" t="s">
        <v>133</v>
      </c>
      <c r="E431" s="207" t="s">
        <v>788</v>
      </c>
      <c r="F431" s="208" t="s">
        <v>789</v>
      </c>
      <c r="G431" s="209" t="s">
        <v>136</v>
      </c>
      <c r="H431" s="210">
        <v>44.15</v>
      </c>
      <c r="I431" s="211"/>
      <c r="J431" s="212">
        <f>ROUND(I431*H431,2)</f>
        <v>0</v>
      </c>
      <c r="K431" s="208" t="s">
        <v>137</v>
      </c>
      <c r="L431" s="46"/>
      <c r="M431" s="213" t="s">
        <v>19</v>
      </c>
      <c r="N431" s="214" t="s">
        <v>47</v>
      </c>
      <c r="O431" s="86"/>
      <c r="P431" s="215">
        <f>O431*H431</f>
        <v>0</v>
      </c>
      <c r="Q431" s="215">
        <v>0.0045</v>
      </c>
      <c r="R431" s="215">
        <f>Q431*H431</f>
        <v>0.198675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267</v>
      </c>
      <c r="AT431" s="217" t="s">
        <v>133</v>
      </c>
      <c r="AU431" s="217" t="s">
        <v>86</v>
      </c>
      <c r="AY431" s="19" t="s">
        <v>130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84</v>
      </c>
      <c r="BK431" s="218">
        <f>ROUND(I431*H431,2)</f>
        <v>0</v>
      </c>
      <c r="BL431" s="19" t="s">
        <v>267</v>
      </c>
      <c r="BM431" s="217" t="s">
        <v>997</v>
      </c>
    </row>
    <row r="432" spans="1:47" s="2" customFormat="1" ht="12">
      <c r="A432" s="40"/>
      <c r="B432" s="41"/>
      <c r="C432" s="42"/>
      <c r="D432" s="219" t="s">
        <v>140</v>
      </c>
      <c r="E432" s="42"/>
      <c r="F432" s="220" t="s">
        <v>791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140</v>
      </c>
      <c r="AU432" s="19" t="s">
        <v>86</v>
      </c>
    </row>
    <row r="433" spans="1:47" s="2" customFormat="1" ht="12">
      <c r="A433" s="40"/>
      <c r="B433" s="41"/>
      <c r="C433" s="42"/>
      <c r="D433" s="224" t="s">
        <v>142</v>
      </c>
      <c r="E433" s="42"/>
      <c r="F433" s="225" t="s">
        <v>792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142</v>
      </c>
      <c r="AU433" s="19" t="s">
        <v>86</v>
      </c>
    </row>
    <row r="434" spans="1:51" s="14" customFormat="1" ht="12">
      <c r="A434" s="14"/>
      <c r="B434" s="236"/>
      <c r="C434" s="237"/>
      <c r="D434" s="219" t="s">
        <v>144</v>
      </c>
      <c r="E434" s="238" t="s">
        <v>19</v>
      </c>
      <c r="F434" s="239" t="s">
        <v>998</v>
      </c>
      <c r="G434" s="237"/>
      <c r="H434" s="240">
        <v>27.6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144</v>
      </c>
      <c r="AU434" s="246" t="s">
        <v>86</v>
      </c>
      <c r="AV434" s="14" t="s">
        <v>86</v>
      </c>
      <c r="AW434" s="14" t="s">
        <v>35</v>
      </c>
      <c r="AX434" s="14" t="s">
        <v>76</v>
      </c>
      <c r="AY434" s="246" t="s">
        <v>130</v>
      </c>
    </row>
    <row r="435" spans="1:51" s="14" customFormat="1" ht="12">
      <c r="A435" s="14"/>
      <c r="B435" s="236"/>
      <c r="C435" s="237"/>
      <c r="D435" s="219" t="s">
        <v>144</v>
      </c>
      <c r="E435" s="238" t="s">
        <v>19</v>
      </c>
      <c r="F435" s="239" t="s">
        <v>999</v>
      </c>
      <c r="G435" s="237"/>
      <c r="H435" s="240">
        <v>-2.8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144</v>
      </c>
      <c r="AU435" s="246" t="s">
        <v>86</v>
      </c>
      <c r="AV435" s="14" t="s">
        <v>86</v>
      </c>
      <c r="AW435" s="14" t="s">
        <v>35</v>
      </c>
      <c r="AX435" s="14" t="s">
        <v>76</v>
      </c>
      <c r="AY435" s="246" t="s">
        <v>130</v>
      </c>
    </row>
    <row r="436" spans="1:51" s="14" customFormat="1" ht="12">
      <c r="A436" s="14"/>
      <c r="B436" s="236"/>
      <c r="C436" s="237"/>
      <c r="D436" s="219" t="s">
        <v>144</v>
      </c>
      <c r="E436" s="238" t="s">
        <v>19</v>
      </c>
      <c r="F436" s="239" t="s">
        <v>1000</v>
      </c>
      <c r="G436" s="237"/>
      <c r="H436" s="240">
        <v>-2.13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144</v>
      </c>
      <c r="AU436" s="246" t="s">
        <v>86</v>
      </c>
      <c r="AV436" s="14" t="s">
        <v>86</v>
      </c>
      <c r="AW436" s="14" t="s">
        <v>35</v>
      </c>
      <c r="AX436" s="14" t="s">
        <v>76</v>
      </c>
      <c r="AY436" s="246" t="s">
        <v>130</v>
      </c>
    </row>
    <row r="437" spans="1:51" s="14" customFormat="1" ht="12">
      <c r="A437" s="14"/>
      <c r="B437" s="236"/>
      <c r="C437" s="237"/>
      <c r="D437" s="219" t="s">
        <v>144</v>
      </c>
      <c r="E437" s="238" t="s">
        <v>19</v>
      </c>
      <c r="F437" s="239" t="s">
        <v>1001</v>
      </c>
      <c r="G437" s="237"/>
      <c r="H437" s="240">
        <v>21.2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6" t="s">
        <v>144</v>
      </c>
      <c r="AU437" s="246" t="s">
        <v>86</v>
      </c>
      <c r="AV437" s="14" t="s">
        <v>86</v>
      </c>
      <c r="AW437" s="14" t="s">
        <v>35</v>
      </c>
      <c r="AX437" s="14" t="s">
        <v>76</v>
      </c>
      <c r="AY437" s="246" t="s">
        <v>130</v>
      </c>
    </row>
    <row r="438" spans="1:51" s="14" customFormat="1" ht="12">
      <c r="A438" s="14"/>
      <c r="B438" s="236"/>
      <c r="C438" s="237"/>
      <c r="D438" s="219" t="s">
        <v>144</v>
      </c>
      <c r="E438" s="238" t="s">
        <v>19</v>
      </c>
      <c r="F438" s="239" t="s">
        <v>1002</v>
      </c>
      <c r="G438" s="237"/>
      <c r="H438" s="240">
        <v>-2.31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6" t="s">
        <v>144</v>
      </c>
      <c r="AU438" s="246" t="s">
        <v>86</v>
      </c>
      <c r="AV438" s="14" t="s">
        <v>86</v>
      </c>
      <c r="AW438" s="14" t="s">
        <v>35</v>
      </c>
      <c r="AX438" s="14" t="s">
        <v>76</v>
      </c>
      <c r="AY438" s="246" t="s">
        <v>130</v>
      </c>
    </row>
    <row r="439" spans="1:51" s="13" customFormat="1" ht="12">
      <c r="A439" s="13"/>
      <c r="B439" s="226"/>
      <c r="C439" s="227"/>
      <c r="D439" s="219" t="s">
        <v>144</v>
      </c>
      <c r="E439" s="228" t="s">
        <v>19</v>
      </c>
      <c r="F439" s="229" t="s">
        <v>1003</v>
      </c>
      <c r="G439" s="227"/>
      <c r="H439" s="228" t="s">
        <v>19</v>
      </c>
      <c r="I439" s="230"/>
      <c r="J439" s="227"/>
      <c r="K439" s="227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144</v>
      </c>
      <c r="AU439" s="235" t="s">
        <v>86</v>
      </c>
      <c r="AV439" s="13" t="s">
        <v>84</v>
      </c>
      <c r="AW439" s="13" t="s">
        <v>35</v>
      </c>
      <c r="AX439" s="13" t="s">
        <v>76</v>
      </c>
      <c r="AY439" s="235" t="s">
        <v>130</v>
      </c>
    </row>
    <row r="440" spans="1:51" s="14" customFormat="1" ht="12">
      <c r="A440" s="14"/>
      <c r="B440" s="236"/>
      <c r="C440" s="237"/>
      <c r="D440" s="219" t="s">
        <v>144</v>
      </c>
      <c r="E440" s="238" t="s">
        <v>19</v>
      </c>
      <c r="F440" s="239" t="s">
        <v>1004</v>
      </c>
      <c r="G440" s="237"/>
      <c r="H440" s="240">
        <v>1.4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144</v>
      </c>
      <c r="AU440" s="246" t="s">
        <v>86</v>
      </c>
      <c r="AV440" s="14" t="s">
        <v>86</v>
      </c>
      <c r="AW440" s="14" t="s">
        <v>35</v>
      </c>
      <c r="AX440" s="14" t="s">
        <v>76</v>
      </c>
      <c r="AY440" s="246" t="s">
        <v>130</v>
      </c>
    </row>
    <row r="441" spans="1:51" s="13" customFormat="1" ht="12">
      <c r="A441" s="13"/>
      <c r="B441" s="226"/>
      <c r="C441" s="227"/>
      <c r="D441" s="219" t="s">
        <v>144</v>
      </c>
      <c r="E441" s="228" t="s">
        <v>19</v>
      </c>
      <c r="F441" s="229" t="s">
        <v>1005</v>
      </c>
      <c r="G441" s="227"/>
      <c r="H441" s="228" t="s">
        <v>19</v>
      </c>
      <c r="I441" s="230"/>
      <c r="J441" s="227"/>
      <c r="K441" s="227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144</v>
      </c>
      <c r="AU441" s="235" t="s">
        <v>86</v>
      </c>
      <c r="AV441" s="13" t="s">
        <v>84</v>
      </c>
      <c r="AW441" s="13" t="s">
        <v>35</v>
      </c>
      <c r="AX441" s="13" t="s">
        <v>76</v>
      </c>
      <c r="AY441" s="235" t="s">
        <v>130</v>
      </c>
    </row>
    <row r="442" spans="1:51" s="14" customFormat="1" ht="12">
      <c r="A442" s="14"/>
      <c r="B442" s="236"/>
      <c r="C442" s="237"/>
      <c r="D442" s="219" t="s">
        <v>144</v>
      </c>
      <c r="E442" s="238" t="s">
        <v>19</v>
      </c>
      <c r="F442" s="239" t="s">
        <v>1006</v>
      </c>
      <c r="G442" s="237"/>
      <c r="H442" s="240">
        <v>1.19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6" t="s">
        <v>144</v>
      </c>
      <c r="AU442" s="246" t="s">
        <v>86</v>
      </c>
      <c r="AV442" s="14" t="s">
        <v>86</v>
      </c>
      <c r="AW442" s="14" t="s">
        <v>35</v>
      </c>
      <c r="AX442" s="14" t="s">
        <v>76</v>
      </c>
      <c r="AY442" s="246" t="s">
        <v>130</v>
      </c>
    </row>
    <row r="443" spans="1:51" s="15" customFormat="1" ht="12">
      <c r="A443" s="15"/>
      <c r="B443" s="247"/>
      <c r="C443" s="248"/>
      <c r="D443" s="219" t="s">
        <v>144</v>
      </c>
      <c r="E443" s="249" t="s">
        <v>19</v>
      </c>
      <c r="F443" s="250" t="s">
        <v>149</v>
      </c>
      <c r="G443" s="248"/>
      <c r="H443" s="251">
        <v>44.15</v>
      </c>
      <c r="I443" s="252"/>
      <c r="J443" s="248"/>
      <c r="K443" s="248"/>
      <c r="L443" s="253"/>
      <c r="M443" s="254"/>
      <c r="N443" s="255"/>
      <c r="O443" s="255"/>
      <c r="P443" s="255"/>
      <c r="Q443" s="255"/>
      <c r="R443" s="255"/>
      <c r="S443" s="255"/>
      <c r="T443" s="256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7" t="s">
        <v>144</v>
      </c>
      <c r="AU443" s="257" t="s">
        <v>86</v>
      </c>
      <c r="AV443" s="15" t="s">
        <v>138</v>
      </c>
      <c r="AW443" s="15" t="s">
        <v>35</v>
      </c>
      <c r="AX443" s="15" t="s">
        <v>84</v>
      </c>
      <c r="AY443" s="257" t="s">
        <v>130</v>
      </c>
    </row>
    <row r="444" spans="1:65" s="2" customFormat="1" ht="24.15" customHeight="1">
      <c r="A444" s="40"/>
      <c r="B444" s="41"/>
      <c r="C444" s="206" t="s">
        <v>740</v>
      </c>
      <c r="D444" s="206" t="s">
        <v>133</v>
      </c>
      <c r="E444" s="207" t="s">
        <v>795</v>
      </c>
      <c r="F444" s="208" t="s">
        <v>796</v>
      </c>
      <c r="G444" s="209" t="s">
        <v>136</v>
      </c>
      <c r="H444" s="210">
        <v>44.15</v>
      </c>
      <c r="I444" s="211"/>
      <c r="J444" s="212">
        <f>ROUND(I444*H444,2)</f>
        <v>0</v>
      </c>
      <c r="K444" s="208" t="s">
        <v>137</v>
      </c>
      <c r="L444" s="46"/>
      <c r="M444" s="213" t="s">
        <v>19</v>
      </c>
      <c r="N444" s="214" t="s">
        <v>47</v>
      </c>
      <c r="O444" s="86"/>
      <c r="P444" s="215">
        <f>O444*H444</f>
        <v>0</v>
      </c>
      <c r="Q444" s="215">
        <v>0.0032</v>
      </c>
      <c r="R444" s="215">
        <f>Q444*H444</f>
        <v>0.14128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267</v>
      </c>
      <c r="AT444" s="217" t="s">
        <v>133</v>
      </c>
      <c r="AU444" s="217" t="s">
        <v>86</v>
      </c>
      <c r="AY444" s="19" t="s">
        <v>130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84</v>
      </c>
      <c r="BK444" s="218">
        <f>ROUND(I444*H444,2)</f>
        <v>0</v>
      </c>
      <c r="BL444" s="19" t="s">
        <v>267</v>
      </c>
      <c r="BM444" s="217" t="s">
        <v>1007</v>
      </c>
    </row>
    <row r="445" spans="1:47" s="2" customFormat="1" ht="12">
      <c r="A445" s="40"/>
      <c r="B445" s="41"/>
      <c r="C445" s="42"/>
      <c r="D445" s="219" t="s">
        <v>140</v>
      </c>
      <c r="E445" s="42"/>
      <c r="F445" s="220" t="s">
        <v>798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140</v>
      </c>
      <c r="AU445" s="19" t="s">
        <v>86</v>
      </c>
    </row>
    <row r="446" spans="1:47" s="2" customFormat="1" ht="12">
      <c r="A446" s="40"/>
      <c r="B446" s="41"/>
      <c r="C446" s="42"/>
      <c r="D446" s="224" t="s">
        <v>142</v>
      </c>
      <c r="E446" s="42"/>
      <c r="F446" s="225" t="s">
        <v>799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142</v>
      </c>
      <c r="AU446" s="19" t="s">
        <v>86</v>
      </c>
    </row>
    <row r="447" spans="1:65" s="2" customFormat="1" ht="24.15" customHeight="1">
      <c r="A447" s="40"/>
      <c r="B447" s="41"/>
      <c r="C447" s="259" t="s">
        <v>746</v>
      </c>
      <c r="D447" s="259" t="s">
        <v>418</v>
      </c>
      <c r="E447" s="260" t="s">
        <v>805</v>
      </c>
      <c r="F447" s="261" t="s">
        <v>806</v>
      </c>
      <c r="G447" s="262" t="s">
        <v>136</v>
      </c>
      <c r="H447" s="263">
        <v>50.773</v>
      </c>
      <c r="I447" s="264"/>
      <c r="J447" s="265">
        <f>ROUND(I447*H447,2)</f>
        <v>0</v>
      </c>
      <c r="K447" s="261" t="s">
        <v>19</v>
      </c>
      <c r="L447" s="266"/>
      <c r="M447" s="267" t="s">
        <v>19</v>
      </c>
      <c r="N447" s="268" t="s">
        <v>47</v>
      </c>
      <c r="O447" s="86"/>
      <c r="P447" s="215">
        <f>O447*H447</f>
        <v>0</v>
      </c>
      <c r="Q447" s="215">
        <v>0.01232</v>
      </c>
      <c r="R447" s="215">
        <f>Q447*H447</f>
        <v>0.62552336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367</v>
      </c>
      <c r="AT447" s="217" t="s">
        <v>418</v>
      </c>
      <c r="AU447" s="217" t="s">
        <v>86</v>
      </c>
      <c r="AY447" s="19" t="s">
        <v>130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84</v>
      </c>
      <c r="BK447" s="218">
        <f>ROUND(I447*H447,2)</f>
        <v>0</v>
      </c>
      <c r="BL447" s="19" t="s">
        <v>267</v>
      </c>
      <c r="BM447" s="217" t="s">
        <v>1008</v>
      </c>
    </row>
    <row r="448" spans="1:47" s="2" customFormat="1" ht="12">
      <c r="A448" s="40"/>
      <c r="B448" s="41"/>
      <c r="C448" s="42"/>
      <c r="D448" s="219" t="s">
        <v>140</v>
      </c>
      <c r="E448" s="42"/>
      <c r="F448" s="220" t="s">
        <v>806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140</v>
      </c>
      <c r="AU448" s="19" t="s">
        <v>86</v>
      </c>
    </row>
    <row r="449" spans="1:51" s="14" customFormat="1" ht="12">
      <c r="A449" s="14"/>
      <c r="B449" s="236"/>
      <c r="C449" s="237"/>
      <c r="D449" s="219" t="s">
        <v>144</v>
      </c>
      <c r="E449" s="237"/>
      <c r="F449" s="239" t="s">
        <v>1009</v>
      </c>
      <c r="G449" s="237"/>
      <c r="H449" s="240">
        <v>50.773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144</v>
      </c>
      <c r="AU449" s="246" t="s">
        <v>86</v>
      </c>
      <c r="AV449" s="14" t="s">
        <v>86</v>
      </c>
      <c r="AW449" s="14" t="s">
        <v>4</v>
      </c>
      <c r="AX449" s="14" t="s">
        <v>84</v>
      </c>
      <c r="AY449" s="246" t="s">
        <v>130</v>
      </c>
    </row>
    <row r="450" spans="1:65" s="2" customFormat="1" ht="24.15" customHeight="1">
      <c r="A450" s="40"/>
      <c r="B450" s="41"/>
      <c r="C450" s="206" t="s">
        <v>755</v>
      </c>
      <c r="D450" s="206" t="s">
        <v>133</v>
      </c>
      <c r="E450" s="207" t="s">
        <v>810</v>
      </c>
      <c r="F450" s="208" t="s">
        <v>811</v>
      </c>
      <c r="G450" s="209" t="s">
        <v>136</v>
      </c>
      <c r="H450" s="210">
        <v>1.12</v>
      </c>
      <c r="I450" s="211"/>
      <c r="J450" s="212">
        <f>ROUND(I450*H450,2)</f>
        <v>0</v>
      </c>
      <c r="K450" s="208" t="s">
        <v>137</v>
      </c>
      <c r="L450" s="46"/>
      <c r="M450" s="213" t="s">
        <v>19</v>
      </c>
      <c r="N450" s="214" t="s">
        <v>47</v>
      </c>
      <c r="O450" s="86"/>
      <c r="P450" s="215">
        <f>O450*H450</f>
        <v>0</v>
      </c>
      <c r="Q450" s="215">
        <v>0.00052</v>
      </c>
      <c r="R450" s="215">
        <f>Q450*H450</f>
        <v>0.0005824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267</v>
      </c>
      <c r="AT450" s="217" t="s">
        <v>133</v>
      </c>
      <c r="AU450" s="217" t="s">
        <v>86</v>
      </c>
      <c r="AY450" s="19" t="s">
        <v>130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84</v>
      </c>
      <c r="BK450" s="218">
        <f>ROUND(I450*H450,2)</f>
        <v>0</v>
      </c>
      <c r="BL450" s="19" t="s">
        <v>267</v>
      </c>
      <c r="BM450" s="217" t="s">
        <v>1010</v>
      </c>
    </row>
    <row r="451" spans="1:47" s="2" customFormat="1" ht="12">
      <c r="A451" s="40"/>
      <c r="B451" s="41"/>
      <c r="C451" s="42"/>
      <c r="D451" s="219" t="s">
        <v>140</v>
      </c>
      <c r="E451" s="42"/>
      <c r="F451" s="220" t="s">
        <v>813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140</v>
      </c>
      <c r="AU451" s="19" t="s">
        <v>86</v>
      </c>
    </row>
    <row r="452" spans="1:47" s="2" customFormat="1" ht="12">
      <c r="A452" s="40"/>
      <c r="B452" s="41"/>
      <c r="C452" s="42"/>
      <c r="D452" s="224" t="s">
        <v>142</v>
      </c>
      <c r="E452" s="42"/>
      <c r="F452" s="225" t="s">
        <v>814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142</v>
      </c>
      <c r="AU452" s="19" t="s">
        <v>86</v>
      </c>
    </row>
    <row r="453" spans="1:51" s="14" customFormat="1" ht="12">
      <c r="A453" s="14"/>
      <c r="B453" s="236"/>
      <c r="C453" s="237"/>
      <c r="D453" s="219" t="s">
        <v>144</v>
      </c>
      <c r="E453" s="238" t="s">
        <v>19</v>
      </c>
      <c r="F453" s="239" t="s">
        <v>816</v>
      </c>
      <c r="G453" s="237"/>
      <c r="H453" s="240">
        <v>1.12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144</v>
      </c>
      <c r="AU453" s="246" t="s">
        <v>86</v>
      </c>
      <c r="AV453" s="14" t="s">
        <v>86</v>
      </c>
      <c r="AW453" s="14" t="s">
        <v>35</v>
      </c>
      <c r="AX453" s="14" t="s">
        <v>84</v>
      </c>
      <c r="AY453" s="246" t="s">
        <v>130</v>
      </c>
    </row>
    <row r="454" spans="1:65" s="2" customFormat="1" ht="24.15" customHeight="1">
      <c r="A454" s="40"/>
      <c r="B454" s="41"/>
      <c r="C454" s="259" t="s">
        <v>761</v>
      </c>
      <c r="D454" s="259" t="s">
        <v>418</v>
      </c>
      <c r="E454" s="260" t="s">
        <v>818</v>
      </c>
      <c r="F454" s="261" t="s">
        <v>819</v>
      </c>
      <c r="G454" s="262" t="s">
        <v>136</v>
      </c>
      <c r="H454" s="263">
        <v>1.12</v>
      </c>
      <c r="I454" s="264"/>
      <c r="J454" s="265">
        <f>ROUND(I454*H454,2)</f>
        <v>0</v>
      </c>
      <c r="K454" s="261" t="s">
        <v>137</v>
      </c>
      <c r="L454" s="266"/>
      <c r="M454" s="267" t="s">
        <v>19</v>
      </c>
      <c r="N454" s="268" t="s">
        <v>47</v>
      </c>
      <c r="O454" s="86"/>
      <c r="P454" s="215">
        <f>O454*H454</f>
        <v>0</v>
      </c>
      <c r="Q454" s="215">
        <v>0.012</v>
      </c>
      <c r="R454" s="215">
        <f>Q454*H454</f>
        <v>0.013440000000000002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367</v>
      </c>
      <c r="AT454" s="217" t="s">
        <v>418</v>
      </c>
      <c r="AU454" s="217" t="s">
        <v>86</v>
      </c>
      <c r="AY454" s="19" t="s">
        <v>130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84</v>
      </c>
      <c r="BK454" s="218">
        <f>ROUND(I454*H454,2)</f>
        <v>0</v>
      </c>
      <c r="BL454" s="19" t="s">
        <v>267</v>
      </c>
      <c r="BM454" s="217" t="s">
        <v>1011</v>
      </c>
    </row>
    <row r="455" spans="1:47" s="2" customFormat="1" ht="12">
      <c r="A455" s="40"/>
      <c r="B455" s="41"/>
      <c r="C455" s="42"/>
      <c r="D455" s="219" t="s">
        <v>140</v>
      </c>
      <c r="E455" s="42"/>
      <c r="F455" s="220" t="s">
        <v>819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140</v>
      </c>
      <c r="AU455" s="19" t="s">
        <v>86</v>
      </c>
    </row>
    <row r="456" spans="1:65" s="2" customFormat="1" ht="24.15" customHeight="1">
      <c r="A456" s="40"/>
      <c r="B456" s="41"/>
      <c r="C456" s="206" t="s">
        <v>766</v>
      </c>
      <c r="D456" s="206" t="s">
        <v>133</v>
      </c>
      <c r="E456" s="207" t="s">
        <v>823</v>
      </c>
      <c r="F456" s="208" t="s">
        <v>824</v>
      </c>
      <c r="G456" s="209" t="s">
        <v>242</v>
      </c>
      <c r="H456" s="210">
        <v>0.993</v>
      </c>
      <c r="I456" s="211"/>
      <c r="J456" s="212">
        <f>ROUND(I456*H456,2)</f>
        <v>0</v>
      </c>
      <c r="K456" s="208" t="s">
        <v>137</v>
      </c>
      <c r="L456" s="46"/>
      <c r="M456" s="213" t="s">
        <v>19</v>
      </c>
      <c r="N456" s="214" t="s">
        <v>47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267</v>
      </c>
      <c r="AT456" s="217" t="s">
        <v>133</v>
      </c>
      <c r="AU456" s="217" t="s">
        <v>86</v>
      </c>
      <c r="AY456" s="19" t="s">
        <v>130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84</v>
      </c>
      <c r="BK456" s="218">
        <f>ROUND(I456*H456,2)</f>
        <v>0</v>
      </c>
      <c r="BL456" s="19" t="s">
        <v>267</v>
      </c>
      <c r="BM456" s="217" t="s">
        <v>1012</v>
      </c>
    </row>
    <row r="457" spans="1:47" s="2" customFormat="1" ht="12">
      <c r="A457" s="40"/>
      <c r="B457" s="41"/>
      <c r="C457" s="42"/>
      <c r="D457" s="219" t="s">
        <v>140</v>
      </c>
      <c r="E457" s="42"/>
      <c r="F457" s="220" t="s">
        <v>826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140</v>
      </c>
      <c r="AU457" s="19" t="s">
        <v>86</v>
      </c>
    </row>
    <row r="458" spans="1:47" s="2" customFormat="1" ht="12">
      <c r="A458" s="40"/>
      <c r="B458" s="41"/>
      <c r="C458" s="42"/>
      <c r="D458" s="224" t="s">
        <v>142</v>
      </c>
      <c r="E458" s="42"/>
      <c r="F458" s="225" t="s">
        <v>827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142</v>
      </c>
      <c r="AU458" s="19" t="s">
        <v>86</v>
      </c>
    </row>
    <row r="459" spans="1:63" s="12" customFormat="1" ht="22.8" customHeight="1">
      <c r="A459" s="12"/>
      <c r="B459" s="190"/>
      <c r="C459" s="191"/>
      <c r="D459" s="192" t="s">
        <v>75</v>
      </c>
      <c r="E459" s="204" t="s">
        <v>828</v>
      </c>
      <c r="F459" s="204" t="s">
        <v>829</v>
      </c>
      <c r="G459" s="191"/>
      <c r="H459" s="191"/>
      <c r="I459" s="194"/>
      <c r="J459" s="205">
        <f>BK459</f>
        <v>0</v>
      </c>
      <c r="K459" s="191"/>
      <c r="L459" s="196"/>
      <c r="M459" s="197"/>
      <c r="N459" s="198"/>
      <c r="O459" s="198"/>
      <c r="P459" s="199">
        <f>SUM(P460:P477)</f>
        <v>0</v>
      </c>
      <c r="Q459" s="198"/>
      <c r="R459" s="199">
        <f>SUM(R460:R477)</f>
        <v>0.12185039999999998</v>
      </c>
      <c r="S459" s="198"/>
      <c r="T459" s="200">
        <f>SUM(T460:T477)</f>
        <v>0.0144708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1" t="s">
        <v>86</v>
      </c>
      <c r="AT459" s="202" t="s">
        <v>75</v>
      </c>
      <c r="AU459" s="202" t="s">
        <v>84</v>
      </c>
      <c r="AY459" s="201" t="s">
        <v>130</v>
      </c>
      <c r="BK459" s="203">
        <f>SUM(BK460:BK477)</f>
        <v>0</v>
      </c>
    </row>
    <row r="460" spans="1:65" s="2" customFormat="1" ht="24.15" customHeight="1">
      <c r="A460" s="40"/>
      <c r="B460" s="41"/>
      <c r="C460" s="206" t="s">
        <v>774</v>
      </c>
      <c r="D460" s="206" t="s">
        <v>133</v>
      </c>
      <c r="E460" s="207" t="s">
        <v>831</v>
      </c>
      <c r="F460" s="208" t="s">
        <v>832</v>
      </c>
      <c r="G460" s="209" t="s">
        <v>136</v>
      </c>
      <c r="H460" s="210">
        <v>46.68</v>
      </c>
      <c r="I460" s="211"/>
      <c r="J460" s="212">
        <f>ROUND(I460*H460,2)</f>
        <v>0</v>
      </c>
      <c r="K460" s="208" t="s">
        <v>137</v>
      </c>
      <c r="L460" s="46"/>
      <c r="M460" s="213" t="s">
        <v>19</v>
      </c>
      <c r="N460" s="214" t="s">
        <v>47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267</v>
      </c>
      <c r="AT460" s="217" t="s">
        <v>133</v>
      </c>
      <c r="AU460" s="217" t="s">
        <v>86</v>
      </c>
      <c r="AY460" s="19" t="s">
        <v>130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84</v>
      </c>
      <c r="BK460" s="218">
        <f>ROUND(I460*H460,2)</f>
        <v>0</v>
      </c>
      <c r="BL460" s="19" t="s">
        <v>267</v>
      </c>
      <c r="BM460" s="217" t="s">
        <v>1013</v>
      </c>
    </row>
    <row r="461" spans="1:47" s="2" customFormat="1" ht="12">
      <c r="A461" s="40"/>
      <c r="B461" s="41"/>
      <c r="C461" s="42"/>
      <c r="D461" s="219" t="s">
        <v>140</v>
      </c>
      <c r="E461" s="42"/>
      <c r="F461" s="220" t="s">
        <v>834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140</v>
      </c>
      <c r="AU461" s="19" t="s">
        <v>86</v>
      </c>
    </row>
    <row r="462" spans="1:47" s="2" customFormat="1" ht="12">
      <c r="A462" s="40"/>
      <c r="B462" s="41"/>
      <c r="C462" s="42"/>
      <c r="D462" s="224" t="s">
        <v>142</v>
      </c>
      <c r="E462" s="42"/>
      <c r="F462" s="225" t="s">
        <v>835</v>
      </c>
      <c r="G462" s="42"/>
      <c r="H462" s="42"/>
      <c r="I462" s="221"/>
      <c r="J462" s="42"/>
      <c r="K462" s="42"/>
      <c r="L462" s="46"/>
      <c r="M462" s="222"/>
      <c r="N462" s="223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142</v>
      </c>
      <c r="AU462" s="19" t="s">
        <v>86</v>
      </c>
    </row>
    <row r="463" spans="1:65" s="2" customFormat="1" ht="16.5" customHeight="1">
      <c r="A463" s="40"/>
      <c r="B463" s="41"/>
      <c r="C463" s="206" t="s">
        <v>781</v>
      </c>
      <c r="D463" s="206" t="s">
        <v>133</v>
      </c>
      <c r="E463" s="207" t="s">
        <v>837</v>
      </c>
      <c r="F463" s="208" t="s">
        <v>838</v>
      </c>
      <c r="G463" s="209" t="s">
        <v>136</v>
      </c>
      <c r="H463" s="210">
        <v>46.68</v>
      </c>
      <c r="I463" s="211"/>
      <c r="J463" s="212">
        <f>ROUND(I463*H463,2)</f>
        <v>0</v>
      </c>
      <c r="K463" s="208" t="s">
        <v>137</v>
      </c>
      <c r="L463" s="46"/>
      <c r="M463" s="213" t="s">
        <v>19</v>
      </c>
      <c r="N463" s="214" t="s">
        <v>47</v>
      </c>
      <c r="O463" s="86"/>
      <c r="P463" s="215">
        <f>O463*H463</f>
        <v>0</v>
      </c>
      <c r="Q463" s="215">
        <v>0.001</v>
      </c>
      <c r="R463" s="215">
        <f>Q463*H463</f>
        <v>0.04668</v>
      </c>
      <c r="S463" s="215">
        <v>0.00031</v>
      </c>
      <c r="T463" s="216">
        <f>S463*H463</f>
        <v>0.0144708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267</v>
      </c>
      <c r="AT463" s="217" t="s">
        <v>133</v>
      </c>
      <c r="AU463" s="217" t="s">
        <v>86</v>
      </c>
      <c r="AY463" s="19" t="s">
        <v>130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84</v>
      </c>
      <c r="BK463" s="218">
        <f>ROUND(I463*H463,2)</f>
        <v>0</v>
      </c>
      <c r="BL463" s="19" t="s">
        <v>267</v>
      </c>
      <c r="BM463" s="217" t="s">
        <v>1014</v>
      </c>
    </row>
    <row r="464" spans="1:47" s="2" customFormat="1" ht="12">
      <c r="A464" s="40"/>
      <c r="B464" s="41"/>
      <c r="C464" s="42"/>
      <c r="D464" s="219" t="s">
        <v>140</v>
      </c>
      <c r="E464" s="42"/>
      <c r="F464" s="220" t="s">
        <v>840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140</v>
      </c>
      <c r="AU464" s="19" t="s">
        <v>86</v>
      </c>
    </row>
    <row r="465" spans="1:47" s="2" customFormat="1" ht="12">
      <c r="A465" s="40"/>
      <c r="B465" s="41"/>
      <c r="C465" s="42"/>
      <c r="D465" s="224" t="s">
        <v>142</v>
      </c>
      <c r="E465" s="42"/>
      <c r="F465" s="225" t="s">
        <v>841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142</v>
      </c>
      <c r="AU465" s="19" t="s">
        <v>86</v>
      </c>
    </row>
    <row r="466" spans="1:51" s="14" customFormat="1" ht="12">
      <c r="A466" s="14"/>
      <c r="B466" s="236"/>
      <c r="C466" s="237"/>
      <c r="D466" s="219" t="s">
        <v>144</v>
      </c>
      <c r="E466" s="238" t="s">
        <v>19</v>
      </c>
      <c r="F466" s="239" t="s">
        <v>1015</v>
      </c>
      <c r="G466" s="237"/>
      <c r="H466" s="240">
        <v>18.32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6" t="s">
        <v>144</v>
      </c>
      <c r="AU466" s="246" t="s">
        <v>86</v>
      </c>
      <c r="AV466" s="14" t="s">
        <v>86</v>
      </c>
      <c r="AW466" s="14" t="s">
        <v>35</v>
      </c>
      <c r="AX466" s="14" t="s">
        <v>76</v>
      </c>
      <c r="AY466" s="246" t="s">
        <v>130</v>
      </c>
    </row>
    <row r="467" spans="1:51" s="14" customFormat="1" ht="12">
      <c r="A467" s="14"/>
      <c r="B467" s="236"/>
      <c r="C467" s="237"/>
      <c r="D467" s="219" t="s">
        <v>144</v>
      </c>
      <c r="E467" s="238" t="s">
        <v>19</v>
      </c>
      <c r="F467" s="239" t="s">
        <v>1016</v>
      </c>
      <c r="G467" s="237"/>
      <c r="H467" s="240">
        <v>13.52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6" t="s">
        <v>144</v>
      </c>
      <c r="AU467" s="246" t="s">
        <v>86</v>
      </c>
      <c r="AV467" s="14" t="s">
        <v>86</v>
      </c>
      <c r="AW467" s="14" t="s">
        <v>35</v>
      </c>
      <c r="AX467" s="14" t="s">
        <v>76</v>
      </c>
      <c r="AY467" s="246" t="s">
        <v>130</v>
      </c>
    </row>
    <row r="468" spans="1:51" s="14" customFormat="1" ht="12">
      <c r="A468" s="14"/>
      <c r="B468" s="236"/>
      <c r="C468" s="237"/>
      <c r="D468" s="219" t="s">
        <v>144</v>
      </c>
      <c r="E468" s="238" t="s">
        <v>19</v>
      </c>
      <c r="F468" s="239" t="s">
        <v>1017</v>
      </c>
      <c r="G468" s="237"/>
      <c r="H468" s="240">
        <v>14.84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6" t="s">
        <v>144</v>
      </c>
      <c r="AU468" s="246" t="s">
        <v>86</v>
      </c>
      <c r="AV468" s="14" t="s">
        <v>86</v>
      </c>
      <c r="AW468" s="14" t="s">
        <v>35</v>
      </c>
      <c r="AX468" s="14" t="s">
        <v>76</v>
      </c>
      <c r="AY468" s="246" t="s">
        <v>130</v>
      </c>
    </row>
    <row r="469" spans="1:51" s="15" customFormat="1" ht="12">
      <c r="A469" s="15"/>
      <c r="B469" s="247"/>
      <c r="C469" s="248"/>
      <c r="D469" s="219" t="s">
        <v>144</v>
      </c>
      <c r="E469" s="249" t="s">
        <v>19</v>
      </c>
      <c r="F469" s="250" t="s">
        <v>149</v>
      </c>
      <c r="G469" s="248"/>
      <c r="H469" s="251">
        <v>46.68</v>
      </c>
      <c r="I469" s="252"/>
      <c r="J469" s="248"/>
      <c r="K469" s="248"/>
      <c r="L469" s="253"/>
      <c r="M469" s="254"/>
      <c r="N469" s="255"/>
      <c r="O469" s="255"/>
      <c r="P469" s="255"/>
      <c r="Q469" s="255"/>
      <c r="R469" s="255"/>
      <c r="S469" s="255"/>
      <c r="T469" s="256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7" t="s">
        <v>144</v>
      </c>
      <c r="AU469" s="257" t="s">
        <v>86</v>
      </c>
      <c r="AV469" s="15" t="s">
        <v>138</v>
      </c>
      <c r="AW469" s="15" t="s">
        <v>35</v>
      </c>
      <c r="AX469" s="15" t="s">
        <v>84</v>
      </c>
      <c r="AY469" s="257" t="s">
        <v>130</v>
      </c>
    </row>
    <row r="470" spans="1:65" s="2" customFormat="1" ht="24.15" customHeight="1">
      <c r="A470" s="40"/>
      <c r="B470" s="41"/>
      <c r="C470" s="206" t="s">
        <v>787</v>
      </c>
      <c r="D470" s="206" t="s">
        <v>133</v>
      </c>
      <c r="E470" s="207" t="s">
        <v>846</v>
      </c>
      <c r="F470" s="208" t="s">
        <v>847</v>
      </c>
      <c r="G470" s="209" t="s">
        <v>136</v>
      </c>
      <c r="H470" s="210">
        <v>13.8</v>
      </c>
      <c r="I470" s="211"/>
      <c r="J470" s="212">
        <f>ROUND(I470*H470,2)</f>
        <v>0</v>
      </c>
      <c r="K470" s="208" t="s">
        <v>137</v>
      </c>
      <c r="L470" s="46"/>
      <c r="M470" s="213" t="s">
        <v>19</v>
      </c>
      <c r="N470" s="214" t="s">
        <v>47</v>
      </c>
      <c r="O470" s="86"/>
      <c r="P470" s="215">
        <f>O470*H470</f>
        <v>0</v>
      </c>
      <c r="Q470" s="215">
        <v>0.0045</v>
      </c>
      <c r="R470" s="215">
        <f>Q470*H470</f>
        <v>0.062099999999999995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267</v>
      </c>
      <c r="AT470" s="217" t="s">
        <v>133</v>
      </c>
      <c r="AU470" s="217" t="s">
        <v>86</v>
      </c>
      <c r="AY470" s="19" t="s">
        <v>130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84</v>
      </c>
      <c r="BK470" s="218">
        <f>ROUND(I470*H470,2)</f>
        <v>0</v>
      </c>
      <c r="BL470" s="19" t="s">
        <v>267</v>
      </c>
      <c r="BM470" s="217" t="s">
        <v>1018</v>
      </c>
    </row>
    <row r="471" spans="1:47" s="2" customFormat="1" ht="12">
      <c r="A471" s="40"/>
      <c r="B471" s="41"/>
      <c r="C471" s="42"/>
      <c r="D471" s="219" t="s">
        <v>140</v>
      </c>
      <c r="E471" s="42"/>
      <c r="F471" s="220" t="s">
        <v>849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140</v>
      </c>
      <c r="AU471" s="19" t="s">
        <v>86</v>
      </c>
    </row>
    <row r="472" spans="1:47" s="2" customFormat="1" ht="12">
      <c r="A472" s="40"/>
      <c r="B472" s="41"/>
      <c r="C472" s="42"/>
      <c r="D472" s="224" t="s">
        <v>142</v>
      </c>
      <c r="E472" s="42"/>
      <c r="F472" s="225" t="s">
        <v>850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142</v>
      </c>
      <c r="AU472" s="19" t="s">
        <v>86</v>
      </c>
    </row>
    <row r="473" spans="1:51" s="13" customFormat="1" ht="12">
      <c r="A473" s="13"/>
      <c r="B473" s="226"/>
      <c r="C473" s="227"/>
      <c r="D473" s="219" t="s">
        <v>144</v>
      </c>
      <c r="E473" s="228" t="s">
        <v>19</v>
      </c>
      <c r="F473" s="229" t="s">
        <v>851</v>
      </c>
      <c r="G473" s="227"/>
      <c r="H473" s="228" t="s">
        <v>19</v>
      </c>
      <c r="I473" s="230"/>
      <c r="J473" s="227"/>
      <c r="K473" s="227"/>
      <c r="L473" s="231"/>
      <c r="M473" s="232"/>
      <c r="N473" s="233"/>
      <c r="O473" s="233"/>
      <c r="P473" s="233"/>
      <c r="Q473" s="233"/>
      <c r="R473" s="233"/>
      <c r="S473" s="233"/>
      <c r="T473" s="23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5" t="s">
        <v>144</v>
      </c>
      <c r="AU473" s="235" t="s">
        <v>86</v>
      </c>
      <c r="AV473" s="13" t="s">
        <v>84</v>
      </c>
      <c r="AW473" s="13" t="s">
        <v>35</v>
      </c>
      <c r="AX473" s="13" t="s">
        <v>76</v>
      </c>
      <c r="AY473" s="235" t="s">
        <v>130</v>
      </c>
    </row>
    <row r="474" spans="1:51" s="14" customFormat="1" ht="12">
      <c r="A474" s="14"/>
      <c r="B474" s="236"/>
      <c r="C474" s="237"/>
      <c r="D474" s="219" t="s">
        <v>144</v>
      </c>
      <c r="E474" s="238" t="s">
        <v>19</v>
      </c>
      <c r="F474" s="239" t="s">
        <v>852</v>
      </c>
      <c r="G474" s="237"/>
      <c r="H474" s="240">
        <v>13.8</v>
      </c>
      <c r="I474" s="241"/>
      <c r="J474" s="237"/>
      <c r="K474" s="237"/>
      <c r="L474" s="242"/>
      <c r="M474" s="243"/>
      <c r="N474" s="244"/>
      <c r="O474" s="244"/>
      <c r="P474" s="244"/>
      <c r="Q474" s="244"/>
      <c r="R474" s="244"/>
      <c r="S474" s="244"/>
      <c r="T474" s="245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6" t="s">
        <v>144</v>
      </c>
      <c r="AU474" s="246" t="s">
        <v>86</v>
      </c>
      <c r="AV474" s="14" t="s">
        <v>86</v>
      </c>
      <c r="AW474" s="14" t="s">
        <v>35</v>
      </c>
      <c r="AX474" s="14" t="s">
        <v>84</v>
      </c>
      <c r="AY474" s="246" t="s">
        <v>130</v>
      </c>
    </row>
    <row r="475" spans="1:65" s="2" customFormat="1" ht="33" customHeight="1">
      <c r="A475" s="40"/>
      <c r="B475" s="41"/>
      <c r="C475" s="206" t="s">
        <v>794</v>
      </c>
      <c r="D475" s="206" t="s">
        <v>133</v>
      </c>
      <c r="E475" s="207" t="s">
        <v>854</v>
      </c>
      <c r="F475" s="208" t="s">
        <v>855</v>
      </c>
      <c r="G475" s="209" t="s">
        <v>136</v>
      </c>
      <c r="H475" s="210">
        <v>46.68</v>
      </c>
      <c r="I475" s="211"/>
      <c r="J475" s="212">
        <f>ROUND(I475*H475,2)</f>
        <v>0</v>
      </c>
      <c r="K475" s="208" t="s">
        <v>137</v>
      </c>
      <c r="L475" s="46"/>
      <c r="M475" s="213" t="s">
        <v>19</v>
      </c>
      <c r="N475" s="214" t="s">
        <v>47</v>
      </c>
      <c r="O475" s="86"/>
      <c r="P475" s="215">
        <f>O475*H475</f>
        <v>0</v>
      </c>
      <c r="Q475" s="215">
        <v>0.00028</v>
      </c>
      <c r="R475" s="215">
        <f>Q475*H475</f>
        <v>0.0130704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267</v>
      </c>
      <c r="AT475" s="217" t="s">
        <v>133</v>
      </c>
      <c r="AU475" s="217" t="s">
        <v>86</v>
      </c>
      <c r="AY475" s="19" t="s">
        <v>130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84</v>
      </c>
      <c r="BK475" s="218">
        <f>ROUND(I475*H475,2)</f>
        <v>0</v>
      </c>
      <c r="BL475" s="19" t="s">
        <v>267</v>
      </c>
      <c r="BM475" s="217" t="s">
        <v>1019</v>
      </c>
    </row>
    <row r="476" spans="1:47" s="2" customFormat="1" ht="12">
      <c r="A476" s="40"/>
      <c r="B476" s="41"/>
      <c r="C476" s="42"/>
      <c r="D476" s="219" t="s">
        <v>140</v>
      </c>
      <c r="E476" s="42"/>
      <c r="F476" s="220" t="s">
        <v>857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140</v>
      </c>
      <c r="AU476" s="19" t="s">
        <v>86</v>
      </c>
    </row>
    <row r="477" spans="1:47" s="2" customFormat="1" ht="12">
      <c r="A477" s="40"/>
      <c r="B477" s="41"/>
      <c r="C477" s="42"/>
      <c r="D477" s="224" t="s">
        <v>142</v>
      </c>
      <c r="E477" s="42"/>
      <c r="F477" s="225" t="s">
        <v>858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142</v>
      </c>
      <c r="AU477" s="19" t="s">
        <v>86</v>
      </c>
    </row>
    <row r="478" spans="1:63" s="12" customFormat="1" ht="25.9" customHeight="1">
      <c r="A478" s="12"/>
      <c r="B478" s="190"/>
      <c r="C478" s="191"/>
      <c r="D478" s="192" t="s">
        <v>75</v>
      </c>
      <c r="E478" s="193" t="s">
        <v>859</v>
      </c>
      <c r="F478" s="193" t="s">
        <v>860</v>
      </c>
      <c r="G478" s="191"/>
      <c r="H478" s="191"/>
      <c r="I478" s="194"/>
      <c r="J478" s="195">
        <f>BK478</f>
        <v>0</v>
      </c>
      <c r="K478" s="191"/>
      <c r="L478" s="196"/>
      <c r="M478" s="197"/>
      <c r="N478" s="198"/>
      <c r="O478" s="198"/>
      <c r="P478" s="199">
        <f>SUM(P479:P486)</f>
        <v>0</v>
      </c>
      <c r="Q478" s="198"/>
      <c r="R478" s="199">
        <f>SUM(R479:R486)</f>
        <v>0</v>
      </c>
      <c r="S478" s="198"/>
      <c r="T478" s="200">
        <f>SUM(T479:T486)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01" t="s">
        <v>138</v>
      </c>
      <c r="AT478" s="202" t="s">
        <v>75</v>
      </c>
      <c r="AU478" s="202" t="s">
        <v>76</v>
      </c>
      <c r="AY478" s="201" t="s">
        <v>130</v>
      </c>
      <c r="BK478" s="203">
        <f>SUM(BK479:BK486)</f>
        <v>0</v>
      </c>
    </row>
    <row r="479" spans="1:65" s="2" customFormat="1" ht="16.5" customHeight="1">
      <c r="A479" s="40"/>
      <c r="B479" s="41"/>
      <c r="C479" s="206" t="s">
        <v>804</v>
      </c>
      <c r="D479" s="206" t="s">
        <v>133</v>
      </c>
      <c r="E479" s="207" t="s">
        <v>862</v>
      </c>
      <c r="F479" s="208" t="s">
        <v>863</v>
      </c>
      <c r="G479" s="209" t="s">
        <v>864</v>
      </c>
      <c r="H479" s="210">
        <v>6</v>
      </c>
      <c r="I479" s="211"/>
      <c r="J479" s="212">
        <f>ROUND(I479*H479,2)</f>
        <v>0</v>
      </c>
      <c r="K479" s="208" t="s">
        <v>137</v>
      </c>
      <c r="L479" s="46"/>
      <c r="M479" s="213" t="s">
        <v>19</v>
      </c>
      <c r="N479" s="214" t="s">
        <v>47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865</v>
      </c>
      <c r="AT479" s="217" t="s">
        <v>133</v>
      </c>
      <c r="AU479" s="217" t="s">
        <v>84</v>
      </c>
      <c r="AY479" s="19" t="s">
        <v>130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84</v>
      </c>
      <c r="BK479" s="218">
        <f>ROUND(I479*H479,2)</f>
        <v>0</v>
      </c>
      <c r="BL479" s="19" t="s">
        <v>865</v>
      </c>
      <c r="BM479" s="217" t="s">
        <v>1020</v>
      </c>
    </row>
    <row r="480" spans="1:47" s="2" customFormat="1" ht="12">
      <c r="A480" s="40"/>
      <c r="B480" s="41"/>
      <c r="C480" s="42"/>
      <c r="D480" s="219" t="s">
        <v>140</v>
      </c>
      <c r="E480" s="42"/>
      <c r="F480" s="220" t="s">
        <v>867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140</v>
      </c>
      <c r="AU480" s="19" t="s">
        <v>84</v>
      </c>
    </row>
    <row r="481" spans="1:47" s="2" customFormat="1" ht="12">
      <c r="A481" s="40"/>
      <c r="B481" s="41"/>
      <c r="C481" s="42"/>
      <c r="D481" s="224" t="s">
        <v>142</v>
      </c>
      <c r="E481" s="42"/>
      <c r="F481" s="225" t="s">
        <v>868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142</v>
      </c>
      <c r="AU481" s="19" t="s">
        <v>84</v>
      </c>
    </row>
    <row r="482" spans="1:51" s="13" customFormat="1" ht="12">
      <c r="A482" s="13"/>
      <c r="B482" s="226"/>
      <c r="C482" s="227"/>
      <c r="D482" s="219" t="s">
        <v>144</v>
      </c>
      <c r="E482" s="228" t="s">
        <v>19</v>
      </c>
      <c r="F482" s="229" t="s">
        <v>869</v>
      </c>
      <c r="G482" s="227"/>
      <c r="H482" s="228" t="s">
        <v>19</v>
      </c>
      <c r="I482" s="230"/>
      <c r="J482" s="227"/>
      <c r="K482" s="227"/>
      <c r="L482" s="231"/>
      <c r="M482" s="232"/>
      <c r="N482" s="233"/>
      <c r="O482" s="233"/>
      <c r="P482" s="233"/>
      <c r="Q482" s="233"/>
      <c r="R482" s="233"/>
      <c r="S482" s="233"/>
      <c r="T482" s="23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144</v>
      </c>
      <c r="AU482" s="235" t="s">
        <v>84</v>
      </c>
      <c r="AV482" s="13" t="s">
        <v>84</v>
      </c>
      <c r="AW482" s="13" t="s">
        <v>35</v>
      </c>
      <c r="AX482" s="13" t="s">
        <v>76</v>
      </c>
      <c r="AY482" s="235" t="s">
        <v>130</v>
      </c>
    </row>
    <row r="483" spans="1:51" s="14" customFormat="1" ht="12">
      <c r="A483" s="14"/>
      <c r="B483" s="236"/>
      <c r="C483" s="237"/>
      <c r="D483" s="219" t="s">
        <v>144</v>
      </c>
      <c r="E483" s="238" t="s">
        <v>19</v>
      </c>
      <c r="F483" s="239" t="s">
        <v>86</v>
      </c>
      <c r="G483" s="237"/>
      <c r="H483" s="240">
        <v>2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144</v>
      </c>
      <c r="AU483" s="246" t="s">
        <v>84</v>
      </c>
      <c r="AV483" s="14" t="s">
        <v>86</v>
      </c>
      <c r="AW483" s="14" t="s">
        <v>35</v>
      </c>
      <c r="AX483" s="14" t="s">
        <v>76</v>
      </c>
      <c r="AY483" s="246" t="s">
        <v>130</v>
      </c>
    </row>
    <row r="484" spans="1:51" s="13" customFormat="1" ht="12">
      <c r="A484" s="13"/>
      <c r="B484" s="226"/>
      <c r="C484" s="227"/>
      <c r="D484" s="219" t="s">
        <v>144</v>
      </c>
      <c r="E484" s="228" t="s">
        <v>19</v>
      </c>
      <c r="F484" s="229" t="s">
        <v>870</v>
      </c>
      <c r="G484" s="227"/>
      <c r="H484" s="228" t="s">
        <v>19</v>
      </c>
      <c r="I484" s="230"/>
      <c r="J484" s="227"/>
      <c r="K484" s="227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144</v>
      </c>
      <c r="AU484" s="235" t="s">
        <v>84</v>
      </c>
      <c r="AV484" s="13" t="s">
        <v>84</v>
      </c>
      <c r="AW484" s="13" t="s">
        <v>35</v>
      </c>
      <c r="AX484" s="13" t="s">
        <v>76</v>
      </c>
      <c r="AY484" s="235" t="s">
        <v>130</v>
      </c>
    </row>
    <row r="485" spans="1:51" s="14" customFormat="1" ht="12">
      <c r="A485" s="14"/>
      <c r="B485" s="236"/>
      <c r="C485" s="237"/>
      <c r="D485" s="219" t="s">
        <v>144</v>
      </c>
      <c r="E485" s="238" t="s">
        <v>19</v>
      </c>
      <c r="F485" s="239" t="s">
        <v>138</v>
      </c>
      <c r="G485" s="237"/>
      <c r="H485" s="240">
        <v>4</v>
      </c>
      <c r="I485" s="241"/>
      <c r="J485" s="237"/>
      <c r="K485" s="237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144</v>
      </c>
      <c r="AU485" s="246" t="s">
        <v>84</v>
      </c>
      <c r="AV485" s="14" t="s">
        <v>86</v>
      </c>
      <c r="AW485" s="14" t="s">
        <v>35</v>
      </c>
      <c r="AX485" s="14" t="s">
        <v>76</v>
      </c>
      <c r="AY485" s="246" t="s">
        <v>130</v>
      </c>
    </row>
    <row r="486" spans="1:51" s="15" customFormat="1" ht="12">
      <c r="A486" s="15"/>
      <c r="B486" s="247"/>
      <c r="C486" s="248"/>
      <c r="D486" s="219" t="s">
        <v>144</v>
      </c>
      <c r="E486" s="249" t="s">
        <v>19</v>
      </c>
      <c r="F486" s="250" t="s">
        <v>149</v>
      </c>
      <c r="G486" s="248"/>
      <c r="H486" s="251">
        <v>6</v>
      </c>
      <c r="I486" s="252"/>
      <c r="J486" s="248"/>
      <c r="K486" s="248"/>
      <c r="L486" s="253"/>
      <c r="M486" s="269"/>
      <c r="N486" s="270"/>
      <c r="O486" s="270"/>
      <c r="P486" s="270"/>
      <c r="Q486" s="270"/>
      <c r="R486" s="270"/>
      <c r="S486" s="270"/>
      <c r="T486" s="271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7" t="s">
        <v>144</v>
      </c>
      <c r="AU486" s="257" t="s">
        <v>84</v>
      </c>
      <c r="AV486" s="15" t="s">
        <v>138</v>
      </c>
      <c r="AW486" s="15" t="s">
        <v>35</v>
      </c>
      <c r="AX486" s="15" t="s">
        <v>84</v>
      </c>
      <c r="AY486" s="257" t="s">
        <v>130</v>
      </c>
    </row>
    <row r="487" spans="1:31" s="2" customFormat="1" ht="6.95" customHeight="1">
      <c r="A487" s="40"/>
      <c r="B487" s="61"/>
      <c r="C487" s="62"/>
      <c r="D487" s="62"/>
      <c r="E487" s="62"/>
      <c r="F487" s="62"/>
      <c r="G487" s="62"/>
      <c r="H487" s="62"/>
      <c r="I487" s="62"/>
      <c r="J487" s="62"/>
      <c r="K487" s="62"/>
      <c r="L487" s="46"/>
      <c r="M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</row>
  </sheetData>
  <sheetProtection password="CB6D" sheet="1" objects="1" scenarios="1" formatColumns="0" formatRows="0" autoFilter="0"/>
  <autoFilter ref="C96:K486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2" r:id="rId1" display="https://podminky.urs.cz/item/CS_URS_2024_01/612135101"/>
    <hyperlink ref="F111" r:id="rId2" display="https://podminky.urs.cz/item/CS_URS_2024_01/962031132"/>
    <hyperlink ref="F117" r:id="rId3" display="https://podminky.urs.cz/item/CS_URS_2024_01/965081223"/>
    <hyperlink ref="F126" r:id="rId4" display="https://podminky.urs.cz/item/CS_URS_2024_01/968072455"/>
    <hyperlink ref="F131" r:id="rId5" display="https://podminky.urs.cz/item/CS_URS_2024_01/969041111"/>
    <hyperlink ref="F138" r:id="rId6" display="https://podminky.urs.cz/item/CS_URS_2024_01/969041112"/>
    <hyperlink ref="F142" r:id="rId7" display="https://podminky.urs.cz/item/CS_URS_2024_01/974031153"/>
    <hyperlink ref="F147" r:id="rId8" display="https://podminky.urs.cz/item/CS_URS_2024_01/978059541"/>
    <hyperlink ref="F158" r:id="rId9" display="https://podminky.urs.cz/item/CS_URS_2024_01/997013211"/>
    <hyperlink ref="F161" r:id="rId10" display="https://podminky.urs.cz/item/CS_URS_2024_01/997013501"/>
    <hyperlink ref="F164" r:id="rId11" display="https://podminky.urs.cz/item/CS_URS_2024_01/997013509"/>
    <hyperlink ref="F168" r:id="rId12" display="https://podminky.urs.cz/item/CS_URS_2024_01/997013871"/>
    <hyperlink ref="F172" r:id="rId13" display="https://podminky.urs.cz/item/CS_URS_2024_01/998011008"/>
    <hyperlink ref="F179" r:id="rId14" display="https://podminky.urs.cz/item/CS_URS_2024_01/721171913"/>
    <hyperlink ref="F182" r:id="rId15" display="https://podminky.urs.cz/item/CS_URS_2024_01/721171915"/>
    <hyperlink ref="F185" r:id="rId16" display="https://podminky.urs.cz/item/CS_URS_2024_01/721173723"/>
    <hyperlink ref="F189" r:id="rId17" display="https://podminky.urs.cz/item/CS_URS_2024_01/721173726"/>
    <hyperlink ref="F192" r:id="rId18" display="https://podminky.urs.cz/item/CS_URS_2024_01/721194105"/>
    <hyperlink ref="F196" r:id="rId19" display="https://podminky.urs.cz/item/CS_URS_2024_01/721194109"/>
    <hyperlink ref="F200" r:id="rId20" display="https://podminky.urs.cz/item/CS_URS_2024_01/721290111"/>
    <hyperlink ref="F204" r:id="rId21" display="https://podminky.urs.cz/item/CS_URS_2024_01/998721111"/>
    <hyperlink ref="F210" r:id="rId22" display="https://podminky.urs.cz/item/CS_URS_2024_01/722170953"/>
    <hyperlink ref="F213" r:id="rId23" display="https://podminky.urs.cz/item/CS_URS_2024_01/722171913"/>
    <hyperlink ref="F216" r:id="rId24" display="https://podminky.urs.cz/item/CS_URS_2024_01/722173113"/>
    <hyperlink ref="F222" r:id="rId25" display="https://podminky.urs.cz/item/CS_URS_2024_01/722179191"/>
    <hyperlink ref="F225" r:id="rId26" display="https://podminky.urs.cz/item/CS_URS_2024_01/722179192"/>
    <hyperlink ref="F228" r:id="rId27" display="https://podminky.urs.cz/item/CS_URS_2024_01/722231221"/>
    <hyperlink ref="F231" r:id="rId28" display="https://podminky.urs.cz/item/CS_URS_2024_01/722232062"/>
    <hyperlink ref="F234" r:id="rId29" display="https://podminky.urs.cz/item/CS_URS_2024_01/722290234"/>
    <hyperlink ref="F238" r:id="rId30" display="https://podminky.urs.cz/item/CS_URS_2024_01/722290246"/>
    <hyperlink ref="F242" r:id="rId31" display="https://podminky.urs.cz/item/CS_URS_2024_01/725110814"/>
    <hyperlink ref="F245" r:id="rId32" display="https://podminky.urs.cz/item/CS_URS_2024_01/725112022"/>
    <hyperlink ref="F248" r:id="rId33" display="https://podminky.urs.cz/item/CS_URS_2024_01/725119125"/>
    <hyperlink ref="F253" r:id="rId34" display="https://podminky.urs.cz/item/CS_URS_2024_01/725210821"/>
    <hyperlink ref="F256" r:id="rId35" display="https://podminky.urs.cz/item/CS_URS_2024_01/725211602"/>
    <hyperlink ref="F259" r:id="rId36" display="https://podminky.urs.cz/item/CS_URS_2024_01/725211681"/>
    <hyperlink ref="F266" r:id="rId37" display="https://podminky.urs.cz/item/CS_URS_2024_01/725291652"/>
    <hyperlink ref="F273" r:id="rId38" display="https://podminky.urs.cz/item/CS_URS_2024_01/725291653"/>
    <hyperlink ref="F278" r:id="rId39" display="https://podminky.urs.cz/item/CS_URS_2024_01/725291654"/>
    <hyperlink ref="F283" r:id="rId40" display="https://podminky.urs.cz/item/CS_URS_2024_01/725291664"/>
    <hyperlink ref="F288" r:id="rId41" display="https://podminky.urs.cz/item/CS_URS_2024_01/725291667"/>
    <hyperlink ref="F293" r:id="rId42" display="https://podminky.urs.cz/item/CS_URS_2024_01/725291669"/>
    <hyperlink ref="F298" r:id="rId43" display="https://podminky.urs.cz/item/CS_URS_2024_01/725291670"/>
    <hyperlink ref="F303" r:id="rId44" display="https://podminky.urs.cz/item/CS_URS_2024_01/725291674"/>
    <hyperlink ref="F308" r:id="rId45" display="https://podminky.urs.cz/item/CS_URS_2024_01/725291675"/>
    <hyperlink ref="F313" r:id="rId46" display="https://podminky.urs.cz/item/CS_URS_2024_01/725291684"/>
    <hyperlink ref="F320" r:id="rId47" display="https://podminky.urs.cz/item/CS_URS_2024_01/725820801"/>
    <hyperlink ref="F323" r:id="rId48" display="https://podminky.urs.cz/item/CS_URS_2024_01/725822611"/>
    <hyperlink ref="F326" r:id="rId49" display="https://podminky.urs.cz/item/CS_URS_2024_01/725829131"/>
    <hyperlink ref="F331" r:id="rId50" display="https://podminky.urs.cz/item/CS_URS_2024_01/725860811"/>
    <hyperlink ref="F336" r:id="rId51" display="https://podminky.urs.cz/item/CS_URS_2024_01/998725111"/>
    <hyperlink ref="F340" r:id="rId52" display="https://podminky.urs.cz/item/CS_URS_2024_01/733222304"/>
    <hyperlink ref="F343" r:id="rId53" display="https://podminky.urs.cz/item/CS_URS_2024_01/733291101"/>
    <hyperlink ref="F346" r:id="rId54" display="https://podminky.urs.cz/item/CS_URS_2024_01/998733111"/>
    <hyperlink ref="F350" r:id="rId55" display="https://podminky.urs.cz/item/CS_URS_2024_01/734221682"/>
    <hyperlink ref="F353" r:id="rId56" display="https://podminky.urs.cz/item/CS_URS_2024_01/734222812"/>
    <hyperlink ref="F356" r:id="rId57" display="https://podminky.urs.cz/item/CS_URS_2024_01/998734111"/>
    <hyperlink ref="F360" r:id="rId58" display="https://podminky.urs.cz/item/CS_URS_2024_01/735151821"/>
    <hyperlink ref="F363" r:id="rId59" display="https://podminky.urs.cz/item/CS_URS_2024_01/735152377"/>
    <hyperlink ref="F366" r:id="rId60" display="https://podminky.urs.cz/item/CS_URS_2024_01/998735111"/>
    <hyperlink ref="F373" r:id="rId61" display="https://podminky.urs.cz/item/CS_URS_2024_01/763113341"/>
    <hyperlink ref="F380" r:id="rId62" display="https://podminky.urs.cz/item/CS_URS_2024_01/763173113"/>
    <hyperlink ref="F385" r:id="rId63" display="https://podminky.urs.cz/item/CS_URS_2024_01/763411111"/>
    <hyperlink ref="F393" r:id="rId64" display="https://podminky.urs.cz/item/CS_URS_2024_01/763411121"/>
    <hyperlink ref="F396" r:id="rId65" display="https://podminky.urs.cz/item/CS_URS_2024_01/998763321"/>
    <hyperlink ref="F400" r:id="rId66" display="https://podminky.urs.cz/item/CS_URS_2024_01/771111011"/>
    <hyperlink ref="F405" r:id="rId67" display="https://podminky.urs.cz/item/CS_URS_2024_01/771121011"/>
    <hyperlink ref="F408" r:id="rId68" display="https://podminky.urs.cz/item/CS_URS_2024_01/771151012"/>
    <hyperlink ref="F415" r:id="rId69" display="https://podminky.urs.cz/item/CS_URS_2024_01/771575416"/>
    <hyperlink ref="F421" r:id="rId70" display="https://podminky.urs.cz/item/CS_URS_2024_01/998771111"/>
    <hyperlink ref="F425" r:id="rId71" display="https://podminky.urs.cz/item/CS_URS_2024_01/781111011"/>
    <hyperlink ref="F430" r:id="rId72" display="https://podminky.urs.cz/item/CS_URS_2024_01/781121011"/>
    <hyperlink ref="F433" r:id="rId73" display="https://podminky.urs.cz/item/CS_URS_2024_01/781151031"/>
    <hyperlink ref="F446" r:id="rId74" display="https://podminky.urs.cz/item/CS_URS_2024_01/781475216"/>
    <hyperlink ref="F452" r:id="rId75" display="https://podminky.urs.cz/item/CS_URS_2024_01/781491012"/>
    <hyperlink ref="F458" r:id="rId76" display="https://podminky.urs.cz/item/CS_URS_2024_01/998781111"/>
    <hyperlink ref="F462" r:id="rId77" display="https://podminky.urs.cz/item/CS_URS_2024_01/784111001"/>
    <hyperlink ref="F465" r:id="rId78" display="https://podminky.urs.cz/item/CS_URS_2024_01/784121001"/>
    <hyperlink ref="F472" r:id="rId79" display="https://podminky.urs.cz/item/CS_URS_2024_01/784161501"/>
    <hyperlink ref="F477" r:id="rId80" display="https://podminky.urs.cz/item/CS_URS_2024_01/784211111"/>
    <hyperlink ref="F481" r:id="rId81" display="https://podminky.urs.cz/item/CS_URS_2024_01/HZS12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1021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1022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1023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1024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1025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1026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1027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1028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1029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1030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1031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83</v>
      </c>
      <c r="F18" s="283" t="s">
        <v>1032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1033</v>
      </c>
      <c r="F19" s="283" t="s">
        <v>1034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1035</v>
      </c>
      <c r="F20" s="283" t="s">
        <v>1036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1037</v>
      </c>
      <c r="F21" s="283" t="s">
        <v>1038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1039</v>
      </c>
      <c r="F22" s="283" t="s">
        <v>1040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1041</v>
      </c>
      <c r="F23" s="283" t="s">
        <v>1042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1043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1044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1045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1046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1047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1048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1049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1050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1051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116</v>
      </c>
      <c r="F36" s="283"/>
      <c r="G36" s="283" t="s">
        <v>1052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1053</v>
      </c>
      <c r="F37" s="283"/>
      <c r="G37" s="283" t="s">
        <v>1054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57</v>
      </c>
      <c r="F38" s="283"/>
      <c r="G38" s="283" t="s">
        <v>1055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58</v>
      </c>
      <c r="F39" s="283"/>
      <c r="G39" s="283" t="s">
        <v>1056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117</v>
      </c>
      <c r="F40" s="283"/>
      <c r="G40" s="283" t="s">
        <v>1057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118</v>
      </c>
      <c r="F41" s="283"/>
      <c r="G41" s="283" t="s">
        <v>1058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1059</v>
      </c>
      <c r="F42" s="283"/>
      <c r="G42" s="283" t="s">
        <v>1060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1061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1062</v>
      </c>
      <c r="F44" s="283"/>
      <c r="G44" s="283" t="s">
        <v>1063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120</v>
      </c>
      <c r="F45" s="283"/>
      <c r="G45" s="283" t="s">
        <v>1064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1065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1066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1067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1068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1069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1070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1071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1072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1073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1074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1075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1076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1077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1078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1079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1080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1081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1082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1083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1084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1085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1086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1087</v>
      </c>
      <c r="D76" s="301"/>
      <c r="E76" s="301"/>
      <c r="F76" s="301" t="s">
        <v>1088</v>
      </c>
      <c r="G76" s="302"/>
      <c r="H76" s="301" t="s">
        <v>58</v>
      </c>
      <c r="I76" s="301" t="s">
        <v>61</v>
      </c>
      <c r="J76" s="301" t="s">
        <v>1089</v>
      </c>
      <c r="K76" s="300"/>
    </row>
    <row r="77" spans="2:11" s="1" customFormat="1" ht="17.25" customHeight="1">
      <c r="B77" s="298"/>
      <c r="C77" s="303" t="s">
        <v>1090</v>
      </c>
      <c r="D77" s="303"/>
      <c r="E77" s="303"/>
      <c r="F77" s="304" t="s">
        <v>1091</v>
      </c>
      <c r="G77" s="305"/>
      <c r="H77" s="303"/>
      <c r="I77" s="303"/>
      <c r="J77" s="303" t="s">
        <v>1092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57</v>
      </c>
      <c r="D79" s="308"/>
      <c r="E79" s="308"/>
      <c r="F79" s="309" t="s">
        <v>1093</v>
      </c>
      <c r="G79" s="310"/>
      <c r="H79" s="286" t="s">
        <v>1094</v>
      </c>
      <c r="I79" s="286" t="s">
        <v>1095</v>
      </c>
      <c r="J79" s="286">
        <v>20</v>
      </c>
      <c r="K79" s="300"/>
    </row>
    <row r="80" spans="2:11" s="1" customFormat="1" ht="15" customHeight="1">
      <c r="B80" s="298"/>
      <c r="C80" s="286" t="s">
        <v>1096</v>
      </c>
      <c r="D80" s="286"/>
      <c r="E80" s="286"/>
      <c r="F80" s="309" t="s">
        <v>1093</v>
      </c>
      <c r="G80" s="310"/>
      <c r="H80" s="286" t="s">
        <v>1097</v>
      </c>
      <c r="I80" s="286" t="s">
        <v>1095</v>
      </c>
      <c r="J80" s="286">
        <v>120</v>
      </c>
      <c r="K80" s="300"/>
    </row>
    <row r="81" spans="2:11" s="1" customFormat="1" ht="15" customHeight="1">
      <c r="B81" s="311"/>
      <c r="C81" s="286" t="s">
        <v>1098</v>
      </c>
      <c r="D81" s="286"/>
      <c r="E81" s="286"/>
      <c r="F81" s="309" t="s">
        <v>1099</v>
      </c>
      <c r="G81" s="310"/>
      <c r="H81" s="286" t="s">
        <v>1100</v>
      </c>
      <c r="I81" s="286" t="s">
        <v>1095</v>
      </c>
      <c r="J81" s="286">
        <v>50</v>
      </c>
      <c r="K81" s="300"/>
    </row>
    <row r="82" spans="2:11" s="1" customFormat="1" ht="15" customHeight="1">
      <c r="B82" s="311"/>
      <c r="C82" s="286" t="s">
        <v>1101</v>
      </c>
      <c r="D82" s="286"/>
      <c r="E82" s="286"/>
      <c r="F82" s="309" t="s">
        <v>1093</v>
      </c>
      <c r="G82" s="310"/>
      <c r="H82" s="286" t="s">
        <v>1102</v>
      </c>
      <c r="I82" s="286" t="s">
        <v>1103</v>
      </c>
      <c r="J82" s="286"/>
      <c r="K82" s="300"/>
    </row>
    <row r="83" spans="2:11" s="1" customFormat="1" ht="15" customHeight="1">
      <c r="B83" s="311"/>
      <c r="C83" s="312" t="s">
        <v>1104</v>
      </c>
      <c r="D83" s="312"/>
      <c r="E83" s="312"/>
      <c r="F83" s="313" t="s">
        <v>1099</v>
      </c>
      <c r="G83" s="312"/>
      <c r="H83" s="312" t="s">
        <v>1105</v>
      </c>
      <c r="I83" s="312" t="s">
        <v>1095</v>
      </c>
      <c r="J83" s="312">
        <v>15</v>
      </c>
      <c r="K83" s="300"/>
    </row>
    <row r="84" spans="2:11" s="1" customFormat="1" ht="15" customHeight="1">
      <c r="B84" s="311"/>
      <c r="C84" s="312" t="s">
        <v>1106</v>
      </c>
      <c r="D84" s="312"/>
      <c r="E84" s="312"/>
      <c r="F84" s="313" t="s">
        <v>1099</v>
      </c>
      <c r="G84" s="312"/>
      <c r="H84" s="312" t="s">
        <v>1107</v>
      </c>
      <c r="I84" s="312" t="s">
        <v>1095</v>
      </c>
      <c r="J84" s="312">
        <v>15</v>
      </c>
      <c r="K84" s="300"/>
    </row>
    <row r="85" spans="2:11" s="1" customFormat="1" ht="15" customHeight="1">
      <c r="B85" s="311"/>
      <c r="C85" s="312" t="s">
        <v>1108</v>
      </c>
      <c r="D85" s="312"/>
      <c r="E85" s="312"/>
      <c r="F85" s="313" t="s">
        <v>1099</v>
      </c>
      <c r="G85" s="312"/>
      <c r="H85" s="312" t="s">
        <v>1109</v>
      </c>
      <c r="I85" s="312" t="s">
        <v>1095</v>
      </c>
      <c r="J85" s="312">
        <v>20</v>
      </c>
      <c r="K85" s="300"/>
    </row>
    <row r="86" spans="2:11" s="1" customFormat="1" ht="15" customHeight="1">
      <c r="B86" s="311"/>
      <c r="C86" s="312" t="s">
        <v>1110</v>
      </c>
      <c r="D86" s="312"/>
      <c r="E86" s="312"/>
      <c r="F86" s="313" t="s">
        <v>1099</v>
      </c>
      <c r="G86" s="312"/>
      <c r="H86" s="312" t="s">
        <v>1111</v>
      </c>
      <c r="I86" s="312" t="s">
        <v>1095</v>
      </c>
      <c r="J86" s="312">
        <v>20</v>
      </c>
      <c r="K86" s="300"/>
    </row>
    <row r="87" spans="2:11" s="1" customFormat="1" ht="15" customHeight="1">
      <c r="B87" s="311"/>
      <c r="C87" s="286" t="s">
        <v>1112</v>
      </c>
      <c r="D87" s="286"/>
      <c r="E87" s="286"/>
      <c r="F87" s="309" t="s">
        <v>1099</v>
      </c>
      <c r="G87" s="310"/>
      <c r="H87" s="286" t="s">
        <v>1113</v>
      </c>
      <c r="I87" s="286" t="s">
        <v>1095</v>
      </c>
      <c r="J87" s="286">
        <v>50</v>
      </c>
      <c r="K87" s="300"/>
    </row>
    <row r="88" spans="2:11" s="1" customFormat="1" ht="15" customHeight="1">
      <c r="B88" s="311"/>
      <c r="C88" s="286" t="s">
        <v>1114</v>
      </c>
      <c r="D88" s="286"/>
      <c r="E88" s="286"/>
      <c r="F88" s="309" t="s">
        <v>1099</v>
      </c>
      <c r="G88" s="310"/>
      <c r="H88" s="286" t="s">
        <v>1115</v>
      </c>
      <c r="I88" s="286" t="s">
        <v>1095</v>
      </c>
      <c r="J88" s="286">
        <v>20</v>
      </c>
      <c r="K88" s="300"/>
    </row>
    <row r="89" spans="2:11" s="1" customFormat="1" ht="15" customHeight="1">
      <c r="B89" s="311"/>
      <c r="C89" s="286" t="s">
        <v>1116</v>
      </c>
      <c r="D89" s="286"/>
      <c r="E89" s="286"/>
      <c r="F89" s="309" t="s">
        <v>1099</v>
      </c>
      <c r="G89" s="310"/>
      <c r="H89" s="286" t="s">
        <v>1117</v>
      </c>
      <c r="I89" s="286" t="s">
        <v>1095</v>
      </c>
      <c r="J89" s="286">
        <v>20</v>
      </c>
      <c r="K89" s="300"/>
    </row>
    <row r="90" spans="2:11" s="1" customFormat="1" ht="15" customHeight="1">
      <c r="B90" s="311"/>
      <c r="C90" s="286" t="s">
        <v>1118</v>
      </c>
      <c r="D90" s="286"/>
      <c r="E90" s="286"/>
      <c r="F90" s="309" t="s">
        <v>1099</v>
      </c>
      <c r="G90" s="310"/>
      <c r="H90" s="286" t="s">
        <v>1119</v>
      </c>
      <c r="I90" s="286" t="s">
        <v>1095</v>
      </c>
      <c r="J90" s="286">
        <v>50</v>
      </c>
      <c r="K90" s="300"/>
    </row>
    <row r="91" spans="2:11" s="1" customFormat="1" ht="15" customHeight="1">
      <c r="B91" s="311"/>
      <c r="C91" s="286" t="s">
        <v>1120</v>
      </c>
      <c r="D91" s="286"/>
      <c r="E91" s="286"/>
      <c r="F91" s="309" t="s">
        <v>1099</v>
      </c>
      <c r="G91" s="310"/>
      <c r="H91" s="286" t="s">
        <v>1120</v>
      </c>
      <c r="I91" s="286" t="s">
        <v>1095</v>
      </c>
      <c r="J91" s="286">
        <v>50</v>
      </c>
      <c r="K91" s="300"/>
    </row>
    <row r="92" spans="2:11" s="1" customFormat="1" ht="15" customHeight="1">
      <c r="B92" s="311"/>
      <c r="C92" s="286" t="s">
        <v>1121</v>
      </c>
      <c r="D92" s="286"/>
      <c r="E92" s="286"/>
      <c r="F92" s="309" t="s">
        <v>1099</v>
      </c>
      <c r="G92" s="310"/>
      <c r="H92" s="286" t="s">
        <v>1122</v>
      </c>
      <c r="I92" s="286" t="s">
        <v>1095</v>
      </c>
      <c r="J92" s="286">
        <v>255</v>
      </c>
      <c r="K92" s="300"/>
    </row>
    <row r="93" spans="2:11" s="1" customFormat="1" ht="15" customHeight="1">
      <c r="B93" s="311"/>
      <c r="C93" s="286" t="s">
        <v>1123</v>
      </c>
      <c r="D93" s="286"/>
      <c r="E93" s="286"/>
      <c r="F93" s="309" t="s">
        <v>1093</v>
      </c>
      <c r="G93" s="310"/>
      <c r="H93" s="286" t="s">
        <v>1124</v>
      </c>
      <c r="I93" s="286" t="s">
        <v>1125</v>
      </c>
      <c r="J93" s="286"/>
      <c r="K93" s="300"/>
    </row>
    <row r="94" spans="2:11" s="1" customFormat="1" ht="15" customHeight="1">
      <c r="B94" s="311"/>
      <c r="C94" s="286" t="s">
        <v>1126</v>
      </c>
      <c r="D94" s="286"/>
      <c r="E94" s="286"/>
      <c r="F94" s="309" t="s">
        <v>1093</v>
      </c>
      <c r="G94" s="310"/>
      <c r="H94" s="286" t="s">
        <v>1127</v>
      </c>
      <c r="I94" s="286" t="s">
        <v>1128</v>
      </c>
      <c r="J94" s="286"/>
      <c r="K94" s="300"/>
    </row>
    <row r="95" spans="2:11" s="1" customFormat="1" ht="15" customHeight="1">
      <c r="B95" s="311"/>
      <c r="C95" s="286" t="s">
        <v>1129</v>
      </c>
      <c r="D95" s="286"/>
      <c r="E95" s="286"/>
      <c r="F95" s="309" t="s">
        <v>1093</v>
      </c>
      <c r="G95" s="310"/>
      <c r="H95" s="286" t="s">
        <v>1129</v>
      </c>
      <c r="I95" s="286" t="s">
        <v>1128</v>
      </c>
      <c r="J95" s="286"/>
      <c r="K95" s="300"/>
    </row>
    <row r="96" spans="2:11" s="1" customFormat="1" ht="15" customHeight="1">
      <c r="B96" s="311"/>
      <c r="C96" s="286" t="s">
        <v>42</v>
      </c>
      <c r="D96" s="286"/>
      <c r="E96" s="286"/>
      <c r="F96" s="309" t="s">
        <v>1093</v>
      </c>
      <c r="G96" s="310"/>
      <c r="H96" s="286" t="s">
        <v>1130</v>
      </c>
      <c r="I96" s="286" t="s">
        <v>1128</v>
      </c>
      <c r="J96" s="286"/>
      <c r="K96" s="300"/>
    </row>
    <row r="97" spans="2:11" s="1" customFormat="1" ht="15" customHeight="1">
      <c r="B97" s="311"/>
      <c r="C97" s="286" t="s">
        <v>52</v>
      </c>
      <c r="D97" s="286"/>
      <c r="E97" s="286"/>
      <c r="F97" s="309" t="s">
        <v>1093</v>
      </c>
      <c r="G97" s="310"/>
      <c r="H97" s="286" t="s">
        <v>1131</v>
      </c>
      <c r="I97" s="286" t="s">
        <v>1128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1132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1087</v>
      </c>
      <c r="D103" s="301"/>
      <c r="E103" s="301"/>
      <c r="F103" s="301" t="s">
        <v>1088</v>
      </c>
      <c r="G103" s="302"/>
      <c r="H103" s="301" t="s">
        <v>58</v>
      </c>
      <c r="I103" s="301" t="s">
        <v>61</v>
      </c>
      <c r="J103" s="301" t="s">
        <v>1089</v>
      </c>
      <c r="K103" s="300"/>
    </row>
    <row r="104" spans="2:11" s="1" customFormat="1" ht="17.25" customHeight="1">
      <c r="B104" s="298"/>
      <c r="C104" s="303" t="s">
        <v>1090</v>
      </c>
      <c r="D104" s="303"/>
      <c r="E104" s="303"/>
      <c r="F104" s="304" t="s">
        <v>1091</v>
      </c>
      <c r="G104" s="305"/>
      <c r="H104" s="303"/>
      <c r="I104" s="303"/>
      <c r="J104" s="303" t="s">
        <v>1092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57</v>
      </c>
      <c r="D106" s="308"/>
      <c r="E106" s="308"/>
      <c r="F106" s="309" t="s">
        <v>1093</v>
      </c>
      <c r="G106" s="286"/>
      <c r="H106" s="286" t="s">
        <v>1133</v>
      </c>
      <c r="I106" s="286" t="s">
        <v>1095</v>
      </c>
      <c r="J106" s="286">
        <v>20</v>
      </c>
      <c r="K106" s="300"/>
    </row>
    <row r="107" spans="2:11" s="1" customFormat="1" ht="15" customHeight="1">
      <c r="B107" s="298"/>
      <c r="C107" s="286" t="s">
        <v>1096</v>
      </c>
      <c r="D107" s="286"/>
      <c r="E107" s="286"/>
      <c r="F107" s="309" t="s">
        <v>1093</v>
      </c>
      <c r="G107" s="286"/>
      <c r="H107" s="286" t="s">
        <v>1133</v>
      </c>
      <c r="I107" s="286" t="s">
        <v>1095</v>
      </c>
      <c r="J107" s="286">
        <v>120</v>
      </c>
      <c r="K107" s="300"/>
    </row>
    <row r="108" spans="2:11" s="1" customFormat="1" ht="15" customHeight="1">
      <c r="B108" s="311"/>
      <c r="C108" s="286" t="s">
        <v>1098</v>
      </c>
      <c r="D108" s="286"/>
      <c r="E108" s="286"/>
      <c r="F108" s="309" t="s">
        <v>1099</v>
      </c>
      <c r="G108" s="286"/>
      <c r="H108" s="286" t="s">
        <v>1133</v>
      </c>
      <c r="I108" s="286" t="s">
        <v>1095</v>
      </c>
      <c r="J108" s="286">
        <v>50</v>
      </c>
      <c r="K108" s="300"/>
    </row>
    <row r="109" spans="2:11" s="1" customFormat="1" ht="15" customHeight="1">
      <c r="B109" s="311"/>
      <c r="C109" s="286" t="s">
        <v>1101</v>
      </c>
      <c r="D109" s="286"/>
      <c r="E109" s="286"/>
      <c r="F109" s="309" t="s">
        <v>1093</v>
      </c>
      <c r="G109" s="286"/>
      <c r="H109" s="286" t="s">
        <v>1133</v>
      </c>
      <c r="I109" s="286" t="s">
        <v>1103</v>
      </c>
      <c r="J109" s="286"/>
      <c r="K109" s="300"/>
    </row>
    <row r="110" spans="2:11" s="1" customFormat="1" ht="15" customHeight="1">
      <c r="B110" s="311"/>
      <c r="C110" s="286" t="s">
        <v>1112</v>
      </c>
      <c r="D110" s="286"/>
      <c r="E110" s="286"/>
      <c r="F110" s="309" t="s">
        <v>1099</v>
      </c>
      <c r="G110" s="286"/>
      <c r="H110" s="286" t="s">
        <v>1133</v>
      </c>
      <c r="I110" s="286" t="s">
        <v>1095</v>
      </c>
      <c r="J110" s="286">
        <v>50</v>
      </c>
      <c r="K110" s="300"/>
    </row>
    <row r="111" spans="2:11" s="1" customFormat="1" ht="15" customHeight="1">
      <c r="B111" s="311"/>
      <c r="C111" s="286" t="s">
        <v>1120</v>
      </c>
      <c r="D111" s="286"/>
      <c r="E111" s="286"/>
      <c r="F111" s="309" t="s">
        <v>1099</v>
      </c>
      <c r="G111" s="286"/>
      <c r="H111" s="286" t="s">
        <v>1133</v>
      </c>
      <c r="I111" s="286" t="s">
        <v>1095</v>
      </c>
      <c r="J111" s="286">
        <v>50</v>
      </c>
      <c r="K111" s="300"/>
    </row>
    <row r="112" spans="2:11" s="1" customFormat="1" ht="15" customHeight="1">
      <c r="B112" s="311"/>
      <c r="C112" s="286" t="s">
        <v>1118</v>
      </c>
      <c r="D112" s="286"/>
      <c r="E112" s="286"/>
      <c r="F112" s="309" t="s">
        <v>1099</v>
      </c>
      <c r="G112" s="286"/>
      <c r="H112" s="286" t="s">
        <v>1133</v>
      </c>
      <c r="I112" s="286" t="s">
        <v>1095</v>
      </c>
      <c r="J112" s="286">
        <v>50</v>
      </c>
      <c r="K112" s="300"/>
    </row>
    <row r="113" spans="2:11" s="1" customFormat="1" ht="15" customHeight="1">
      <c r="B113" s="311"/>
      <c r="C113" s="286" t="s">
        <v>57</v>
      </c>
      <c r="D113" s="286"/>
      <c r="E113" s="286"/>
      <c r="F113" s="309" t="s">
        <v>1093</v>
      </c>
      <c r="G113" s="286"/>
      <c r="H113" s="286" t="s">
        <v>1134</v>
      </c>
      <c r="I113" s="286" t="s">
        <v>1095</v>
      </c>
      <c r="J113" s="286">
        <v>20</v>
      </c>
      <c r="K113" s="300"/>
    </row>
    <row r="114" spans="2:11" s="1" customFormat="1" ht="15" customHeight="1">
      <c r="B114" s="311"/>
      <c r="C114" s="286" t="s">
        <v>1135</v>
      </c>
      <c r="D114" s="286"/>
      <c r="E114" s="286"/>
      <c r="F114" s="309" t="s">
        <v>1093</v>
      </c>
      <c r="G114" s="286"/>
      <c r="H114" s="286" t="s">
        <v>1136</v>
      </c>
      <c r="I114" s="286" t="s">
        <v>1095</v>
      </c>
      <c r="J114" s="286">
        <v>120</v>
      </c>
      <c r="K114" s="300"/>
    </row>
    <row r="115" spans="2:11" s="1" customFormat="1" ht="15" customHeight="1">
      <c r="B115" s="311"/>
      <c r="C115" s="286" t="s">
        <v>42</v>
      </c>
      <c r="D115" s="286"/>
      <c r="E115" s="286"/>
      <c r="F115" s="309" t="s">
        <v>1093</v>
      </c>
      <c r="G115" s="286"/>
      <c r="H115" s="286" t="s">
        <v>1137</v>
      </c>
      <c r="I115" s="286" t="s">
        <v>1128</v>
      </c>
      <c r="J115" s="286"/>
      <c r="K115" s="300"/>
    </row>
    <row r="116" spans="2:11" s="1" customFormat="1" ht="15" customHeight="1">
      <c r="B116" s="311"/>
      <c r="C116" s="286" t="s">
        <v>52</v>
      </c>
      <c r="D116" s="286"/>
      <c r="E116" s="286"/>
      <c r="F116" s="309" t="s">
        <v>1093</v>
      </c>
      <c r="G116" s="286"/>
      <c r="H116" s="286" t="s">
        <v>1138</v>
      </c>
      <c r="I116" s="286" t="s">
        <v>1128</v>
      </c>
      <c r="J116" s="286"/>
      <c r="K116" s="300"/>
    </row>
    <row r="117" spans="2:11" s="1" customFormat="1" ht="15" customHeight="1">
      <c r="B117" s="311"/>
      <c r="C117" s="286" t="s">
        <v>61</v>
      </c>
      <c r="D117" s="286"/>
      <c r="E117" s="286"/>
      <c r="F117" s="309" t="s">
        <v>1093</v>
      </c>
      <c r="G117" s="286"/>
      <c r="H117" s="286" t="s">
        <v>1139</v>
      </c>
      <c r="I117" s="286" t="s">
        <v>1140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1141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1087</v>
      </c>
      <c r="D123" s="301"/>
      <c r="E123" s="301"/>
      <c r="F123" s="301" t="s">
        <v>1088</v>
      </c>
      <c r="G123" s="302"/>
      <c r="H123" s="301" t="s">
        <v>58</v>
      </c>
      <c r="I123" s="301" t="s">
        <v>61</v>
      </c>
      <c r="J123" s="301" t="s">
        <v>1089</v>
      </c>
      <c r="K123" s="330"/>
    </row>
    <row r="124" spans="2:11" s="1" customFormat="1" ht="17.25" customHeight="1">
      <c r="B124" s="329"/>
      <c r="C124" s="303" t="s">
        <v>1090</v>
      </c>
      <c r="D124" s="303"/>
      <c r="E124" s="303"/>
      <c r="F124" s="304" t="s">
        <v>1091</v>
      </c>
      <c r="G124" s="305"/>
      <c r="H124" s="303"/>
      <c r="I124" s="303"/>
      <c r="J124" s="303" t="s">
        <v>1092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1096</v>
      </c>
      <c r="D126" s="308"/>
      <c r="E126" s="308"/>
      <c r="F126" s="309" t="s">
        <v>1093</v>
      </c>
      <c r="G126" s="286"/>
      <c r="H126" s="286" t="s">
        <v>1133</v>
      </c>
      <c r="I126" s="286" t="s">
        <v>1095</v>
      </c>
      <c r="J126" s="286">
        <v>120</v>
      </c>
      <c r="K126" s="334"/>
    </row>
    <row r="127" spans="2:11" s="1" customFormat="1" ht="15" customHeight="1">
      <c r="B127" s="331"/>
      <c r="C127" s="286" t="s">
        <v>1142</v>
      </c>
      <c r="D127" s="286"/>
      <c r="E127" s="286"/>
      <c r="F127" s="309" t="s">
        <v>1093</v>
      </c>
      <c r="G127" s="286"/>
      <c r="H127" s="286" t="s">
        <v>1143</v>
      </c>
      <c r="I127" s="286" t="s">
        <v>1095</v>
      </c>
      <c r="J127" s="286" t="s">
        <v>1144</v>
      </c>
      <c r="K127" s="334"/>
    </row>
    <row r="128" spans="2:11" s="1" customFormat="1" ht="15" customHeight="1">
      <c r="B128" s="331"/>
      <c r="C128" s="286" t="s">
        <v>1041</v>
      </c>
      <c r="D128" s="286"/>
      <c r="E128" s="286"/>
      <c r="F128" s="309" t="s">
        <v>1093</v>
      </c>
      <c r="G128" s="286"/>
      <c r="H128" s="286" t="s">
        <v>1145</v>
      </c>
      <c r="I128" s="286" t="s">
        <v>1095</v>
      </c>
      <c r="J128" s="286" t="s">
        <v>1144</v>
      </c>
      <c r="K128" s="334"/>
    </row>
    <row r="129" spans="2:11" s="1" customFormat="1" ht="15" customHeight="1">
      <c r="B129" s="331"/>
      <c r="C129" s="286" t="s">
        <v>1104</v>
      </c>
      <c r="D129" s="286"/>
      <c r="E129" s="286"/>
      <c r="F129" s="309" t="s">
        <v>1099</v>
      </c>
      <c r="G129" s="286"/>
      <c r="H129" s="286" t="s">
        <v>1105</v>
      </c>
      <c r="I129" s="286" t="s">
        <v>1095</v>
      </c>
      <c r="J129" s="286">
        <v>15</v>
      </c>
      <c r="K129" s="334"/>
    </row>
    <row r="130" spans="2:11" s="1" customFormat="1" ht="15" customHeight="1">
      <c r="B130" s="331"/>
      <c r="C130" s="312" t="s">
        <v>1106</v>
      </c>
      <c r="D130" s="312"/>
      <c r="E130" s="312"/>
      <c r="F130" s="313" t="s">
        <v>1099</v>
      </c>
      <c r="G130" s="312"/>
      <c r="H130" s="312" t="s">
        <v>1107</v>
      </c>
      <c r="I130" s="312" t="s">
        <v>1095</v>
      </c>
      <c r="J130" s="312">
        <v>15</v>
      </c>
      <c r="K130" s="334"/>
    </row>
    <row r="131" spans="2:11" s="1" customFormat="1" ht="15" customHeight="1">
      <c r="B131" s="331"/>
      <c r="C131" s="312" t="s">
        <v>1108</v>
      </c>
      <c r="D131" s="312"/>
      <c r="E131" s="312"/>
      <c r="F131" s="313" t="s">
        <v>1099</v>
      </c>
      <c r="G131" s="312"/>
      <c r="H131" s="312" t="s">
        <v>1109</v>
      </c>
      <c r="I131" s="312" t="s">
        <v>1095</v>
      </c>
      <c r="J131" s="312">
        <v>20</v>
      </c>
      <c r="K131" s="334"/>
    </row>
    <row r="132" spans="2:11" s="1" customFormat="1" ht="15" customHeight="1">
      <c r="B132" s="331"/>
      <c r="C132" s="312" t="s">
        <v>1110</v>
      </c>
      <c r="D132" s="312"/>
      <c r="E132" s="312"/>
      <c r="F132" s="313" t="s">
        <v>1099</v>
      </c>
      <c r="G132" s="312"/>
      <c r="H132" s="312" t="s">
        <v>1111</v>
      </c>
      <c r="I132" s="312" t="s">
        <v>1095</v>
      </c>
      <c r="J132" s="312">
        <v>20</v>
      </c>
      <c r="K132" s="334"/>
    </row>
    <row r="133" spans="2:11" s="1" customFormat="1" ht="15" customHeight="1">
      <c r="B133" s="331"/>
      <c r="C133" s="286" t="s">
        <v>1098</v>
      </c>
      <c r="D133" s="286"/>
      <c r="E133" s="286"/>
      <c r="F133" s="309" t="s">
        <v>1099</v>
      </c>
      <c r="G133" s="286"/>
      <c r="H133" s="286" t="s">
        <v>1133</v>
      </c>
      <c r="I133" s="286" t="s">
        <v>1095</v>
      </c>
      <c r="J133" s="286">
        <v>50</v>
      </c>
      <c r="K133" s="334"/>
    </row>
    <row r="134" spans="2:11" s="1" customFormat="1" ht="15" customHeight="1">
      <c r="B134" s="331"/>
      <c r="C134" s="286" t="s">
        <v>1112</v>
      </c>
      <c r="D134" s="286"/>
      <c r="E134" s="286"/>
      <c r="F134" s="309" t="s">
        <v>1099</v>
      </c>
      <c r="G134" s="286"/>
      <c r="H134" s="286" t="s">
        <v>1133</v>
      </c>
      <c r="I134" s="286" t="s">
        <v>1095</v>
      </c>
      <c r="J134" s="286">
        <v>50</v>
      </c>
      <c r="K134" s="334"/>
    </row>
    <row r="135" spans="2:11" s="1" customFormat="1" ht="15" customHeight="1">
      <c r="B135" s="331"/>
      <c r="C135" s="286" t="s">
        <v>1118</v>
      </c>
      <c r="D135" s="286"/>
      <c r="E135" s="286"/>
      <c r="F135" s="309" t="s">
        <v>1099</v>
      </c>
      <c r="G135" s="286"/>
      <c r="H135" s="286" t="s">
        <v>1133</v>
      </c>
      <c r="I135" s="286" t="s">
        <v>1095</v>
      </c>
      <c r="J135" s="286">
        <v>50</v>
      </c>
      <c r="K135" s="334"/>
    </row>
    <row r="136" spans="2:11" s="1" customFormat="1" ht="15" customHeight="1">
      <c r="B136" s="331"/>
      <c r="C136" s="286" t="s">
        <v>1120</v>
      </c>
      <c r="D136" s="286"/>
      <c r="E136" s="286"/>
      <c r="F136" s="309" t="s">
        <v>1099</v>
      </c>
      <c r="G136" s="286"/>
      <c r="H136" s="286" t="s">
        <v>1133</v>
      </c>
      <c r="I136" s="286" t="s">
        <v>1095</v>
      </c>
      <c r="J136" s="286">
        <v>50</v>
      </c>
      <c r="K136" s="334"/>
    </row>
    <row r="137" spans="2:11" s="1" customFormat="1" ht="15" customHeight="1">
      <c r="B137" s="331"/>
      <c r="C137" s="286" t="s">
        <v>1121</v>
      </c>
      <c r="D137" s="286"/>
      <c r="E137" s="286"/>
      <c r="F137" s="309" t="s">
        <v>1099</v>
      </c>
      <c r="G137" s="286"/>
      <c r="H137" s="286" t="s">
        <v>1146</v>
      </c>
      <c r="I137" s="286" t="s">
        <v>1095</v>
      </c>
      <c r="J137" s="286">
        <v>255</v>
      </c>
      <c r="K137" s="334"/>
    </row>
    <row r="138" spans="2:11" s="1" customFormat="1" ht="15" customHeight="1">
      <c r="B138" s="331"/>
      <c r="C138" s="286" t="s">
        <v>1123</v>
      </c>
      <c r="D138" s="286"/>
      <c r="E138" s="286"/>
      <c r="F138" s="309" t="s">
        <v>1093</v>
      </c>
      <c r="G138" s="286"/>
      <c r="H138" s="286" t="s">
        <v>1147</v>
      </c>
      <c r="I138" s="286" t="s">
        <v>1125</v>
      </c>
      <c r="J138" s="286"/>
      <c r="K138" s="334"/>
    </row>
    <row r="139" spans="2:11" s="1" customFormat="1" ht="15" customHeight="1">
      <c r="B139" s="331"/>
      <c r="C139" s="286" t="s">
        <v>1126</v>
      </c>
      <c r="D139" s="286"/>
      <c r="E139" s="286"/>
      <c r="F139" s="309" t="s">
        <v>1093</v>
      </c>
      <c r="G139" s="286"/>
      <c r="H139" s="286" t="s">
        <v>1148</v>
      </c>
      <c r="I139" s="286" t="s">
        <v>1128</v>
      </c>
      <c r="J139" s="286"/>
      <c r="K139" s="334"/>
    </row>
    <row r="140" spans="2:11" s="1" customFormat="1" ht="15" customHeight="1">
      <c r="B140" s="331"/>
      <c r="C140" s="286" t="s">
        <v>1129</v>
      </c>
      <c r="D140" s="286"/>
      <c r="E140" s="286"/>
      <c r="F140" s="309" t="s">
        <v>1093</v>
      </c>
      <c r="G140" s="286"/>
      <c r="H140" s="286" t="s">
        <v>1129</v>
      </c>
      <c r="I140" s="286" t="s">
        <v>1128</v>
      </c>
      <c r="J140" s="286"/>
      <c r="K140" s="334"/>
    </row>
    <row r="141" spans="2:11" s="1" customFormat="1" ht="15" customHeight="1">
      <c r="B141" s="331"/>
      <c r="C141" s="286" t="s">
        <v>42</v>
      </c>
      <c r="D141" s="286"/>
      <c r="E141" s="286"/>
      <c r="F141" s="309" t="s">
        <v>1093</v>
      </c>
      <c r="G141" s="286"/>
      <c r="H141" s="286" t="s">
        <v>1149</v>
      </c>
      <c r="I141" s="286" t="s">
        <v>1128</v>
      </c>
      <c r="J141" s="286"/>
      <c r="K141" s="334"/>
    </row>
    <row r="142" spans="2:11" s="1" customFormat="1" ht="15" customHeight="1">
      <c r="B142" s="331"/>
      <c r="C142" s="286" t="s">
        <v>1150</v>
      </c>
      <c r="D142" s="286"/>
      <c r="E142" s="286"/>
      <c r="F142" s="309" t="s">
        <v>1093</v>
      </c>
      <c r="G142" s="286"/>
      <c r="H142" s="286" t="s">
        <v>1151</v>
      </c>
      <c r="I142" s="286" t="s">
        <v>1128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1152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1087</v>
      </c>
      <c r="D148" s="301"/>
      <c r="E148" s="301"/>
      <c r="F148" s="301" t="s">
        <v>1088</v>
      </c>
      <c r="G148" s="302"/>
      <c r="H148" s="301" t="s">
        <v>58</v>
      </c>
      <c r="I148" s="301" t="s">
        <v>61</v>
      </c>
      <c r="J148" s="301" t="s">
        <v>1089</v>
      </c>
      <c r="K148" s="300"/>
    </row>
    <row r="149" spans="2:11" s="1" customFormat="1" ht="17.25" customHeight="1">
      <c r="B149" s="298"/>
      <c r="C149" s="303" t="s">
        <v>1090</v>
      </c>
      <c r="D149" s="303"/>
      <c r="E149" s="303"/>
      <c r="F149" s="304" t="s">
        <v>1091</v>
      </c>
      <c r="G149" s="305"/>
      <c r="H149" s="303"/>
      <c r="I149" s="303"/>
      <c r="J149" s="303" t="s">
        <v>1092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1096</v>
      </c>
      <c r="D151" s="286"/>
      <c r="E151" s="286"/>
      <c r="F151" s="339" t="s">
        <v>1093</v>
      </c>
      <c r="G151" s="286"/>
      <c r="H151" s="338" t="s">
        <v>1133</v>
      </c>
      <c r="I151" s="338" t="s">
        <v>1095</v>
      </c>
      <c r="J151" s="338">
        <v>120</v>
      </c>
      <c r="K151" s="334"/>
    </row>
    <row r="152" spans="2:11" s="1" customFormat="1" ht="15" customHeight="1">
      <c r="B152" s="311"/>
      <c r="C152" s="338" t="s">
        <v>1142</v>
      </c>
      <c r="D152" s="286"/>
      <c r="E152" s="286"/>
      <c r="F152" s="339" t="s">
        <v>1093</v>
      </c>
      <c r="G152" s="286"/>
      <c r="H152" s="338" t="s">
        <v>1153</v>
      </c>
      <c r="I152" s="338" t="s">
        <v>1095</v>
      </c>
      <c r="J152" s="338" t="s">
        <v>1144</v>
      </c>
      <c r="K152" s="334"/>
    </row>
    <row r="153" spans="2:11" s="1" customFormat="1" ht="15" customHeight="1">
      <c r="B153" s="311"/>
      <c r="C153" s="338" t="s">
        <v>1041</v>
      </c>
      <c r="D153" s="286"/>
      <c r="E153" s="286"/>
      <c r="F153" s="339" t="s">
        <v>1093</v>
      </c>
      <c r="G153" s="286"/>
      <c r="H153" s="338" t="s">
        <v>1154</v>
      </c>
      <c r="I153" s="338" t="s">
        <v>1095</v>
      </c>
      <c r="J153" s="338" t="s">
        <v>1144</v>
      </c>
      <c r="K153" s="334"/>
    </row>
    <row r="154" spans="2:11" s="1" customFormat="1" ht="15" customHeight="1">
      <c r="B154" s="311"/>
      <c r="C154" s="338" t="s">
        <v>1098</v>
      </c>
      <c r="D154" s="286"/>
      <c r="E154" s="286"/>
      <c r="F154" s="339" t="s">
        <v>1099</v>
      </c>
      <c r="G154" s="286"/>
      <c r="H154" s="338" t="s">
        <v>1133</v>
      </c>
      <c r="I154" s="338" t="s">
        <v>1095</v>
      </c>
      <c r="J154" s="338">
        <v>50</v>
      </c>
      <c r="K154" s="334"/>
    </row>
    <row r="155" spans="2:11" s="1" customFormat="1" ht="15" customHeight="1">
      <c r="B155" s="311"/>
      <c r="C155" s="338" t="s">
        <v>1101</v>
      </c>
      <c r="D155" s="286"/>
      <c r="E155" s="286"/>
      <c r="F155" s="339" t="s">
        <v>1093</v>
      </c>
      <c r="G155" s="286"/>
      <c r="H155" s="338" t="s">
        <v>1133</v>
      </c>
      <c r="I155" s="338" t="s">
        <v>1103</v>
      </c>
      <c r="J155" s="338"/>
      <c r="K155" s="334"/>
    </row>
    <row r="156" spans="2:11" s="1" customFormat="1" ht="15" customHeight="1">
      <c r="B156" s="311"/>
      <c r="C156" s="338" t="s">
        <v>1112</v>
      </c>
      <c r="D156" s="286"/>
      <c r="E156" s="286"/>
      <c r="F156" s="339" t="s">
        <v>1099</v>
      </c>
      <c r="G156" s="286"/>
      <c r="H156" s="338" t="s">
        <v>1133</v>
      </c>
      <c r="I156" s="338" t="s">
        <v>1095</v>
      </c>
      <c r="J156" s="338">
        <v>50</v>
      </c>
      <c r="K156" s="334"/>
    </row>
    <row r="157" spans="2:11" s="1" customFormat="1" ht="15" customHeight="1">
      <c r="B157" s="311"/>
      <c r="C157" s="338" t="s">
        <v>1120</v>
      </c>
      <c r="D157" s="286"/>
      <c r="E157" s="286"/>
      <c r="F157" s="339" t="s">
        <v>1099</v>
      </c>
      <c r="G157" s="286"/>
      <c r="H157" s="338" t="s">
        <v>1133</v>
      </c>
      <c r="I157" s="338" t="s">
        <v>1095</v>
      </c>
      <c r="J157" s="338">
        <v>50</v>
      </c>
      <c r="K157" s="334"/>
    </row>
    <row r="158" spans="2:11" s="1" customFormat="1" ht="15" customHeight="1">
      <c r="B158" s="311"/>
      <c r="C158" s="338" t="s">
        <v>1118</v>
      </c>
      <c r="D158" s="286"/>
      <c r="E158" s="286"/>
      <c r="F158" s="339" t="s">
        <v>1099</v>
      </c>
      <c r="G158" s="286"/>
      <c r="H158" s="338" t="s">
        <v>1133</v>
      </c>
      <c r="I158" s="338" t="s">
        <v>1095</v>
      </c>
      <c r="J158" s="338">
        <v>50</v>
      </c>
      <c r="K158" s="334"/>
    </row>
    <row r="159" spans="2:11" s="1" customFormat="1" ht="15" customHeight="1">
      <c r="B159" s="311"/>
      <c r="C159" s="338" t="s">
        <v>94</v>
      </c>
      <c r="D159" s="286"/>
      <c r="E159" s="286"/>
      <c r="F159" s="339" t="s">
        <v>1093</v>
      </c>
      <c r="G159" s="286"/>
      <c r="H159" s="338" t="s">
        <v>1155</v>
      </c>
      <c r="I159" s="338" t="s">
        <v>1095</v>
      </c>
      <c r="J159" s="338" t="s">
        <v>1156</v>
      </c>
      <c r="K159" s="334"/>
    </row>
    <row r="160" spans="2:11" s="1" customFormat="1" ht="15" customHeight="1">
      <c r="B160" s="311"/>
      <c r="C160" s="338" t="s">
        <v>1157</v>
      </c>
      <c r="D160" s="286"/>
      <c r="E160" s="286"/>
      <c r="F160" s="339" t="s">
        <v>1093</v>
      </c>
      <c r="G160" s="286"/>
      <c r="H160" s="338" t="s">
        <v>1158</v>
      </c>
      <c r="I160" s="338" t="s">
        <v>1128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1159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1087</v>
      </c>
      <c r="D166" s="301"/>
      <c r="E166" s="301"/>
      <c r="F166" s="301" t="s">
        <v>1088</v>
      </c>
      <c r="G166" s="343"/>
      <c r="H166" s="344" t="s">
        <v>58</v>
      </c>
      <c r="I166" s="344" t="s">
        <v>61</v>
      </c>
      <c r="J166" s="301" t="s">
        <v>1089</v>
      </c>
      <c r="K166" s="278"/>
    </row>
    <row r="167" spans="2:11" s="1" customFormat="1" ht="17.25" customHeight="1">
      <c r="B167" s="279"/>
      <c r="C167" s="303" t="s">
        <v>1090</v>
      </c>
      <c r="D167" s="303"/>
      <c r="E167" s="303"/>
      <c r="F167" s="304" t="s">
        <v>1091</v>
      </c>
      <c r="G167" s="345"/>
      <c r="H167" s="346"/>
      <c r="I167" s="346"/>
      <c r="J167" s="303" t="s">
        <v>1092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1096</v>
      </c>
      <c r="D169" s="286"/>
      <c r="E169" s="286"/>
      <c r="F169" s="309" t="s">
        <v>1093</v>
      </c>
      <c r="G169" s="286"/>
      <c r="H169" s="286" t="s">
        <v>1133</v>
      </c>
      <c r="I169" s="286" t="s">
        <v>1095</v>
      </c>
      <c r="J169" s="286">
        <v>120</v>
      </c>
      <c r="K169" s="334"/>
    </row>
    <row r="170" spans="2:11" s="1" customFormat="1" ht="15" customHeight="1">
      <c r="B170" s="311"/>
      <c r="C170" s="286" t="s">
        <v>1142</v>
      </c>
      <c r="D170" s="286"/>
      <c r="E170" s="286"/>
      <c r="F170" s="309" t="s">
        <v>1093</v>
      </c>
      <c r="G170" s="286"/>
      <c r="H170" s="286" t="s">
        <v>1143</v>
      </c>
      <c r="I170" s="286" t="s">
        <v>1095</v>
      </c>
      <c r="J170" s="286" t="s">
        <v>1144</v>
      </c>
      <c r="K170" s="334"/>
    </row>
    <row r="171" spans="2:11" s="1" customFormat="1" ht="15" customHeight="1">
      <c r="B171" s="311"/>
      <c r="C171" s="286" t="s">
        <v>1041</v>
      </c>
      <c r="D171" s="286"/>
      <c r="E171" s="286"/>
      <c r="F171" s="309" t="s">
        <v>1093</v>
      </c>
      <c r="G171" s="286"/>
      <c r="H171" s="286" t="s">
        <v>1160</v>
      </c>
      <c r="I171" s="286" t="s">
        <v>1095</v>
      </c>
      <c r="J171" s="286" t="s">
        <v>1144</v>
      </c>
      <c r="K171" s="334"/>
    </row>
    <row r="172" spans="2:11" s="1" customFormat="1" ht="15" customHeight="1">
      <c r="B172" s="311"/>
      <c r="C172" s="286" t="s">
        <v>1098</v>
      </c>
      <c r="D172" s="286"/>
      <c r="E172" s="286"/>
      <c r="F172" s="309" t="s">
        <v>1099</v>
      </c>
      <c r="G172" s="286"/>
      <c r="H172" s="286" t="s">
        <v>1160</v>
      </c>
      <c r="I172" s="286" t="s">
        <v>1095</v>
      </c>
      <c r="J172" s="286">
        <v>50</v>
      </c>
      <c r="K172" s="334"/>
    </row>
    <row r="173" spans="2:11" s="1" customFormat="1" ht="15" customHeight="1">
      <c r="B173" s="311"/>
      <c r="C173" s="286" t="s">
        <v>1101</v>
      </c>
      <c r="D173" s="286"/>
      <c r="E173" s="286"/>
      <c r="F173" s="309" t="s">
        <v>1093</v>
      </c>
      <c r="G173" s="286"/>
      <c r="H173" s="286" t="s">
        <v>1160</v>
      </c>
      <c r="I173" s="286" t="s">
        <v>1103</v>
      </c>
      <c r="J173" s="286"/>
      <c r="K173" s="334"/>
    </row>
    <row r="174" spans="2:11" s="1" customFormat="1" ht="15" customHeight="1">
      <c r="B174" s="311"/>
      <c r="C174" s="286" t="s">
        <v>1112</v>
      </c>
      <c r="D174" s="286"/>
      <c r="E174" s="286"/>
      <c r="F174" s="309" t="s">
        <v>1099</v>
      </c>
      <c r="G174" s="286"/>
      <c r="H174" s="286" t="s">
        <v>1160</v>
      </c>
      <c r="I174" s="286" t="s">
        <v>1095</v>
      </c>
      <c r="J174" s="286">
        <v>50</v>
      </c>
      <c r="K174" s="334"/>
    </row>
    <row r="175" spans="2:11" s="1" customFormat="1" ht="15" customHeight="1">
      <c r="B175" s="311"/>
      <c r="C175" s="286" t="s">
        <v>1120</v>
      </c>
      <c r="D175" s="286"/>
      <c r="E175" s="286"/>
      <c r="F175" s="309" t="s">
        <v>1099</v>
      </c>
      <c r="G175" s="286"/>
      <c r="H175" s="286" t="s">
        <v>1160</v>
      </c>
      <c r="I175" s="286" t="s">
        <v>1095</v>
      </c>
      <c r="J175" s="286">
        <v>50</v>
      </c>
      <c r="K175" s="334"/>
    </row>
    <row r="176" spans="2:11" s="1" customFormat="1" ht="15" customHeight="1">
      <c r="B176" s="311"/>
      <c r="C176" s="286" t="s">
        <v>1118</v>
      </c>
      <c r="D176" s="286"/>
      <c r="E176" s="286"/>
      <c r="F176" s="309" t="s">
        <v>1099</v>
      </c>
      <c r="G176" s="286"/>
      <c r="H176" s="286" t="s">
        <v>1160</v>
      </c>
      <c r="I176" s="286" t="s">
        <v>1095</v>
      </c>
      <c r="J176" s="286">
        <v>50</v>
      </c>
      <c r="K176" s="334"/>
    </row>
    <row r="177" spans="2:11" s="1" customFormat="1" ht="15" customHeight="1">
      <c r="B177" s="311"/>
      <c r="C177" s="286" t="s">
        <v>116</v>
      </c>
      <c r="D177" s="286"/>
      <c r="E177" s="286"/>
      <c r="F177" s="309" t="s">
        <v>1093</v>
      </c>
      <c r="G177" s="286"/>
      <c r="H177" s="286" t="s">
        <v>1161</v>
      </c>
      <c r="I177" s="286" t="s">
        <v>1162</v>
      </c>
      <c r="J177" s="286"/>
      <c r="K177" s="334"/>
    </row>
    <row r="178" spans="2:11" s="1" customFormat="1" ht="15" customHeight="1">
      <c r="B178" s="311"/>
      <c r="C178" s="286" t="s">
        <v>61</v>
      </c>
      <c r="D178" s="286"/>
      <c r="E178" s="286"/>
      <c r="F178" s="309" t="s">
        <v>1093</v>
      </c>
      <c r="G178" s="286"/>
      <c r="H178" s="286" t="s">
        <v>1163</v>
      </c>
      <c r="I178" s="286" t="s">
        <v>1164</v>
      </c>
      <c r="J178" s="286">
        <v>1</v>
      </c>
      <c r="K178" s="334"/>
    </row>
    <row r="179" spans="2:11" s="1" customFormat="1" ht="15" customHeight="1">
      <c r="B179" s="311"/>
      <c r="C179" s="286" t="s">
        <v>57</v>
      </c>
      <c r="D179" s="286"/>
      <c r="E179" s="286"/>
      <c r="F179" s="309" t="s">
        <v>1093</v>
      </c>
      <c r="G179" s="286"/>
      <c r="H179" s="286" t="s">
        <v>1165</v>
      </c>
      <c r="I179" s="286" t="s">
        <v>1095</v>
      </c>
      <c r="J179" s="286">
        <v>20</v>
      </c>
      <c r="K179" s="334"/>
    </row>
    <row r="180" spans="2:11" s="1" customFormat="1" ht="15" customHeight="1">
      <c r="B180" s="311"/>
      <c r="C180" s="286" t="s">
        <v>58</v>
      </c>
      <c r="D180" s="286"/>
      <c r="E180" s="286"/>
      <c r="F180" s="309" t="s">
        <v>1093</v>
      </c>
      <c r="G180" s="286"/>
      <c r="H180" s="286" t="s">
        <v>1166</v>
      </c>
      <c r="I180" s="286" t="s">
        <v>1095</v>
      </c>
      <c r="J180" s="286">
        <v>255</v>
      </c>
      <c r="K180" s="334"/>
    </row>
    <row r="181" spans="2:11" s="1" customFormat="1" ht="15" customHeight="1">
      <c r="B181" s="311"/>
      <c r="C181" s="286" t="s">
        <v>117</v>
      </c>
      <c r="D181" s="286"/>
      <c r="E181" s="286"/>
      <c r="F181" s="309" t="s">
        <v>1093</v>
      </c>
      <c r="G181" s="286"/>
      <c r="H181" s="286" t="s">
        <v>1057</v>
      </c>
      <c r="I181" s="286" t="s">
        <v>1095</v>
      </c>
      <c r="J181" s="286">
        <v>10</v>
      </c>
      <c r="K181" s="334"/>
    </row>
    <row r="182" spans="2:11" s="1" customFormat="1" ht="15" customHeight="1">
      <c r="B182" s="311"/>
      <c r="C182" s="286" t="s">
        <v>118</v>
      </c>
      <c r="D182" s="286"/>
      <c r="E182" s="286"/>
      <c r="F182" s="309" t="s">
        <v>1093</v>
      </c>
      <c r="G182" s="286"/>
      <c r="H182" s="286" t="s">
        <v>1167</v>
      </c>
      <c r="I182" s="286" t="s">
        <v>1128</v>
      </c>
      <c r="J182" s="286"/>
      <c r="K182" s="334"/>
    </row>
    <row r="183" spans="2:11" s="1" customFormat="1" ht="15" customHeight="1">
      <c r="B183" s="311"/>
      <c r="C183" s="286" t="s">
        <v>1168</v>
      </c>
      <c r="D183" s="286"/>
      <c r="E183" s="286"/>
      <c r="F183" s="309" t="s">
        <v>1093</v>
      </c>
      <c r="G183" s="286"/>
      <c r="H183" s="286" t="s">
        <v>1169</v>
      </c>
      <c r="I183" s="286" t="s">
        <v>1128</v>
      </c>
      <c r="J183" s="286"/>
      <c r="K183" s="334"/>
    </row>
    <row r="184" spans="2:11" s="1" customFormat="1" ht="15" customHeight="1">
      <c r="B184" s="311"/>
      <c r="C184" s="286" t="s">
        <v>1157</v>
      </c>
      <c r="D184" s="286"/>
      <c r="E184" s="286"/>
      <c r="F184" s="309" t="s">
        <v>1093</v>
      </c>
      <c r="G184" s="286"/>
      <c r="H184" s="286" t="s">
        <v>1170</v>
      </c>
      <c r="I184" s="286" t="s">
        <v>1128</v>
      </c>
      <c r="J184" s="286"/>
      <c r="K184" s="334"/>
    </row>
    <row r="185" spans="2:11" s="1" customFormat="1" ht="15" customHeight="1">
      <c r="B185" s="311"/>
      <c r="C185" s="286" t="s">
        <v>120</v>
      </c>
      <c r="D185" s="286"/>
      <c r="E185" s="286"/>
      <c r="F185" s="309" t="s">
        <v>1099</v>
      </c>
      <c r="G185" s="286"/>
      <c r="H185" s="286" t="s">
        <v>1171</v>
      </c>
      <c r="I185" s="286" t="s">
        <v>1095</v>
      </c>
      <c r="J185" s="286">
        <v>50</v>
      </c>
      <c r="K185" s="334"/>
    </row>
    <row r="186" spans="2:11" s="1" customFormat="1" ht="15" customHeight="1">
      <c r="B186" s="311"/>
      <c r="C186" s="286" t="s">
        <v>1172</v>
      </c>
      <c r="D186" s="286"/>
      <c r="E186" s="286"/>
      <c r="F186" s="309" t="s">
        <v>1099</v>
      </c>
      <c r="G186" s="286"/>
      <c r="H186" s="286" t="s">
        <v>1173</v>
      </c>
      <c r="I186" s="286" t="s">
        <v>1174</v>
      </c>
      <c r="J186" s="286"/>
      <c r="K186" s="334"/>
    </row>
    <row r="187" spans="2:11" s="1" customFormat="1" ht="15" customHeight="1">
      <c r="B187" s="311"/>
      <c r="C187" s="286" t="s">
        <v>1175</v>
      </c>
      <c r="D187" s="286"/>
      <c r="E187" s="286"/>
      <c r="F187" s="309" t="s">
        <v>1099</v>
      </c>
      <c r="G187" s="286"/>
      <c r="H187" s="286" t="s">
        <v>1176</v>
      </c>
      <c r="I187" s="286" t="s">
        <v>1174</v>
      </c>
      <c r="J187" s="286"/>
      <c r="K187" s="334"/>
    </row>
    <row r="188" spans="2:11" s="1" customFormat="1" ht="15" customHeight="1">
      <c r="B188" s="311"/>
      <c r="C188" s="286" t="s">
        <v>1177</v>
      </c>
      <c r="D188" s="286"/>
      <c r="E188" s="286"/>
      <c r="F188" s="309" t="s">
        <v>1099</v>
      </c>
      <c r="G188" s="286"/>
      <c r="H188" s="286" t="s">
        <v>1178</v>
      </c>
      <c r="I188" s="286" t="s">
        <v>1174</v>
      </c>
      <c r="J188" s="286"/>
      <c r="K188" s="334"/>
    </row>
    <row r="189" spans="2:11" s="1" customFormat="1" ht="15" customHeight="1">
      <c r="B189" s="311"/>
      <c r="C189" s="347" t="s">
        <v>1179</v>
      </c>
      <c r="D189" s="286"/>
      <c r="E189" s="286"/>
      <c r="F189" s="309" t="s">
        <v>1099</v>
      </c>
      <c r="G189" s="286"/>
      <c r="H189" s="286" t="s">
        <v>1180</v>
      </c>
      <c r="I189" s="286" t="s">
        <v>1181</v>
      </c>
      <c r="J189" s="348" t="s">
        <v>1182</v>
      </c>
      <c r="K189" s="334"/>
    </row>
    <row r="190" spans="2:11" s="17" customFormat="1" ht="15" customHeight="1">
      <c r="B190" s="349"/>
      <c r="C190" s="350" t="s">
        <v>1183</v>
      </c>
      <c r="D190" s="351"/>
      <c r="E190" s="351"/>
      <c r="F190" s="352" t="s">
        <v>1099</v>
      </c>
      <c r="G190" s="351"/>
      <c r="H190" s="351" t="s">
        <v>1184</v>
      </c>
      <c r="I190" s="351" t="s">
        <v>1181</v>
      </c>
      <c r="J190" s="353" t="s">
        <v>1182</v>
      </c>
      <c r="K190" s="354"/>
    </row>
    <row r="191" spans="2:11" s="1" customFormat="1" ht="15" customHeight="1">
      <c r="B191" s="311"/>
      <c r="C191" s="347" t="s">
        <v>46</v>
      </c>
      <c r="D191" s="286"/>
      <c r="E191" s="286"/>
      <c r="F191" s="309" t="s">
        <v>1093</v>
      </c>
      <c r="G191" s="286"/>
      <c r="H191" s="283" t="s">
        <v>1185</v>
      </c>
      <c r="I191" s="286" t="s">
        <v>1186</v>
      </c>
      <c r="J191" s="286"/>
      <c r="K191" s="334"/>
    </row>
    <row r="192" spans="2:11" s="1" customFormat="1" ht="15" customHeight="1">
      <c r="B192" s="311"/>
      <c r="C192" s="347" t="s">
        <v>1187</v>
      </c>
      <c r="D192" s="286"/>
      <c r="E192" s="286"/>
      <c r="F192" s="309" t="s">
        <v>1093</v>
      </c>
      <c r="G192" s="286"/>
      <c r="H192" s="286" t="s">
        <v>1188</v>
      </c>
      <c r="I192" s="286" t="s">
        <v>1128</v>
      </c>
      <c r="J192" s="286"/>
      <c r="K192" s="334"/>
    </row>
    <row r="193" spans="2:11" s="1" customFormat="1" ht="15" customHeight="1">
      <c r="B193" s="311"/>
      <c r="C193" s="347" t="s">
        <v>1189</v>
      </c>
      <c r="D193" s="286"/>
      <c r="E193" s="286"/>
      <c r="F193" s="309" t="s">
        <v>1093</v>
      </c>
      <c r="G193" s="286"/>
      <c r="H193" s="286" t="s">
        <v>1190</v>
      </c>
      <c r="I193" s="286" t="s">
        <v>1128</v>
      </c>
      <c r="J193" s="286"/>
      <c r="K193" s="334"/>
    </row>
    <row r="194" spans="2:11" s="1" customFormat="1" ht="15" customHeight="1">
      <c r="B194" s="311"/>
      <c r="C194" s="347" t="s">
        <v>1191</v>
      </c>
      <c r="D194" s="286"/>
      <c r="E194" s="286"/>
      <c r="F194" s="309" t="s">
        <v>1099</v>
      </c>
      <c r="G194" s="286"/>
      <c r="H194" s="286" t="s">
        <v>1192</v>
      </c>
      <c r="I194" s="286" t="s">
        <v>1128</v>
      </c>
      <c r="J194" s="286"/>
      <c r="K194" s="334"/>
    </row>
    <row r="195" spans="2:11" s="1" customFormat="1" ht="15" customHeight="1">
      <c r="B195" s="340"/>
      <c r="C195" s="355"/>
      <c r="D195" s="320"/>
      <c r="E195" s="320"/>
      <c r="F195" s="320"/>
      <c r="G195" s="320"/>
      <c r="H195" s="320"/>
      <c r="I195" s="320"/>
      <c r="J195" s="320"/>
      <c r="K195" s="341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322"/>
      <c r="C197" s="332"/>
      <c r="D197" s="332"/>
      <c r="E197" s="332"/>
      <c r="F197" s="342"/>
      <c r="G197" s="332"/>
      <c r="H197" s="332"/>
      <c r="I197" s="332"/>
      <c r="J197" s="332"/>
      <c r="K197" s="322"/>
    </row>
    <row r="198" spans="2:11" s="1" customFormat="1" ht="18.75" customHeight="1"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</row>
    <row r="199" spans="2:11" s="1" customFormat="1" ht="13.5">
      <c r="B199" s="273"/>
      <c r="C199" s="274"/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1">
      <c r="B200" s="276"/>
      <c r="C200" s="277" t="s">
        <v>1193</v>
      </c>
      <c r="D200" s="277"/>
      <c r="E200" s="277"/>
      <c r="F200" s="277"/>
      <c r="G200" s="277"/>
      <c r="H200" s="277"/>
      <c r="I200" s="277"/>
      <c r="J200" s="277"/>
      <c r="K200" s="278"/>
    </row>
    <row r="201" spans="2:11" s="1" customFormat="1" ht="25.5" customHeight="1">
      <c r="B201" s="276"/>
      <c r="C201" s="356" t="s">
        <v>1194</v>
      </c>
      <c r="D201" s="356"/>
      <c r="E201" s="356"/>
      <c r="F201" s="356" t="s">
        <v>1195</v>
      </c>
      <c r="G201" s="357"/>
      <c r="H201" s="356" t="s">
        <v>1196</v>
      </c>
      <c r="I201" s="356"/>
      <c r="J201" s="356"/>
      <c r="K201" s="278"/>
    </row>
    <row r="202" spans="2:11" s="1" customFormat="1" ht="5.25" customHeight="1">
      <c r="B202" s="311"/>
      <c r="C202" s="306"/>
      <c r="D202" s="306"/>
      <c r="E202" s="306"/>
      <c r="F202" s="306"/>
      <c r="G202" s="332"/>
      <c r="H202" s="306"/>
      <c r="I202" s="306"/>
      <c r="J202" s="306"/>
      <c r="K202" s="334"/>
    </row>
    <row r="203" spans="2:11" s="1" customFormat="1" ht="15" customHeight="1">
      <c r="B203" s="311"/>
      <c r="C203" s="286" t="s">
        <v>1186</v>
      </c>
      <c r="D203" s="286"/>
      <c r="E203" s="286"/>
      <c r="F203" s="309" t="s">
        <v>47</v>
      </c>
      <c r="G203" s="286"/>
      <c r="H203" s="286" t="s">
        <v>1197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48</v>
      </c>
      <c r="G204" s="286"/>
      <c r="H204" s="286" t="s">
        <v>1198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51</v>
      </c>
      <c r="G205" s="286"/>
      <c r="H205" s="286" t="s">
        <v>1199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49</v>
      </c>
      <c r="G206" s="286"/>
      <c r="H206" s="286" t="s">
        <v>1200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 t="s">
        <v>50</v>
      </c>
      <c r="G207" s="286"/>
      <c r="H207" s="286" t="s">
        <v>1201</v>
      </c>
      <c r="I207" s="286"/>
      <c r="J207" s="286"/>
      <c r="K207" s="334"/>
    </row>
    <row r="208" spans="2:11" s="1" customFormat="1" ht="15" customHeight="1">
      <c r="B208" s="311"/>
      <c r="C208" s="286"/>
      <c r="D208" s="286"/>
      <c r="E208" s="286"/>
      <c r="F208" s="309"/>
      <c r="G208" s="286"/>
      <c r="H208" s="286"/>
      <c r="I208" s="286"/>
      <c r="J208" s="286"/>
      <c r="K208" s="334"/>
    </row>
    <row r="209" spans="2:11" s="1" customFormat="1" ht="15" customHeight="1">
      <c r="B209" s="311"/>
      <c r="C209" s="286" t="s">
        <v>1140</v>
      </c>
      <c r="D209" s="286"/>
      <c r="E209" s="286"/>
      <c r="F209" s="309" t="s">
        <v>83</v>
      </c>
      <c r="G209" s="286"/>
      <c r="H209" s="286" t="s">
        <v>1202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1035</v>
      </c>
      <c r="G210" s="286"/>
      <c r="H210" s="286" t="s">
        <v>1036</v>
      </c>
      <c r="I210" s="286"/>
      <c r="J210" s="286"/>
      <c r="K210" s="334"/>
    </row>
    <row r="211" spans="2:11" s="1" customFormat="1" ht="15" customHeight="1">
      <c r="B211" s="311"/>
      <c r="C211" s="286"/>
      <c r="D211" s="286"/>
      <c r="E211" s="286"/>
      <c r="F211" s="309" t="s">
        <v>1033</v>
      </c>
      <c r="G211" s="286"/>
      <c r="H211" s="286" t="s">
        <v>1203</v>
      </c>
      <c r="I211" s="286"/>
      <c r="J211" s="286"/>
      <c r="K211" s="334"/>
    </row>
    <row r="212" spans="2:11" s="1" customFormat="1" ht="15" customHeight="1">
      <c r="B212" s="358"/>
      <c r="C212" s="286"/>
      <c r="D212" s="286"/>
      <c r="E212" s="286"/>
      <c r="F212" s="309" t="s">
        <v>1037</v>
      </c>
      <c r="G212" s="347"/>
      <c r="H212" s="338" t="s">
        <v>1038</v>
      </c>
      <c r="I212" s="338"/>
      <c r="J212" s="338"/>
      <c r="K212" s="359"/>
    </row>
    <row r="213" spans="2:11" s="1" customFormat="1" ht="15" customHeight="1">
      <c r="B213" s="358"/>
      <c r="C213" s="286"/>
      <c r="D213" s="286"/>
      <c r="E213" s="286"/>
      <c r="F213" s="309" t="s">
        <v>1039</v>
      </c>
      <c r="G213" s="347"/>
      <c r="H213" s="338" t="s">
        <v>1204</v>
      </c>
      <c r="I213" s="338"/>
      <c r="J213" s="338"/>
      <c r="K213" s="359"/>
    </row>
    <row r="214" spans="2:11" s="1" customFormat="1" ht="15" customHeight="1">
      <c r="B214" s="358"/>
      <c r="C214" s="286"/>
      <c r="D214" s="286"/>
      <c r="E214" s="286"/>
      <c r="F214" s="309"/>
      <c r="G214" s="347"/>
      <c r="H214" s="338"/>
      <c r="I214" s="338"/>
      <c r="J214" s="338"/>
      <c r="K214" s="359"/>
    </row>
    <row r="215" spans="2:11" s="1" customFormat="1" ht="15" customHeight="1">
      <c r="B215" s="358"/>
      <c r="C215" s="286" t="s">
        <v>1164</v>
      </c>
      <c r="D215" s="286"/>
      <c r="E215" s="286"/>
      <c r="F215" s="309">
        <v>1</v>
      </c>
      <c r="G215" s="347"/>
      <c r="H215" s="338" t="s">
        <v>1205</v>
      </c>
      <c r="I215" s="338"/>
      <c r="J215" s="338"/>
      <c r="K215" s="359"/>
    </row>
    <row r="216" spans="2:11" s="1" customFormat="1" ht="15" customHeight="1">
      <c r="B216" s="358"/>
      <c r="C216" s="286"/>
      <c r="D216" s="286"/>
      <c r="E216" s="286"/>
      <c r="F216" s="309">
        <v>2</v>
      </c>
      <c r="G216" s="347"/>
      <c r="H216" s="338" t="s">
        <v>1206</v>
      </c>
      <c r="I216" s="338"/>
      <c r="J216" s="338"/>
      <c r="K216" s="359"/>
    </row>
    <row r="217" spans="2:11" s="1" customFormat="1" ht="15" customHeight="1">
      <c r="B217" s="358"/>
      <c r="C217" s="286"/>
      <c r="D217" s="286"/>
      <c r="E217" s="286"/>
      <c r="F217" s="309">
        <v>3</v>
      </c>
      <c r="G217" s="347"/>
      <c r="H217" s="338" t="s">
        <v>1207</v>
      </c>
      <c r="I217" s="338"/>
      <c r="J217" s="338"/>
      <c r="K217" s="359"/>
    </row>
    <row r="218" spans="2:11" s="1" customFormat="1" ht="15" customHeight="1">
      <c r="B218" s="358"/>
      <c r="C218" s="286"/>
      <c r="D218" s="286"/>
      <c r="E218" s="286"/>
      <c r="F218" s="309">
        <v>4</v>
      </c>
      <c r="G218" s="347"/>
      <c r="H218" s="338" t="s">
        <v>1208</v>
      </c>
      <c r="I218" s="338"/>
      <c r="J218" s="338"/>
      <c r="K218" s="359"/>
    </row>
    <row r="219" spans="2:11" s="1" customFormat="1" ht="12.75" customHeight="1">
      <c r="B219" s="360"/>
      <c r="C219" s="361"/>
      <c r="D219" s="361"/>
      <c r="E219" s="361"/>
      <c r="F219" s="361"/>
      <c r="G219" s="361"/>
      <c r="H219" s="361"/>
      <c r="I219" s="361"/>
      <c r="J219" s="361"/>
      <c r="K219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PC-HP\Káťa</dc:creator>
  <cp:keywords/>
  <dc:description/>
  <cp:lastModifiedBy>PC-HP\Káťa</cp:lastModifiedBy>
  <dcterms:created xsi:type="dcterms:W3CDTF">2024-05-15T20:39:33Z</dcterms:created>
  <dcterms:modified xsi:type="dcterms:W3CDTF">2024-05-15T20:39:37Z</dcterms:modified>
  <cp:category/>
  <cp:version/>
  <cp:contentType/>
  <cp:contentStatus/>
</cp:coreProperties>
</file>