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defaultThemeVersion="166925"/>
  <bookViews>
    <workbookView xWindow="65431" yWindow="65431" windowWidth="23250" windowHeight="13890" activeTab="1"/>
  </bookViews>
  <sheets>
    <sheet name="9.1" sheetId="1" r:id="rId1"/>
    <sheet name="9.2" sheetId="2" r:id="rId2"/>
  </sheets>
  <externalReferences>
    <externalReference r:id="rId5"/>
  </externalReferences>
  <definedNames>
    <definedName name="CenaCelkem">#REF!</definedName>
    <definedName name="CenaCelkemBezDPH">#REF!</definedName>
    <definedName name="cisloobjektu">#REF!</definedName>
    <definedName name="CisloStavebnihoRozpoctu">#REF!</definedName>
    <definedName name="dadresa">#REF!</definedName>
    <definedName name="dmisto">#REF!</definedName>
    <definedName name="DPHSni">#REF!</definedName>
    <definedName name="DPHZakl">#REF!</definedName>
    <definedName name="Mena">#REF!</definedName>
    <definedName name="MistoStavby">#REF!</definedName>
    <definedName name="nádrže" localSheetId="0">'[1]Vzorcování PO'!$R$1:$AB$8</definedName>
    <definedName name="nádrže" localSheetId="1">'[1]Vzorcování PO'!$R$1:$AB$8</definedName>
    <definedName name="nádrže">#REF!</definedName>
    <definedName name="nazevobjektu">#REF!</definedName>
    <definedName name="NazevStavebnihoRozpoctu">#REF!</definedName>
    <definedName name="oadresa">#REF!</definedName>
    <definedName name="okresy" localSheetId="0">'[1]Vzorcování PO'!$A$1:$N$14</definedName>
    <definedName name="okresy" localSheetId="1">'[1]Vzorcování PO'!$A$1:$N$14</definedName>
    <definedName name="okresy">#REF!</definedName>
    <definedName name="padresa">#REF!</definedName>
    <definedName name="pdic">#REF!</definedName>
    <definedName name="pico">#REF!</definedName>
    <definedName name="pmisto">#REF!</definedName>
    <definedName name="PocetMJ">#REF!</definedName>
    <definedName name="PoptavkaID">#REF!</definedName>
    <definedName name="pPSC">#REF!</definedName>
    <definedName name="Projektant">#REF!</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#REF!</definedName>
    <definedName name="ZakladDPHSni">#REF!</definedName>
    <definedName name="ZakladDPHZakl">#REF!</definedName>
    <definedName name="Zaokrouhleni">#REF!</definedName>
    <definedName name="Zhotovitel">#REF!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<sst xmlns="http://schemas.openxmlformats.org/spreadsheetml/2006/main" count="387" uniqueCount="180">
  <si>
    <t>POLOŽKOVÝ ROZPOČET STAVBY</t>
  </si>
  <si>
    <t>Objednatel</t>
  </si>
  <si>
    <t>Zhotovitel</t>
  </si>
  <si>
    <t>Rozpis ceny</t>
  </si>
  <si>
    <t>HSV</t>
  </si>
  <si>
    <t>Kč</t>
  </si>
  <si>
    <t>PSV</t>
  </si>
  <si>
    <t>MON</t>
  </si>
  <si>
    <t>Vedlejší náklady</t>
  </si>
  <si>
    <t>Ostatní náklady</t>
  </si>
  <si>
    <t>Celkem</t>
  </si>
  <si>
    <t>Rekapitulace daní</t>
  </si>
  <si>
    <t>Základ pro sníženou DPH</t>
  </si>
  <si>
    <t>15 %</t>
  </si>
  <si>
    <t>Snížená DPH</t>
  </si>
  <si>
    <t>Základ pro základní DPH</t>
  </si>
  <si>
    <t>21 %</t>
  </si>
  <si>
    <t>Základní DPH</t>
  </si>
  <si>
    <t>Zaokrouhlení</t>
  </si>
  <si>
    <t>Cena celkem s DPH</t>
  </si>
  <si>
    <t>V</t>
  </si>
  <si>
    <t>dne</t>
  </si>
  <si>
    <t>Za zhotovitele</t>
  </si>
  <si>
    <t>Za objednatele</t>
  </si>
  <si>
    <t>Číslo</t>
  </si>
  <si>
    <t>Položka</t>
  </si>
  <si>
    <t>Množství</t>
  </si>
  <si>
    <t>MJ</t>
  </si>
  <si>
    <t>Náklady v Kč bez DPH</t>
  </si>
  <si>
    <t>Náklady v Kč s DPH</t>
  </si>
  <si>
    <t>Kč/MJ</t>
  </si>
  <si>
    <t>Uznatelné</t>
  </si>
  <si>
    <t>Neuznatelné</t>
  </si>
  <si>
    <t>1.</t>
  </si>
  <si>
    <t>Materiál</t>
  </si>
  <si>
    <t>x</t>
  </si>
  <si>
    <t>1.1</t>
  </si>
  <si>
    <t>kus</t>
  </si>
  <si>
    <t>1.2</t>
  </si>
  <si>
    <t>1.3</t>
  </si>
  <si>
    <t>1.4</t>
  </si>
  <si>
    <t>1.5</t>
  </si>
  <si>
    <t>1.6</t>
  </si>
  <si>
    <t>1.7</t>
  </si>
  <si>
    <t>1.8</t>
  </si>
  <si>
    <t>1.9</t>
  </si>
  <si>
    <t>1.10</t>
  </si>
  <si>
    <t>1.11</t>
  </si>
  <si>
    <t>1.12</t>
  </si>
  <si>
    <t>1.13</t>
  </si>
  <si>
    <t>1.14</t>
  </si>
  <si>
    <t>m</t>
  </si>
  <si>
    <t>1.15</t>
  </si>
  <si>
    <t>1.16</t>
  </si>
  <si>
    <t>Hybridní stykač 20A pro rozvaděč</t>
  </si>
  <si>
    <t>1.17</t>
  </si>
  <si>
    <t>Podružný elektromateriál pro zapojení svítidel</t>
  </si>
  <si>
    <t>2.</t>
  </si>
  <si>
    <t>Montážní práce</t>
  </si>
  <si>
    <t>2.1</t>
  </si>
  <si>
    <t>2.2</t>
  </si>
  <si>
    <t>2.3</t>
  </si>
  <si>
    <t>2.4</t>
  </si>
  <si>
    <t>2.5</t>
  </si>
  <si>
    <t>2.6</t>
  </si>
  <si>
    <t>2.7</t>
  </si>
  <si>
    <t>h</t>
  </si>
  <si>
    <t>2.8</t>
  </si>
  <si>
    <t>2.9</t>
  </si>
  <si>
    <t>2.10</t>
  </si>
  <si>
    <t>2.11</t>
  </si>
  <si>
    <t>3.</t>
  </si>
  <si>
    <t>Ostatní</t>
  </si>
  <si>
    <t>3.1</t>
  </si>
  <si>
    <t>kpl</t>
  </si>
  <si>
    <t>3.2</t>
  </si>
  <si>
    <t>3.3</t>
  </si>
  <si>
    <t>Podíl</t>
  </si>
  <si>
    <t>Bez DPH</t>
  </si>
  <si>
    <t>DPH 21 %</t>
  </si>
  <si>
    <t>Včetně DPH</t>
  </si>
  <si>
    <t>Celkové výdaje</t>
  </si>
  <si>
    <t>100%</t>
  </si>
  <si>
    <t>Způsobilé výdaje</t>
  </si>
  <si>
    <t>Nezpůsobilé výdaje</t>
  </si>
  <si>
    <r>
      <t>Kabel silový 750 V CYKY 3 C x 1,5 mm</t>
    </r>
    <r>
      <rPr>
        <vertAlign val="superscript"/>
        <sz val="11"/>
        <color theme="1"/>
        <rFont val="Calibri"/>
        <family val="2"/>
        <scheme val="minor"/>
      </rPr>
      <t>2</t>
    </r>
    <r>
      <rPr>
        <sz val="11"/>
        <color theme="1"/>
        <rFont val="Calibri"/>
        <family val="2"/>
        <scheme val="minor"/>
      </rPr>
      <t xml:space="preserve"> - uznatelné</t>
    </r>
  </si>
  <si>
    <r>
      <t>Kabel silový 750 V CYKY 3 C x 1,5 mm</t>
    </r>
    <r>
      <rPr>
        <vertAlign val="superscript"/>
        <sz val="11"/>
        <color theme="1"/>
        <rFont val="Calibri"/>
        <family val="2"/>
        <scheme val="minor"/>
      </rPr>
      <t>2</t>
    </r>
    <r>
      <rPr>
        <sz val="11"/>
        <color theme="1"/>
        <rFont val="Calibri"/>
        <family val="2"/>
        <scheme val="minor"/>
      </rPr>
      <t xml:space="preserve"> - neuznatelné</t>
    </r>
  </si>
  <si>
    <t>1.18</t>
  </si>
  <si>
    <t>Demontáž stávající výzbroje RVO</t>
  </si>
  <si>
    <t>Montážní plošina, montáž svítidel - uznatelné</t>
  </si>
  <si>
    <t>Montážní plošina, montáž svítidel - neuznatelné</t>
  </si>
  <si>
    <t>2.12</t>
  </si>
  <si>
    <t>2.13</t>
  </si>
  <si>
    <t>Demontáž svítidel a výložníků - uznatelné</t>
  </si>
  <si>
    <t>Demontáž svítidel a výložníků - neuznatelné</t>
  </si>
  <si>
    <r>
      <t>Montáž kabelu 750 V CYKY 3 C x 1,5 mm</t>
    </r>
    <r>
      <rPr>
        <vertAlign val="superscript"/>
        <sz val="11"/>
        <color theme="1"/>
        <rFont val="Calibri"/>
        <family val="2"/>
        <scheme val="minor"/>
      </rPr>
      <t>2</t>
    </r>
    <r>
      <rPr>
        <sz val="11"/>
        <color theme="1"/>
        <rFont val="Calibri"/>
        <family val="2"/>
        <scheme val="minor"/>
      </rPr>
      <t xml:space="preserve"> - uznatelné</t>
    </r>
  </si>
  <si>
    <r>
      <t>Montáž kabelu 750 V CYKY 3 C x 1,5 mm</t>
    </r>
    <r>
      <rPr>
        <vertAlign val="superscript"/>
        <sz val="11"/>
        <color theme="1"/>
        <rFont val="Calibri"/>
        <family val="2"/>
        <scheme val="minor"/>
      </rPr>
      <t>2</t>
    </r>
    <r>
      <rPr>
        <sz val="11"/>
        <color theme="1"/>
        <rFont val="Calibri"/>
        <family val="2"/>
        <scheme val="minor"/>
      </rPr>
      <t xml:space="preserve"> - neuznatelné</t>
    </r>
  </si>
  <si>
    <t>Montáž svítidla veřejného osvětlení  - uznatelné</t>
  </si>
  <si>
    <t>Montáž svítidla veřejného osvětlení  - neuznatelné</t>
  </si>
  <si>
    <t>Rekonstrukce RVO - přezbojení jističů a stykačů</t>
  </si>
  <si>
    <t>1.19</t>
  </si>
  <si>
    <t>HZS, elektromontér v tarifní třídě 7</t>
  </si>
  <si>
    <t>Celková revitalizace veřejného osvětlení</t>
  </si>
  <si>
    <t>Město Chomutov</t>
  </si>
  <si>
    <t>430 28 Chomutov</t>
  </si>
  <si>
    <t>Zborovská 4602</t>
  </si>
  <si>
    <t>IČ 00261891</t>
  </si>
  <si>
    <t>DIČ CZ00261891</t>
  </si>
  <si>
    <t>1.20</t>
  </si>
  <si>
    <t>1.21</t>
  </si>
  <si>
    <t>1.22</t>
  </si>
  <si>
    <t>1.23</t>
  </si>
  <si>
    <t>1.24</t>
  </si>
  <si>
    <t>1.25</t>
  </si>
  <si>
    <t>1.26</t>
  </si>
  <si>
    <t>1.27</t>
  </si>
  <si>
    <t>1.28</t>
  </si>
  <si>
    <t>1.29</t>
  </si>
  <si>
    <t>1.30</t>
  </si>
  <si>
    <t>1.31</t>
  </si>
  <si>
    <t>1.32</t>
  </si>
  <si>
    <t>1.33</t>
  </si>
  <si>
    <t>1.34</t>
  </si>
  <si>
    <t>1.35</t>
  </si>
  <si>
    <t>1.36</t>
  </si>
  <si>
    <t>1.37</t>
  </si>
  <si>
    <t>Materiál pro rekonstrukci RVO 1, RVO 13, RVO 16, RVO 22, RVO 35, RVO 36, RVO 37, RVO 46, RVO 63, RVO 66, RVO 77, RVO 84, RVO 85, RVO 94</t>
  </si>
  <si>
    <t>Rekonstrukce rozvaděče RVO 1, RVO 13, RVO 16, RVO 22, RVO 35, RVO 36, RVO 37, RVO 46, RVO 63, RVO 66, RVO 77, RVO 84, RVO 85, RVO 94</t>
  </si>
  <si>
    <t>Demontáž rozvaděčové skříně RVO 1, RVO 13, RVO 16, RVO 22, RVO 35, RVO 36, RVO 37, RVO 46, RVO 63, RVO 66, RVO 77, RVO 84, RVO 85, RVO 94</t>
  </si>
  <si>
    <t>1.38</t>
  </si>
  <si>
    <t>Svítidlo LED - úsek 1030, třída P3</t>
  </si>
  <si>
    <t>Svítidlo LED - úsek 1060, třída P3</t>
  </si>
  <si>
    <t>Svítidlo LED - úsek 1070, třída P4</t>
  </si>
  <si>
    <t>Svítidlo LED - úsek 1090, třída P4</t>
  </si>
  <si>
    <t>Svítidlo LED - úsek 1110, třída P4</t>
  </si>
  <si>
    <t>Svítidlo LED - úsek 1120, třída P4</t>
  </si>
  <si>
    <t>Svítidlo LED - úsek 1130, třída P4</t>
  </si>
  <si>
    <t>Svítidlo LED - úsek 1140, třída P5</t>
  </si>
  <si>
    <t>Svítidlo LED - úsek 1160, třída P5</t>
  </si>
  <si>
    <t>Svítidlo LED - úsek 1201, třída P4</t>
  </si>
  <si>
    <t>Svítidlo PŘECHODOVÉ LED - úsek 1301, třída M5</t>
  </si>
  <si>
    <t>Svítidlo PŘECHODOVÉ LED - úsek 1701, třída M3</t>
  </si>
  <si>
    <t>Svítidlo PŘECHODOVÉ LED - úsek 1801, třída M4</t>
  </si>
  <si>
    <t>Svítidlo PŘECHODOVÉ LED - úsek 1401, třída M5</t>
  </si>
  <si>
    <t>Svítidlo LED - úsek 1501, třída C4</t>
  </si>
  <si>
    <t>Svítidlo PŘECHODOVÉ LED - úsek 1601, třída M5</t>
  </si>
  <si>
    <t>Zařízení staveniště - vybudování, ubytování a doprava, technický dozor zhotovitele, DIO, lávky, zajištění stavby, vytyčení inženýrských sítí, zajištění dopravní bezpečnosti v místě montážních prací</t>
  </si>
  <si>
    <t>Související služby k provedení díla - Zkoušky a revize elektroinstalace včetně vyhotovení revizní zprávy, Doprava a manipulace s materiálem, Ekologická likvidace svítidel a zdrojů</t>
  </si>
  <si>
    <t>Svítidlo LED - úsek 800b, třída P5</t>
  </si>
  <si>
    <t>Svítidlo LED - úsek 1010b, třída M5</t>
  </si>
  <si>
    <t>1.39</t>
  </si>
  <si>
    <t>1.40</t>
  </si>
  <si>
    <t>1.41</t>
  </si>
  <si>
    <t>1.42</t>
  </si>
  <si>
    <t>1.43</t>
  </si>
  <si>
    <t>1.44</t>
  </si>
  <si>
    <t>Svítidlo LED - úsek 1040b, třída P3</t>
  </si>
  <si>
    <t>Svítidlo LED - úsek 100, třída M3</t>
  </si>
  <si>
    <t>Svítidlo LED - úsek 200, třída M5</t>
  </si>
  <si>
    <t>Svítidlo LED - úsek 300, třída M4</t>
  </si>
  <si>
    <t>Svítidlo LED - úsek 400, třída P5</t>
  </si>
  <si>
    <t>Svítidlo LED - úsek 500, třída P3</t>
  </si>
  <si>
    <t>Svítidlo LED - úsek 600, třída P3</t>
  </si>
  <si>
    <t>Svítidlo LED - úsek 700, třída P3</t>
  </si>
  <si>
    <t>Svítidlo LED - úsek 800a, třída P5</t>
  </si>
  <si>
    <t>Svítidlo LED - úsek 900, třída P4</t>
  </si>
  <si>
    <t>Svítidlo LED - úsek 1040a, třída P3</t>
  </si>
  <si>
    <t>Svítidlo LED - úsek 1100, třída P4</t>
  </si>
  <si>
    <t>Svítidlo LED - úsek 1150, třída P5</t>
  </si>
  <si>
    <t>Svítidlo LED - úsek 1050a, třída P3</t>
  </si>
  <si>
    <t>Svítidlo LED - úsek 1050b, třída P3</t>
  </si>
  <si>
    <t>Svítidlo LED - úsek 1060b, třída P3</t>
  </si>
  <si>
    <t>Svítidlo LED - úsek 1080a, třída P4</t>
  </si>
  <si>
    <t>Svítidlo LED - úsek 1080b, třída P4</t>
  </si>
  <si>
    <t>Svítidlo LED - úsek 1170a, třída P5</t>
  </si>
  <si>
    <t>Svítidlo LED - úsek 1170b, třída P5</t>
  </si>
  <si>
    <t>Svítidlo LED - úsek 1010a, třída M5</t>
  </si>
  <si>
    <t>1.45</t>
  </si>
  <si>
    <t>Svítidlo LED - úsek 1020, třída P3</t>
  </si>
  <si>
    <t xml:space="preserve">Dokumentace skutečného provedení díla - Aktualizace pasportu VO,  Vyhotovení energetického posudku pro ZVA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</si>
</sst>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b/>
      <sz val="14"/>
      <color theme="1"/>
      <name val="Calibri"/>
      <family val="2"/>
      <scheme val="minor"/>
    </font>
    <font>
      <b/>
      <sz val="14"/>
      <color rgb="FF0070C0"/>
      <name val="Calibri"/>
      <family val="2"/>
      <scheme val="minor"/>
    </font>
    <font>
      <b/>
      <sz val="12"/>
      <color theme="1"/>
      <name val="Calibri"/>
      <family val="2"/>
      <scheme val="minor"/>
    </font>
    <font>
      <b/>
      <sz val="12"/>
      <color rgb="FFFF0000"/>
      <name val="Calibri"/>
      <family val="2"/>
      <scheme val="minor"/>
    </font>
    <font>
      <b/>
      <sz val="12"/>
      <color rgb="FF0070C0"/>
      <name val="Calibri"/>
      <family val="2"/>
      <scheme val="minor"/>
    </font>
    <font>
      <b/>
      <sz val="12"/>
      <color theme="3" tint="0.39998000860214233"/>
      <name val="Calibri"/>
      <family val="2"/>
      <scheme val="minor"/>
    </font>
    <font>
      <sz val="12"/>
      <color rgb="FFFF0000"/>
      <name val="Calibri"/>
      <family val="2"/>
      <scheme val="minor"/>
    </font>
    <font>
      <i/>
      <sz val="12"/>
      <color theme="1"/>
      <name val="Calibri"/>
      <family val="2"/>
      <scheme val="minor"/>
    </font>
    <font>
      <b/>
      <sz val="10"/>
      <color theme="1"/>
      <name val="Calibri"/>
      <family val="2"/>
      <scheme val="minor"/>
    </font>
    <font>
      <sz val="11"/>
      <color theme="1"/>
      <name val="Arial"/>
      <family val="2"/>
    </font>
    <font>
      <sz val="11"/>
      <color theme="1"/>
      <name val="Calibri"/>
      <family val="2"/>
    </font>
    <font>
      <sz val="11"/>
      <name val="Arial"/>
      <family val="2"/>
    </font>
    <font>
      <vertAlign val="superscript"/>
      <sz val="11"/>
      <color theme="1"/>
      <name val="Calibri"/>
      <family val="2"/>
      <scheme val="minor"/>
    </font>
    <font>
      <b/>
      <sz val="11"/>
      <name val="Calibri"/>
      <family val="2"/>
      <scheme val="minor"/>
    </font>
    <font>
      <b/>
      <sz val="11"/>
      <color rgb="FFFF0000"/>
      <name val="Calibri"/>
      <family val="2"/>
      <scheme val="minor"/>
    </font>
    <font>
      <sz val="14"/>
      <color theme="1"/>
      <name val="Calibri"/>
      <family val="2"/>
      <scheme val="minor"/>
    </font>
    <font>
      <b/>
      <sz val="11"/>
      <color theme="3" tint="0.39998000860214233"/>
      <name val="Calibri"/>
      <family val="2"/>
      <scheme val="minor"/>
    </font>
    <font>
      <sz val="11"/>
      <color rgb="FFFF0000"/>
      <name val="Calibri"/>
      <family val="2"/>
      <scheme val="minor"/>
    </font>
    <font>
      <i/>
      <sz val="11"/>
      <color theme="1"/>
      <name val="Calibri"/>
      <family val="2"/>
      <scheme val="minor"/>
    </font>
    <font>
      <b/>
      <sz val="11"/>
      <color rgb="FF0070C0"/>
      <name val="Calibri"/>
      <family val="2"/>
      <scheme val="minor"/>
    </font>
    <font>
      <u val="single"/>
      <sz val="11"/>
      <color theme="10"/>
      <name val="Calibri"/>
      <family val="2"/>
      <scheme val="minor"/>
    </font>
    <font>
      <sz val="8"/>
      <name val="Calibri"/>
      <family val="2"/>
      <scheme val="minor"/>
    </font>
  </fonts>
  <fills count="4">
    <fill>
      <patternFill/>
    </fill>
    <fill>
      <patternFill patternType="gray125"/>
    </fill>
    <fill>
      <patternFill patternType="solid">
        <fgColor theme="0" tint="-0.24997000396251678"/>
        <bgColor indexed="64"/>
      </patternFill>
    </fill>
    <fill>
      <patternFill patternType="solid">
        <fgColor rgb="FF5B9BD5"/>
        <bgColor indexed="64"/>
      </patternFill>
    </fill>
  </fills>
  <borders count="37">
    <border>
      <left/>
      <right/>
      <top/>
      <bottom/>
      <diagonal/>
    </border>
    <border>
      <left/>
      <right/>
      <top/>
      <bottom style="thin"/>
    </border>
    <border>
      <left/>
      <right/>
      <top style="thin"/>
      <bottom style="thin"/>
    </border>
    <border>
      <left/>
      <right/>
      <top style="thin"/>
      <bottom/>
    </border>
    <border>
      <left style="thin"/>
      <right/>
      <top style="thin"/>
      <bottom style="thin"/>
    </border>
    <border>
      <left/>
      <right style="thin"/>
      <top style="thin"/>
      <bottom style="thin"/>
    </border>
    <border>
      <left style="thin"/>
      <right/>
      <top/>
      <bottom/>
    </border>
    <border>
      <left style="thin"/>
      <right/>
      <top/>
      <bottom style="thin"/>
    </border>
    <border>
      <left/>
      <right style="thin"/>
      <top/>
      <bottom/>
    </border>
    <border>
      <left/>
      <right style="thin"/>
      <top/>
      <bottom style="thin"/>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color rgb="FF000000"/>
      </bottom>
    </border>
    <border>
      <left/>
      <right/>
      <top style="thin"/>
      <bottom style="thin">
        <color rgb="FF000000"/>
      </bottom>
    </border>
    <border>
      <left/>
      <right style="thin"/>
      <top style="thin"/>
      <bottom style="thin">
        <color rgb="FF000000"/>
      </bottom>
    </border>
    <border>
      <left style="thin">
        <color rgb="FF000000"/>
      </left>
      <right/>
      <top style="thin"/>
      <bottom style="thin"/>
    </border>
    <border>
      <left/>
      <right style="thin"/>
      <top style="thin">
        <color rgb="FF000000"/>
      </top>
      <bottom style="thin">
        <color rgb="FF000000"/>
      </bottom>
    </border>
    <border>
      <left style="thin">
        <color rgb="FF000000"/>
      </left>
      <right/>
      <top style="thin"/>
      <bottom/>
    </border>
    <border>
      <left style="thin">
        <color rgb="FF000000"/>
      </left>
      <right/>
      <top/>
      <bottom/>
    </border>
    <border>
      <left style="thin">
        <color rgb="FF000000"/>
      </left>
      <right/>
      <top/>
      <bottom style="thin"/>
    </border>
    <border>
      <left style="thin"/>
      <right/>
      <top style="thin">
        <color rgb="FF000000"/>
      </top>
      <bottom/>
    </border>
    <border>
      <left/>
      <right/>
      <top style="thin">
        <color rgb="FF000000"/>
      </top>
      <bottom/>
    </border>
    <border>
      <left/>
      <right style="thin">
        <color rgb="FF000000"/>
      </right>
      <top style="thin">
        <color rgb="FF000000"/>
      </top>
      <bottom/>
    </border>
    <border>
      <left/>
      <right style="thin">
        <color rgb="FF000000"/>
      </right>
      <top/>
      <bottom/>
    </border>
    <border>
      <left style="thin"/>
      <right/>
      <top/>
      <bottom style="thin">
        <color rgb="FF000000"/>
      </bottom>
    </border>
    <border>
      <left/>
      <right/>
      <top/>
      <bottom style="thin">
        <color rgb="FF000000"/>
      </bottom>
    </border>
    <border>
      <left/>
      <right style="thin">
        <color rgb="FF000000"/>
      </right>
      <top/>
      <bottom style="thin">
        <color rgb="FF000000"/>
      </bottom>
    </border>
    <border>
      <left style="thin"/>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3" fillId="0" borderId="0">
      <alignment/>
      <protection/>
    </xf>
    <xf numFmtId="0" fontId="24" fillId="0" borderId="0" applyNumberFormat="0" applyFill="0" applyBorder="0" applyAlignment="0" applyProtection="0"/>
  </cellStyleXfs>
  <cellXfs count="291">
    <xf numFmtId="0" fontId="0" fillId="0" borderId="0" xfId="0"/>
    <xf numFmtId="0" fontId="3" fillId="0" borderId="0" xfId="20" applyFont="1" applyAlignment="1">
      <alignment vertical="center"/>
      <protection/>
    </xf>
    <xf numFmtId="0" fontId="4" fillId="0" borderId="0" xfId="20" applyFont="1" applyAlignment="1">
      <alignment horizontal="center" vertical="center"/>
      <protection/>
    </xf>
    <xf numFmtId="0" fontId="5" fillId="0" borderId="0" xfId="20" applyFont="1" applyAlignment="1">
      <alignment horizontal="center" vertical="center"/>
      <protection/>
    </xf>
    <xf numFmtId="0" fontId="6" fillId="0" borderId="1" xfId="20" applyFont="1" applyBorder="1" applyAlignment="1">
      <alignment vertical="center"/>
      <protection/>
    </xf>
    <xf numFmtId="0" fontId="3" fillId="0" borderId="1" xfId="20" applyFont="1" applyBorder="1" applyAlignment="1">
      <alignment vertical="center"/>
      <protection/>
    </xf>
    <xf numFmtId="0" fontId="6" fillId="0" borderId="0" xfId="20" applyFont="1" applyAlignment="1">
      <alignment vertical="center"/>
      <protection/>
    </xf>
    <xf numFmtId="0" fontId="7" fillId="0" borderId="0" xfId="20" applyFont="1" applyAlignment="1">
      <alignment vertical="center"/>
      <protection/>
    </xf>
    <xf numFmtId="0" fontId="3" fillId="0" borderId="2" xfId="20" applyFont="1" applyBorder="1" applyAlignment="1">
      <alignment vertical="center"/>
      <protection/>
    </xf>
    <xf numFmtId="0" fontId="8" fillId="0" borderId="0" xfId="20" applyFont="1" applyAlignment="1">
      <alignment vertical="center"/>
      <protection/>
    </xf>
    <xf numFmtId="0" fontId="7" fillId="0" borderId="0" xfId="20" applyFont="1" applyAlignment="1">
      <alignment vertical="center"/>
      <protection/>
    </xf>
    <xf numFmtId="4" fontId="3" fillId="0" borderId="0" xfId="20" applyNumberFormat="1" applyFont="1" applyAlignment="1">
      <alignment vertical="center"/>
      <protection/>
    </xf>
    <xf numFmtId="0" fontId="3" fillId="0" borderId="3" xfId="20" applyFont="1" applyBorder="1" applyAlignment="1">
      <alignment vertical="center"/>
      <protection/>
    </xf>
    <xf numFmtId="0" fontId="3" fillId="0" borderId="0" xfId="20" applyFont="1" applyAlignment="1">
      <alignment vertical="center" wrapText="1"/>
      <protection/>
    </xf>
    <xf numFmtId="0" fontId="6" fillId="0" borderId="0" xfId="20" applyFont="1" applyAlignment="1">
      <alignment vertical="center" wrapText="1"/>
      <protection/>
    </xf>
    <xf numFmtId="0" fontId="3" fillId="0" borderId="0" xfId="20" applyFont="1" applyAlignment="1">
      <alignment vertical="top" wrapText="1"/>
      <protection/>
    </xf>
    <xf numFmtId="0" fontId="9" fillId="0" borderId="0" xfId="20" applyFont="1" applyAlignment="1">
      <alignment vertical="center"/>
      <protection/>
    </xf>
    <xf numFmtId="0" fontId="3" fillId="0" borderId="0" xfId="20" applyFont="1" applyAlignment="1">
      <alignment horizontal="left" vertical="center" wrapText="1"/>
      <protection/>
    </xf>
    <xf numFmtId="0" fontId="3" fillId="0" borderId="0" xfId="20" applyFont="1" applyAlignment="1">
      <alignment horizontal="left" vertical="center"/>
      <protection/>
    </xf>
    <xf numFmtId="0" fontId="6" fillId="0" borderId="0" xfId="20" applyFont="1" applyAlignment="1">
      <alignment horizontal="left" vertical="center" wrapText="1"/>
      <protection/>
    </xf>
    <xf numFmtId="0" fontId="3" fillId="0" borderId="0" xfId="20" applyFont="1" applyAlignment="1">
      <alignment horizontal="justify" vertical="center" wrapText="1"/>
      <protection/>
    </xf>
    <xf numFmtId="0" fontId="10" fillId="0" borderId="0" xfId="20" applyFont="1" applyAlignment="1">
      <alignment vertical="top" wrapText="1"/>
      <protection/>
    </xf>
    <xf numFmtId="0" fontId="6" fillId="0" borderId="0" xfId="20" applyFont="1" applyAlignment="1">
      <alignment vertical="top" wrapText="1"/>
      <protection/>
    </xf>
    <xf numFmtId="0" fontId="6" fillId="0" borderId="0" xfId="20" applyFont="1" applyAlignment="1">
      <alignment horizontal="justify" vertical="center" wrapText="1"/>
      <protection/>
    </xf>
    <xf numFmtId="0" fontId="7" fillId="0" borderId="0" xfId="20" applyFont="1" applyAlignment="1">
      <alignment vertical="center" wrapText="1"/>
      <protection/>
    </xf>
    <xf numFmtId="0" fontId="10" fillId="0" borderId="0" xfId="20" applyFont="1" applyAlignment="1">
      <alignment vertical="center" wrapText="1"/>
      <protection/>
    </xf>
    <xf numFmtId="0" fontId="10" fillId="0" borderId="0" xfId="20" applyFont="1" applyAlignment="1">
      <alignment horizontal="left" vertical="center" wrapText="1"/>
      <protection/>
    </xf>
    <xf numFmtId="0" fontId="11" fillId="0" borderId="0" xfId="20" applyFont="1" applyAlignment="1">
      <alignment vertical="top" wrapText="1"/>
      <protection/>
    </xf>
    <xf numFmtId="0" fontId="3" fillId="0" borderId="0" xfId="20" applyFont="1" applyAlignment="1">
      <alignment vertical="top"/>
      <protection/>
    </xf>
    <xf numFmtId="0" fontId="3" fillId="0" borderId="0" xfId="20" applyFont="1" applyAlignment="1">
      <alignment horizontal="justify" vertical="center"/>
      <protection/>
    </xf>
    <xf numFmtId="49" fontId="0" fillId="0" borderId="0" xfId="20" applyNumberFormat="1" applyAlignment="1">
      <alignment vertical="center"/>
      <protection/>
    </xf>
    <xf numFmtId="0" fontId="0" fillId="0" borderId="0" xfId="20" applyAlignment="1">
      <alignment vertical="center"/>
      <protection/>
    </xf>
    <xf numFmtId="0" fontId="4" fillId="0" borderId="0" xfId="20" applyFont="1" applyAlignment="1">
      <alignment horizontal="center" vertical="center"/>
      <protection/>
    </xf>
    <xf numFmtId="0" fontId="2" fillId="0" borderId="0" xfId="20" applyFont="1" applyAlignment="1">
      <alignment vertical="center"/>
      <protection/>
    </xf>
    <xf numFmtId="49" fontId="0" fillId="0" borderId="0" xfId="20" applyNumberFormat="1" applyAlignment="1">
      <alignment horizontal="center" vertical="center"/>
      <protection/>
    </xf>
    <xf numFmtId="0" fontId="0" fillId="0" borderId="0" xfId="20" applyAlignment="1">
      <alignment horizontal="left" vertical="center"/>
      <protection/>
    </xf>
    <xf numFmtId="0" fontId="2" fillId="0" borderId="0" xfId="20" applyFont="1" applyAlignment="1">
      <alignment horizontal="center" vertical="center"/>
      <protection/>
    </xf>
    <xf numFmtId="4" fontId="14" fillId="0" borderId="0" xfId="21" applyNumberFormat="1" applyFont="1" applyAlignment="1">
      <alignment horizontal="right" vertical="center"/>
      <protection/>
    </xf>
    <xf numFmtId="0" fontId="15" fillId="0" borderId="0" xfId="21" applyFont="1">
      <alignment/>
      <protection/>
    </xf>
    <xf numFmtId="4" fontId="2" fillId="0" borderId="0" xfId="20" applyNumberFormat="1" applyFont="1" applyAlignment="1">
      <alignment horizontal="center" vertical="center"/>
      <protection/>
    </xf>
    <xf numFmtId="4" fontId="0" fillId="0" borderId="0" xfId="20" applyNumberFormat="1" applyAlignment="1">
      <alignment horizontal="right" vertical="center"/>
      <protection/>
    </xf>
    <xf numFmtId="2" fontId="0" fillId="0" borderId="0" xfId="20" applyNumberFormat="1" applyAlignment="1">
      <alignment vertical="center"/>
      <protection/>
    </xf>
    <xf numFmtId="49" fontId="0" fillId="0" borderId="4" xfId="20" applyNumberFormat="1" applyFont="1" applyBorder="1" applyAlignment="1">
      <alignment vertical="center"/>
      <protection/>
    </xf>
    <xf numFmtId="49" fontId="0" fillId="0" borderId="2" xfId="20" applyNumberFormat="1" applyFont="1" applyBorder="1" applyAlignment="1">
      <alignment vertical="center"/>
      <protection/>
    </xf>
    <xf numFmtId="0" fontId="0" fillId="0" borderId="2" xfId="20" applyFont="1" applyBorder="1" applyAlignment="1">
      <alignment vertical="center"/>
      <protection/>
    </xf>
    <xf numFmtId="2" fontId="0" fillId="0" borderId="5" xfId="20" applyNumberFormat="1" applyFont="1" applyBorder="1" applyAlignment="1">
      <alignment vertical="center"/>
      <protection/>
    </xf>
    <xf numFmtId="2" fontId="0" fillId="0" borderId="4" xfId="20" applyNumberFormat="1" applyFont="1" applyBorder="1" applyAlignment="1">
      <alignment vertical="center"/>
      <protection/>
    </xf>
    <xf numFmtId="0" fontId="0" fillId="0" borderId="0" xfId="20" applyAlignment="1">
      <alignment vertical="center" wrapText="1"/>
      <protection/>
    </xf>
    <xf numFmtId="0" fontId="2" fillId="0" borderId="0" xfId="20" applyFont="1" applyAlignment="1">
      <alignment vertical="center" wrapText="1"/>
      <protection/>
    </xf>
    <xf numFmtId="0" fontId="18" fillId="0" borderId="0" xfId="20" applyFont="1" applyAlignment="1">
      <alignment vertical="center"/>
      <protection/>
    </xf>
    <xf numFmtId="0" fontId="4" fillId="0" borderId="0" xfId="20" applyFont="1" applyAlignment="1">
      <alignment vertical="center"/>
      <protection/>
    </xf>
    <xf numFmtId="0" fontId="19" fillId="0" borderId="0" xfId="20" applyFont="1" applyAlignment="1">
      <alignment vertical="center"/>
      <protection/>
    </xf>
    <xf numFmtId="0" fontId="0" fillId="0" borderId="0" xfId="20" applyAlignment="1">
      <alignment vertical="top" wrapText="1"/>
      <protection/>
    </xf>
    <xf numFmtId="0" fontId="20" fillId="0" borderId="0" xfId="20" applyFont="1" applyAlignment="1">
      <alignment vertical="center"/>
      <protection/>
    </xf>
    <xf numFmtId="0" fontId="0" fillId="0" borderId="0" xfId="20" applyAlignment="1">
      <alignment horizontal="left" vertical="center" wrapText="1"/>
      <protection/>
    </xf>
    <xf numFmtId="0" fontId="6" fillId="0" borderId="0" xfId="20" applyFont="1" applyAlignment="1">
      <alignment vertical="center"/>
      <protection/>
    </xf>
    <xf numFmtId="0" fontId="4" fillId="0" borderId="0" xfId="20" applyFont="1" applyAlignment="1">
      <alignment vertical="center"/>
      <protection/>
    </xf>
    <xf numFmtId="0" fontId="18" fillId="0" borderId="0" xfId="20" applyFont="1" applyAlignment="1">
      <alignment vertical="center"/>
      <protection/>
    </xf>
    <xf numFmtId="0" fontId="4" fillId="0" borderId="0" xfId="20" applyFont="1" applyAlignment="1">
      <alignment vertical="center" wrapText="1"/>
      <protection/>
    </xf>
    <xf numFmtId="0" fontId="6" fillId="0" borderId="0" xfId="20" applyFont="1" applyAlignment="1">
      <alignment vertical="center" wrapText="1"/>
      <protection/>
    </xf>
    <xf numFmtId="0" fontId="6" fillId="0" borderId="0" xfId="20" applyFont="1" applyAlignment="1">
      <alignment horizontal="left" vertical="center" wrapText="1"/>
      <protection/>
    </xf>
    <xf numFmtId="0" fontId="0" fillId="0" borderId="0" xfId="20" applyAlignment="1">
      <alignment horizontal="justify" vertical="center" wrapText="1"/>
      <protection/>
    </xf>
    <xf numFmtId="0" fontId="21" fillId="0" borderId="0" xfId="20" applyFont="1" applyAlignment="1">
      <alignment vertical="top" wrapText="1"/>
      <protection/>
    </xf>
    <xf numFmtId="0" fontId="2" fillId="0" borderId="0" xfId="20" applyFont="1" applyAlignment="1">
      <alignment vertical="top" wrapText="1"/>
      <protection/>
    </xf>
    <xf numFmtId="0" fontId="2" fillId="0" borderId="0" xfId="20" applyFont="1" applyAlignment="1">
      <alignment horizontal="justify" vertical="center" wrapText="1"/>
      <protection/>
    </xf>
    <xf numFmtId="0" fontId="18" fillId="0" borderId="0" xfId="20" applyFont="1" applyAlignment="1">
      <alignment vertical="center" wrapText="1"/>
      <protection/>
    </xf>
    <xf numFmtId="0" fontId="21" fillId="0" borderId="0" xfId="20" applyFont="1" applyAlignment="1">
      <alignment vertical="center" wrapText="1"/>
      <protection/>
    </xf>
    <xf numFmtId="0" fontId="21" fillId="0" borderId="0" xfId="20" applyFont="1" applyAlignment="1">
      <alignment horizontal="left" vertical="center" wrapText="1"/>
      <protection/>
    </xf>
    <xf numFmtId="0" fontId="22" fillId="0" borderId="0" xfId="20" applyFont="1" applyAlignment="1">
      <alignment vertical="top" wrapText="1"/>
      <protection/>
    </xf>
    <xf numFmtId="0" fontId="2" fillId="0" borderId="0" xfId="20" applyFont="1" applyAlignment="1">
      <alignment horizontal="left" vertical="center" wrapText="1"/>
      <protection/>
    </xf>
    <xf numFmtId="0" fontId="0" fillId="0" borderId="0" xfId="20" applyFont="1" applyAlignment="1">
      <alignment vertical="top" wrapText="1"/>
      <protection/>
    </xf>
    <xf numFmtId="0" fontId="0" fillId="0" borderId="0" xfId="20" applyFont="1" applyAlignment="1">
      <alignment horizontal="left" vertical="center" wrapText="1"/>
      <protection/>
    </xf>
    <xf numFmtId="0" fontId="0" fillId="0" borderId="0" xfId="20" applyFont="1" applyAlignment="1">
      <alignment vertical="top"/>
      <protection/>
    </xf>
    <xf numFmtId="0" fontId="0" fillId="0" borderId="0" xfId="20" applyFont="1" applyAlignment="1">
      <alignment horizontal="left" vertical="center"/>
      <protection/>
    </xf>
    <xf numFmtId="0" fontId="0" fillId="0" borderId="0" xfId="20" applyAlignment="1">
      <alignment horizontal="justify" vertical="center"/>
      <protection/>
    </xf>
    <xf numFmtId="0" fontId="23" fillId="0" borderId="0" xfId="20" applyFont="1" applyAlignment="1">
      <alignment vertical="center"/>
      <protection/>
    </xf>
    <xf numFmtId="3" fontId="0" fillId="0" borderId="0" xfId="20" applyNumberFormat="1" applyAlignment="1">
      <alignment vertical="center"/>
      <protection/>
    </xf>
    <xf numFmtId="0" fontId="0" fillId="0" borderId="0" xfId="20" applyAlignment="1">
      <alignment horizontal="center" vertical="center"/>
      <protection/>
    </xf>
    <xf numFmtId="4" fontId="0" fillId="0" borderId="0" xfId="20" applyNumberFormat="1" applyAlignment="1">
      <alignment vertical="center"/>
      <protection/>
    </xf>
    <xf numFmtId="0" fontId="6" fillId="2" borderId="6" xfId="20" applyFont="1" applyFill="1" applyBorder="1" applyAlignment="1" applyProtection="1">
      <alignment horizontal="left" vertical="center"/>
      <protection hidden="1"/>
    </xf>
    <xf numFmtId="0" fontId="6" fillId="2" borderId="0" xfId="20" applyFont="1" applyFill="1" applyAlignment="1" applyProtection="1">
      <alignment horizontal="left" vertical="center"/>
      <protection hidden="1"/>
    </xf>
    <xf numFmtId="0" fontId="6" fillId="2" borderId="7" xfId="20" applyFont="1" applyFill="1" applyBorder="1" applyAlignment="1" applyProtection="1">
      <alignment horizontal="left" vertical="center"/>
      <protection hidden="1"/>
    </xf>
    <xf numFmtId="0" fontId="6" fillId="2" borderId="1" xfId="20" applyFont="1" applyFill="1" applyBorder="1" applyAlignment="1" applyProtection="1">
      <alignment horizontal="left" vertical="center"/>
      <protection hidden="1"/>
    </xf>
    <xf numFmtId="4" fontId="6" fillId="2" borderId="0" xfId="20" applyNumberFormat="1" applyFont="1" applyFill="1" applyAlignment="1" applyProtection="1">
      <alignment horizontal="right" vertical="center"/>
      <protection hidden="1"/>
    </xf>
    <xf numFmtId="4" fontId="6" fillId="2" borderId="1" xfId="20" applyNumberFormat="1" applyFont="1" applyFill="1" applyBorder="1" applyAlignment="1" applyProtection="1">
      <alignment horizontal="right" vertical="center"/>
      <protection hidden="1"/>
    </xf>
    <xf numFmtId="0" fontId="6" fillId="2" borderId="0" xfId="20" applyFont="1" applyFill="1" applyAlignment="1" applyProtection="1">
      <alignment horizontal="center" vertical="center"/>
      <protection hidden="1"/>
    </xf>
    <xf numFmtId="0" fontId="6" fillId="2" borderId="8" xfId="20" applyFont="1" applyFill="1" applyBorder="1" applyAlignment="1" applyProtection="1">
      <alignment horizontal="center" vertical="center"/>
      <protection hidden="1"/>
    </xf>
    <xf numFmtId="0" fontId="6" fillId="2" borderId="1" xfId="20" applyFont="1" applyFill="1" applyBorder="1" applyAlignment="1" applyProtection="1">
      <alignment horizontal="center" vertical="center"/>
      <protection hidden="1"/>
    </xf>
    <xf numFmtId="0" fontId="6" fillId="2" borderId="9" xfId="20" applyFont="1" applyFill="1" applyBorder="1" applyAlignment="1" applyProtection="1">
      <alignment horizontal="center" vertical="center"/>
      <protection hidden="1"/>
    </xf>
    <xf numFmtId="0" fontId="3" fillId="0" borderId="10" xfId="20" applyFont="1" applyBorder="1" applyAlignment="1" applyProtection="1">
      <alignment horizontal="left" vertical="center"/>
      <protection hidden="1"/>
    </xf>
    <xf numFmtId="0" fontId="3" fillId="0" borderId="11" xfId="20" applyFont="1" applyBorder="1" applyAlignment="1" applyProtection="1">
      <alignment horizontal="left" vertical="center"/>
      <protection hidden="1"/>
    </xf>
    <xf numFmtId="49" fontId="3" fillId="0" borderId="10" xfId="20" applyNumberFormat="1" applyFont="1" applyBorder="1" applyAlignment="1" applyProtection="1">
      <alignment horizontal="center" vertical="center"/>
      <protection hidden="1"/>
    </xf>
    <xf numFmtId="49" fontId="3" fillId="0" borderId="11" xfId="20" applyNumberFormat="1" applyFont="1" applyBorder="1" applyAlignment="1" applyProtection="1">
      <alignment horizontal="center" vertical="center"/>
      <protection hidden="1"/>
    </xf>
    <xf numFmtId="4" fontId="3" fillId="0" borderId="12" xfId="20" applyNumberFormat="1" applyFont="1" applyBorder="1" applyAlignment="1" applyProtection="1">
      <alignment horizontal="right" vertical="center"/>
      <protection hidden="1"/>
    </xf>
    <xf numFmtId="4" fontId="3" fillId="0" borderId="3" xfId="20" applyNumberFormat="1" applyFont="1" applyBorder="1" applyAlignment="1" applyProtection="1">
      <alignment horizontal="right" vertical="center"/>
      <protection hidden="1"/>
    </xf>
    <xf numFmtId="4" fontId="3" fillId="0" borderId="6" xfId="20" applyNumberFormat="1" applyFont="1" applyBorder="1" applyAlignment="1" applyProtection="1">
      <alignment horizontal="right" vertical="center"/>
      <protection hidden="1"/>
    </xf>
    <xf numFmtId="4" fontId="3" fillId="0" borderId="0" xfId="20" applyNumberFormat="1" applyFont="1" applyAlignment="1" applyProtection="1">
      <alignment horizontal="right" vertical="center"/>
      <protection hidden="1"/>
    </xf>
    <xf numFmtId="0" fontId="3" fillId="0" borderId="3" xfId="20" applyFont="1" applyBorder="1" applyAlignment="1" applyProtection="1">
      <alignment horizontal="center" vertical="center"/>
      <protection hidden="1"/>
    </xf>
    <xf numFmtId="0" fontId="3" fillId="0" borderId="13" xfId="20" applyFont="1" applyBorder="1" applyAlignment="1" applyProtection="1">
      <alignment horizontal="center" vertical="center"/>
      <protection hidden="1"/>
    </xf>
    <xf numFmtId="0" fontId="3" fillId="0" borderId="0" xfId="20" applyFont="1" applyAlignment="1" applyProtection="1">
      <alignment horizontal="center" vertical="center"/>
      <protection hidden="1"/>
    </xf>
    <xf numFmtId="0" fontId="3" fillId="0" borderId="8" xfId="20" applyFont="1" applyBorder="1" applyAlignment="1" applyProtection="1">
      <alignment horizontal="center" vertical="center"/>
      <protection hidden="1"/>
    </xf>
    <xf numFmtId="0" fontId="3" fillId="0" borderId="12" xfId="20" applyFont="1" applyBorder="1" applyAlignment="1" applyProtection="1">
      <alignment horizontal="left" vertical="center"/>
      <protection hidden="1"/>
    </xf>
    <xf numFmtId="0" fontId="3" fillId="0" borderId="3" xfId="20" applyFont="1" applyBorder="1" applyAlignment="1" applyProtection="1">
      <alignment horizontal="left" vertical="center"/>
      <protection hidden="1"/>
    </xf>
    <xf numFmtId="0" fontId="3" fillId="0" borderId="7" xfId="20" applyFont="1" applyBorder="1" applyAlignment="1" applyProtection="1">
      <alignment horizontal="left" vertical="center"/>
      <protection hidden="1"/>
    </xf>
    <xf numFmtId="0" fontId="3" fillId="0" borderId="1" xfId="20" applyFont="1" applyBorder="1" applyAlignment="1" applyProtection="1">
      <alignment horizontal="left" vertical="center"/>
      <protection hidden="1"/>
    </xf>
    <xf numFmtId="49" fontId="3" fillId="0" borderId="3" xfId="20" applyNumberFormat="1" applyFont="1" applyBorder="1" applyAlignment="1" applyProtection="1">
      <alignment horizontal="center" vertical="center"/>
      <protection hidden="1"/>
    </xf>
    <xf numFmtId="49" fontId="3" fillId="0" borderId="1" xfId="20" applyNumberFormat="1" applyFont="1" applyBorder="1" applyAlignment="1" applyProtection="1">
      <alignment horizontal="center" vertical="center"/>
      <protection hidden="1"/>
    </xf>
    <xf numFmtId="4" fontId="3" fillId="0" borderId="1" xfId="20" applyNumberFormat="1" applyFont="1" applyBorder="1" applyAlignment="1" applyProtection="1">
      <alignment horizontal="right" vertical="center"/>
      <protection hidden="1"/>
    </xf>
    <xf numFmtId="0" fontId="3" fillId="0" borderId="1" xfId="20" applyFont="1" applyBorder="1" applyAlignment="1" applyProtection="1">
      <alignment horizontal="center" vertical="center"/>
      <protection hidden="1"/>
    </xf>
    <xf numFmtId="0" fontId="3" fillId="0" borderId="9" xfId="20" applyFont="1" applyBorder="1" applyAlignment="1" applyProtection="1">
      <alignment horizontal="center" vertical="center"/>
      <protection hidden="1"/>
    </xf>
    <xf numFmtId="4" fontId="3" fillId="0" borderId="7" xfId="20" applyNumberFormat="1" applyFont="1" applyBorder="1" applyAlignment="1" applyProtection="1">
      <alignment horizontal="right" vertical="center"/>
      <protection hidden="1"/>
    </xf>
    <xf numFmtId="0" fontId="6" fillId="0" borderId="10" xfId="20" applyFont="1" applyBorder="1" applyAlignment="1" applyProtection="1">
      <alignment horizontal="left" vertical="center"/>
      <protection hidden="1"/>
    </xf>
    <xf numFmtId="4" fontId="6" fillId="0" borderId="12" xfId="20" applyNumberFormat="1" applyFont="1" applyBorder="1" applyAlignment="1" applyProtection="1">
      <alignment horizontal="right" vertical="center"/>
      <protection hidden="1"/>
    </xf>
    <xf numFmtId="4" fontId="6" fillId="0" borderId="3" xfId="20" applyNumberFormat="1" applyFont="1" applyBorder="1" applyAlignment="1" applyProtection="1">
      <alignment horizontal="right" vertical="center"/>
      <protection hidden="1"/>
    </xf>
    <xf numFmtId="4" fontId="6" fillId="0" borderId="7" xfId="20" applyNumberFormat="1" applyFont="1" applyBorder="1" applyAlignment="1" applyProtection="1">
      <alignment horizontal="right" vertical="center"/>
      <protection hidden="1"/>
    </xf>
    <xf numFmtId="4" fontId="6" fillId="0" borderId="1" xfId="20" applyNumberFormat="1" applyFont="1" applyBorder="1" applyAlignment="1" applyProtection="1">
      <alignment horizontal="right" vertical="center"/>
      <protection hidden="1"/>
    </xf>
    <xf numFmtId="0" fontId="6" fillId="0" borderId="3" xfId="20" applyFont="1" applyBorder="1" applyAlignment="1" applyProtection="1">
      <alignment horizontal="center" vertical="center"/>
      <protection hidden="1"/>
    </xf>
    <xf numFmtId="0" fontId="6" fillId="0" borderId="13" xfId="20" applyFont="1" applyBorder="1" applyAlignment="1" applyProtection="1">
      <alignment horizontal="center" vertical="center"/>
      <protection hidden="1"/>
    </xf>
    <xf numFmtId="0" fontId="6" fillId="0" borderId="1" xfId="20" applyFont="1" applyBorder="1" applyAlignment="1" applyProtection="1">
      <alignment horizontal="center" vertical="center"/>
      <protection hidden="1"/>
    </xf>
    <xf numFmtId="0" fontId="6" fillId="0" borderId="9" xfId="20" applyFont="1" applyBorder="1" applyAlignment="1" applyProtection="1">
      <alignment horizontal="center" vertical="center"/>
      <protection hidden="1"/>
    </xf>
    <xf numFmtId="0" fontId="3" fillId="0" borderId="4" xfId="20" applyFont="1" applyBorder="1" applyAlignment="1" applyProtection="1">
      <alignment horizontal="left" vertical="center"/>
      <protection hidden="1"/>
    </xf>
    <xf numFmtId="0" fontId="3" fillId="0" borderId="1" xfId="20" applyFont="1" applyBorder="1" applyAlignment="1">
      <alignment horizontal="left" vertical="center"/>
      <protection/>
    </xf>
    <xf numFmtId="0" fontId="3" fillId="0" borderId="2" xfId="20" applyFont="1" applyBorder="1" applyAlignment="1">
      <alignment horizontal="left" vertical="center"/>
      <protection/>
    </xf>
    <xf numFmtId="49" fontId="0" fillId="0" borderId="10" xfId="20" applyNumberFormat="1" applyBorder="1" applyAlignment="1">
      <alignment horizontal="center" vertical="center"/>
      <protection/>
    </xf>
    <xf numFmtId="0" fontId="14" fillId="0" borderId="14" xfId="21" applyFont="1" applyBorder="1" applyAlignment="1">
      <alignment horizontal="left" vertical="center"/>
      <protection/>
    </xf>
    <xf numFmtId="0" fontId="15" fillId="0" borderId="15" xfId="21" applyFont="1" applyBorder="1">
      <alignment/>
      <protection/>
    </xf>
    <xf numFmtId="0" fontId="0" fillId="0" borderId="4" xfId="20" applyFont="1" applyBorder="1" applyAlignment="1" applyProtection="1">
      <alignment horizontal="center" vertical="center"/>
      <protection hidden="1"/>
    </xf>
    <xf numFmtId="0" fontId="0" fillId="0" borderId="2" xfId="20" applyFont="1" applyBorder="1" applyAlignment="1" applyProtection="1">
      <alignment horizontal="center" vertical="center"/>
      <protection hidden="1"/>
    </xf>
    <xf numFmtId="0" fontId="0" fillId="0" borderId="4" xfId="20" applyFont="1" applyBorder="1" applyAlignment="1">
      <alignment horizontal="center" vertical="center"/>
      <protection/>
    </xf>
    <xf numFmtId="0" fontId="0" fillId="0" borderId="5" xfId="20" applyFont="1" applyBorder="1" applyAlignment="1">
      <alignment horizontal="center" vertical="center"/>
      <protection/>
    </xf>
    <xf numFmtId="4" fontId="14" fillId="0" borderId="14" xfId="21" applyNumberFormat="1" applyFont="1" applyBorder="1" applyAlignment="1" applyProtection="1">
      <alignment horizontal="right" vertical="center"/>
      <protection locked="0"/>
    </xf>
    <xf numFmtId="0" fontId="15" fillId="0" borderId="15" xfId="21" applyFont="1" applyBorder="1" applyProtection="1">
      <alignment/>
      <protection locked="0"/>
    </xf>
    <xf numFmtId="0" fontId="15" fillId="0" borderId="16" xfId="21" applyFont="1" applyBorder="1" applyProtection="1">
      <alignment/>
      <protection locked="0"/>
    </xf>
    <xf numFmtId="4" fontId="0" fillId="0" borderId="4" xfId="20" applyNumberFormat="1" applyFont="1" applyBorder="1" applyAlignment="1" applyProtection="1">
      <alignment horizontal="center" vertical="center"/>
      <protection hidden="1"/>
    </xf>
    <xf numFmtId="4" fontId="0" fillId="0" borderId="2" xfId="20" applyNumberFormat="1" applyFont="1" applyBorder="1" applyAlignment="1" applyProtection="1">
      <alignment horizontal="center" vertical="center"/>
      <protection hidden="1"/>
    </xf>
    <xf numFmtId="4" fontId="0" fillId="0" borderId="2" xfId="20" applyNumberFormat="1" applyFont="1" applyBorder="1" applyAlignment="1" applyProtection="1">
      <alignment horizontal="center" vertical="center"/>
      <protection hidden="1"/>
    </xf>
    <xf numFmtId="4" fontId="0" fillId="0" borderId="5" xfId="20" applyNumberFormat="1" applyFont="1" applyBorder="1" applyAlignment="1" applyProtection="1">
      <alignment horizontal="center" vertical="center"/>
      <protection hidden="1"/>
    </xf>
    <xf numFmtId="4" fontId="0" fillId="0" borderId="4" xfId="20" applyNumberFormat="1" applyFont="1" applyBorder="1" applyAlignment="1" applyProtection="1">
      <alignment horizontal="right" vertical="center"/>
      <protection hidden="1"/>
    </xf>
    <xf numFmtId="4" fontId="0" fillId="0" borderId="2" xfId="20" applyNumberFormat="1" applyFont="1" applyBorder="1" applyAlignment="1" applyProtection="1">
      <alignment horizontal="right" vertical="center"/>
      <protection hidden="1"/>
    </xf>
    <xf numFmtId="4" fontId="0" fillId="0" borderId="5" xfId="20" applyNumberFormat="1" applyFont="1" applyBorder="1" applyAlignment="1" applyProtection="1">
      <alignment horizontal="right" vertical="center"/>
      <protection hidden="1"/>
    </xf>
    <xf numFmtId="4" fontId="0" fillId="0" borderId="10" xfId="20" applyNumberFormat="1" applyBorder="1" applyAlignment="1" applyProtection="1">
      <alignment horizontal="center" vertical="center"/>
      <protection hidden="1"/>
    </xf>
    <xf numFmtId="4" fontId="0" fillId="0" borderId="10" xfId="20" applyNumberFormat="1" applyBorder="1" applyAlignment="1" applyProtection="1">
      <alignment horizontal="right" vertical="center"/>
      <protection hidden="1"/>
    </xf>
    <xf numFmtId="4" fontId="0" fillId="0" borderId="4" xfId="20" applyNumberFormat="1" applyFont="1" applyBorder="1" applyAlignment="1" applyProtection="1">
      <alignment horizontal="center" vertical="center"/>
      <protection hidden="1"/>
    </xf>
    <xf numFmtId="0" fontId="0" fillId="0" borderId="10" xfId="20" applyFont="1" applyBorder="1" applyAlignment="1" applyProtection="1">
      <alignment horizontal="left" vertical="center"/>
      <protection hidden="1"/>
    </xf>
    <xf numFmtId="9" fontId="0" fillId="0" borderId="10" xfId="20" applyNumberFormat="1" applyFont="1" applyBorder="1" applyAlignment="1" applyProtection="1">
      <alignment horizontal="center" vertical="center"/>
      <protection hidden="1"/>
    </xf>
    <xf numFmtId="2" fontId="0" fillId="0" borderId="10" xfId="20" applyNumberFormat="1" applyFont="1" applyBorder="1" applyAlignment="1" applyProtection="1">
      <alignment horizontal="center" vertical="center"/>
      <protection hidden="1"/>
    </xf>
    <xf numFmtId="4" fontId="0" fillId="0" borderId="10" xfId="20" applyNumberFormat="1" applyFont="1" applyBorder="1" applyAlignment="1" applyProtection="1">
      <alignment horizontal="center" vertical="center"/>
      <protection hidden="1"/>
    </xf>
    <xf numFmtId="2" fontId="2" fillId="3" borderId="10" xfId="20" applyNumberFormat="1" applyFont="1" applyFill="1" applyBorder="1" applyAlignment="1">
      <alignment horizontal="center" vertical="center"/>
      <protection/>
    </xf>
    <xf numFmtId="0" fontId="0" fillId="0" borderId="17" xfId="20" applyFont="1" applyBorder="1" applyAlignment="1" applyProtection="1">
      <alignment horizontal="left" vertical="center"/>
      <protection hidden="1"/>
    </xf>
    <xf numFmtId="49" fontId="0" fillId="0" borderId="10" xfId="20" applyNumberFormat="1" applyFont="1" applyBorder="1" applyAlignment="1" applyProtection="1">
      <alignment horizontal="center" vertical="center"/>
      <protection hidden="1"/>
    </xf>
    <xf numFmtId="0" fontId="2" fillId="2" borderId="18" xfId="20" applyFont="1" applyFill="1" applyBorder="1" applyAlignment="1">
      <alignment horizontal="left" vertical="center"/>
      <protection/>
    </xf>
    <xf numFmtId="0" fontId="2" fillId="2" borderId="19" xfId="20" applyFont="1" applyFill="1" applyBorder="1" applyAlignment="1">
      <alignment horizontal="left" vertical="center"/>
      <protection/>
    </xf>
    <xf numFmtId="4" fontId="2" fillId="2" borderId="19" xfId="20" applyNumberFormat="1" applyFont="1" applyFill="1" applyBorder="1" applyAlignment="1" applyProtection="1">
      <alignment horizontal="center" vertical="center"/>
      <protection hidden="1"/>
    </xf>
    <xf numFmtId="4" fontId="2" fillId="2" borderId="20" xfId="20" applyNumberFormat="1" applyFont="1" applyFill="1" applyBorder="1" applyAlignment="1" applyProtection="1">
      <alignment horizontal="center" vertical="center"/>
      <protection hidden="1"/>
    </xf>
    <xf numFmtId="0" fontId="0" fillId="0" borderId="10" xfId="20" applyBorder="1" applyAlignment="1">
      <alignment horizontal="left" vertical="center" wrapText="1"/>
      <protection/>
    </xf>
    <xf numFmtId="0" fontId="0" fillId="0" borderId="5" xfId="20" applyFont="1" applyBorder="1" applyAlignment="1" applyProtection="1">
      <alignment horizontal="center" vertical="center"/>
      <protection hidden="1"/>
    </xf>
    <xf numFmtId="0" fontId="0" fillId="0" borderId="10" xfId="20" applyBorder="1" applyAlignment="1">
      <alignment horizontal="center" vertical="center"/>
      <protection/>
    </xf>
    <xf numFmtId="4" fontId="0" fillId="0" borderId="4" xfId="20" applyNumberFormat="1" applyBorder="1" applyAlignment="1" applyProtection="1">
      <alignment horizontal="right" vertical="center"/>
      <protection hidden="1"/>
    </xf>
    <xf numFmtId="4" fontId="0" fillId="0" borderId="2" xfId="20" applyNumberFormat="1" applyBorder="1" applyAlignment="1" applyProtection="1">
      <alignment horizontal="right" vertical="center"/>
      <protection hidden="1"/>
    </xf>
    <xf numFmtId="4" fontId="0" fillId="0" borderId="5" xfId="20" applyNumberFormat="1" applyBorder="1" applyAlignment="1" applyProtection="1">
      <alignment horizontal="right" vertical="center"/>
      <protection hidden="1"/>
    </xf>
    <xf numFmtId="49" fontId="17" fillId="3" borderId="10" xfId="20" applyNumberFormat="1" applyFont="1" applyFill="1" applyBorder="1" applyAlignment="1">
      <alignment horizontal="center" vertical="center"/>
      <protection/>
    </xf>
    <xf numFmtId="0" fontId="17" fillId="3" borderId="10" xfId="20" applyFont="1" applyFill="1" applyBorder="1" applyAlignment="1">
      <alignment horizontal="left" vertical="center"/>
      <protection/>
    </xf>
    <xf numFmtId="0" fontId="2" fillId="3" borderId="4" xfId="20" applyFont="1" applyFill="1" applyBorder="1" applyAlignment="1" applyProtection="1">
      <alignment horizontal="center" vertical="center"/>
      <protection hidden="1"/>
    </xf>
    <xf numFmtId="0" fontId="2" fillId="3" borderId="2" xfId="20" applyFont="1" applyFill="1" applyBorder="1" applyAlignment="1" applyProtection="1">
      <alignment horizontal="center" vertical="center"/>
      <protection hidden="1"/>
    </xf>
    <xf numFmtId="0" fontId="2" fillId="3" borderId="4" xfId="20" applyFont="1" applyFill="1" applyBorder="1" applyAlignment="1">
      <alignment horizontal="center" vertical="center"/>
      <protection/>
    </xf>
    <xf numFmtId="0" fontId="2" fillId="3" borderId="5" xfId="20" applyFont="1" applyFill="1" applyBorder="1" applyAlignment="1">
      <alignment horizontal="center" vertical="center"/>
      <protection/>
    </xf>
    <xf numFmtId="4" fontId="2" fillId="3" borderId="21" xfId="20" applyNumberFormat="1" applyFont="1" applyFill="1" applyBorder="1" applyAlignment="1">
      <alignment horizontal="center" vertical="center"/>
      <protection/>
    </xf>
    <xf numFmtId="4" fontId="2" fillId="3" borderId="22" xfId="20" applyNumberFormat="1" applyFont="1" applyFill="1" applyBorder="1" applyAlignment="1">
      <alignment horizontal="center" vertical="center"/>
      <protection/>
    </xf>
    <xf numFmtId="4" fontId="2" fillId="3" borderId="23" xfId="20" applyNumberFormat="1" applyFont="1" applyFill="1" applyBorder="1" applyAlignment="1">
      <alignment horizontal="center" vertical="center"/>
      <protection/>
    </xf>
    <xf numFmtId="4" fontId="2" fillId="3" borderId="4" xfId="20" applyNumberFormat="1" applyFont="1" applyFill="1" applyBorder="1" applyAlignment="1" applyProtection="1">
      <alignment horizontal="right" vertical="center"/>
      <protection hidden="1"/>
    </xf>
    <xf numFmtId="4" fontId="2" fillId="3" borderId="2" xfId="20" applyNumberFormat="1" applyFont="1" applyFill="1" applyBorder="1" applyAlignment="1" applyProtection="1">
      <alignment horizontal="right" vertical="center"/>
      <protection hidden="1"/>
    </xf>
    <xf numFmtId="4" fontId="2" fillId="3" borderId="5" xfId="20" applyNumberFormat="1" applyFont="1" applyFill="1" applyBorder="1" applyAlignment="1" applyProtection="1">
      <alignment horizontal="right" vertical="center"/>
      <protection hidden="1"/>
    </xf>
    <xf numFmtId="0" fontId="0" fillId="0" borderId="10" xfId="20" applyBorder="1" applyAlignment="1">
      <alignment horizontal="left" vertical="center"/>
      <protection/>
    </xf>
    <xf numFmtId="4" fontId="0" fillId="0" borderId="10" xfId="20" applyNumberFormat="1" applyBorder="1" applyAlignment="1" applyProtection="1">
      <alignment horizontal="right" vertical="center"/>
      <protection locked="0"/>
    </xf>
    <xf numFmtId="4" fontId="0" fillId="0" borderId="24" xfId="20" applyNumberFormat="1" applyFont="1" applyBorder="1" applyAlignment="1" applyProtection="1">
      <alignment horizontal="right" vertical="center"/>
      <protection hidden="1"/>
    </xf>
    <xf numFmtId="4" fontId="17" fillId="3" borderId="10" xfId="20" applyNumberFormat="1" applyFont="1" applyFill="1" applyBorder="1" applyAlignment="1" applyProtection="1">
      <alignment horizontal="right" vertical="center"/>
      <protection hidden="1"/>
    </xf>
    <xf numFmtId="4" fontId="0" fillId="0" borderId="12" xfId="20" applyNumberFormat="1" applyBorder="1" applyAlignment="1" applyProtection="1">
      <alignment horizontal="center" vertical="center"/>
      <protection hidden="1"/>
    </xf>
    <xf numFmtId="4" fontId="0" fillId="0" borderId="3" xfId="20" applyNumberFormat="1" applyBorder="1" applyAlignment="1" applyProtection="1">
      <alignment horizontal="center" vertical="center"/>
      <protection hidden="1"/>
    </xf>
    <xf numFmtId="4" fontId="0" fillId="0" borderId="13" xfId="20" applyNumberFormat="1" applyBorder="1" applyAlignment="1" applyProtection="1">
      <alignment horizontal="center" vertical="center"/>
      <protection hidden="1"/>
    </xf>
    <xf numFmtId="4" fontId="0" fillId="0" borderId="6" xfId="20" applyNumberFormat="1" applyBorder="1" applyAlignment="1" applyProtection="1">
      <alignment horizontal="center" vertical="center"/>
      <protection hidden="1"/>
    </xf>
    <xf numFmtId="4" fontId="0" fillId="0" borderId="0" xfId="20" applyNumberFormat="1" applyAlignment="1" applyProtection="1">
      <alignment horizontal="center" vertical="center"/>
      <protection hidden="1"/>
    </xf>
    <xf numFmtId="4" fontId="0" fillId="0" borderId="8" xfId="20" applyNumberFormat="1" applyBorder="1" applyAlignment="1" applyProtection="1">
      <alignment horizontal="center" vertical="center"/>
      <protection hidden="1"/>
    </xf>
    <xf numFmtId="4" fontId="0" fillId="0" borderId="7" xfId="20" applyNumberFormat="1" applyBorder="1" applyAlignment="1" applyProtection="1">
      <alignment horizontal="center" vertical="center"/>
      <protection hidden="1"/>
    </xf>
    <xf numFmtId="4" fontId="0" fillId="0" borderId="1" xfId="20" applyNumberFormat="1" applyBorder="1" applyAlignment="1" applyProtection="1">
      <alignment horizontal="center" vertical="center"/>
      <protection hidden="1"/>
    </xf>
    <xf numFmtId="4" fontId="0" fillId="0" borderId="9" xfId="20" applyNumberFormat="1" applyBorder="1" applyAlignment="1" applyProtection="1">
      <alignment horizontal="center" vertical="center"/>
      <protection hidden="1"/>
    </xf>
    <xf numFmtId="4" fontId="0" fillId="0" borderId="12" xfId="20" applyNumberFormat="1" applyBorder="1" applyAlignment="1" applyProtection="1">
      <alignment horizontal="right" vertical="center"/>
      <protection hidden="1"/>
    </xf>
    <xf numFmtId="4" fontId="0" fillId="0" borderId="3" xfId="20" applyNumberFormat="1" applyBorder="1" applyAlignment="1" applyProtection="1">
      <alignment horizontal="right" vertical="center"/>
      <protection hidden="1"/>
    </xf>
    <xf numFmtId="4" fontId="0" fillId="0" borderId="13" xfId="20" applyNumberFormat="1" applyBorder="1" applyAlignment="1" applyProtection="1">
      <alignment horizontal="right" vertical="center"/>
      <protection hidden="1"/>
    </xf>
    <xf numFmtId="4" fontId="0" fillId="0" borderId="6" xfId="20" applyNumberFormat="1" applyBorder="1" applyAlignment="1" applyProtection="1">
      <alignment horizontal="right" vertical="center"/>
      <protection hidden="1"/>
    </xf>
    <xf numFmtId="4" fontId="0" fillId="0" borderId="0" xfId="20" applyNumberFormat="1" applyAlignment="1" applyProtection="1">
      <alignment horizontal="right" vertical="center"/>
      <protection hidden="1"/>
    </xf>
    <xf numFmtId="4" fontId="0" fillId="0" borderId="8" xfId="20" applyNumberFormat="1" applyBorder="1" applyAlignment="1" applyProtection="1">
      <alignment horizontal="right" vertical="center"/>
      <protection hidden="1"/>
    </xf>
    <xf numFmtId="4" fontId="0" fillId="0" borderId="7" xfId="20" applyNumberFormat="1" applyBorder="1" applyAlignment="1" applyProtection="1">
      <alignment horizontal="right" vertical="center"/>
      <protection hidden="1"/>
    </xf>
    <xf numFmtId="4" fontId="0" fillId="0" borderId="1" xfId="20" applyNumberFormat="1" applyBorder="1" applyAlignment="1" applyProtection="1">
      <alignment horizontal="right" vertical="center"/>
      <protection hidden="1"/>
    </xf>
    <xf numFmtId="4" fontId="0" fillId="0" borderId="9" xfId="20" applyNumberFormat="1" applyBorder="1" applyAlignment="1" applyProtection="1">
      <alignment horizontal="right" vertical="center"/>
      <protection hidden="1"/>
    </xf>
    <xf numFmtId="4" fontId="0" fillId="0" borderId="12" xfId="20" applyNumberFormat="1" applyFont="1" applyBorder="1" applyAlignment="1" applyProtection="1">
      <alignment horizontal="center" vertical="center"/>
      <protection hidden="1"/>
    </xf>
    <xf numFmtId="4" fontId="0" fillId="0" borderId="3" xfId="20" applyNumberFormat="1" applyFont="1" applyBorder="1" applyAlignment="1" applyProtection="1">
      <alignment horizontal="center" vertical="center"/>
      <protection hidden="1"/>
    </xf>
    <xf numFmtId="4" fontId="0" fillId="0" borderId="13" xfId="20" applyNumberFormat="1" applyFont="1" applyBorder="1" applyAlignment="1" applyProtection="1">
      <alignment horizontal="center" vertical="center"/>
      <protection hidden="1"/>
    </xf>
    <xf numFmtId="4" fontId="0" fillId="0" borderId="6" xfId="20" applyNumberFormat="1" applyFont="1" applyBorder="1" applyAlignment="1" applyProtection="1">
      <alignment horizontal="center" vertical="center"/>
      <protection hidden="1"/>
    </xf>
    <xf numFmtId="4" fontId="0" fillId="0" borderId="0" xfId="20" applyNumberFormat="1" applyFont="1" applyAlignment="1" applyProtection="1">
      <alignment horizontal="center" vertical="center"/>
      <protection hidden="1"/>
    </xf>
    <xf numFmtId="4" fontId="0" fillId="0" borderId="8" xfId="20" applyNumberFormat="1" applyFont="1" applyBorder="1" applyAlignment="1" applyProtection="1">
      <alignment horizontal="center" vertical="center"/>
      <protection hidden="1"/>
    </xf>
    <xf numFmtId="4" fontId="0" fillId="0" borderId="7" xfId="20" applyNumberFormat="1" applyFont="1" applyBorder="1" applyAlignment="1" applyProtection="1">
      <alignment horizontal="center" vertical="center"/>
      <protection hidden="1"/>
    </xf>
    <xf numFmtId="4" fontId="0" fillId="0" borderId="1" xfId="20" applyNumberFormat="1" applyFont="1" applyBorder="1" applyAlignment="1" applyProtection="1">
      <alignment horizontal="center" vertical="center"/>
      <protection hidden="1"/>
    </xf>
    <xf numFmtId="4" fontId="0" fillId="0" borderId="9" xfId="20" applyNumberFormat="1" applyFont="1" applyBorder="1" applyAlignment="1" applyProtection="1">
      <alignment horizontal="center" vertical="center"/>
      <protection hidden="1"/>
    </xf>
    <xf numFmtId="4" fontId="0" fillId="0" borderId="12" xfId="20" applyNumberFormat="1" applyFont="1" applyBorder="1" applyAlignment="1" applyProtection="1">
      <alignment horizontal="right" vertical="center"/>
      <protection hidden="1"/>
    </xf>
    <xf numFmtId="4" fontId="0" fillId="0" borderId="3" xfId="20" applyNumberFormat="1" applyFont="1" applyBorder="1" applyAlignment="1" applyProtection="1">
      <alignment horizontal="right" vertical="center"/>
      <protection hidden="1"/>
    </xf>
    <xf numFmtId="4" fontId="0" fillId="0" borderId="13" xfId="20" applyNumberFormat="1" applyFont="1" applyBorder="1" applyAlignment="1" applyProtection="1">
      <alignment horizontal="right" vertical="center"/>
      <protection hidden="1"/>
    </xf>
    <xf numFmtId="4" fontId="0" fillId="0" borderId="6" xfId="20" applyNumberFormat="1" applyFont="1" applyBorder="1" applyAlignment="1" applyProtection="1">
      <alignment horizontal="right" vertical="center"/>
      <protection hidden="1"/>
    </xf>
    <xf numFmtId="4" fontId="0" fillId="0" borderId="0" xfId="20" applyNumberFormat="1" applyFont="1" applyAlignment="1" applyProtection="1">
      <alignment horizontal="right" vertical="center"/>
      <protection hidden="1"/>
    </xf>
    <xf numFmtId="4" fontId="0" fillId="0" borderId="8" xfId="20" applyNumberFormat="1" applyFont="1" applyBorder="1" applyAlignment="1" applyProtection="1">
      <alignment horizontal="right" vertical="center"/>
      <protection hidden="1"/>
    </xf>
    <xf numFmtId="4" fontId="0" fillId="0" borderId="7" xfId="20" applyNumberFormat="1" applyFont="1" applyBorder="1" applyAlignment="1" applyProtection="1">
      <alignment horizontal="right" vertical="center"/>
      <protection hidden="1"/>
    </xf>
    <xf numFmtId="4" fontId="0" fillId="0" borderId="1" xfId="20" applyNumberFormat="1" applyFont="1" applyBorder="1" applyAlignment="1" applyProtection="1">
      <alignment horizontal="right" vertical="center"/>
      <protection hidden="1"/>
    </xf>
    <xf numFmtId="4" fontId="0" fillId="0" borderId="9" xfId="20" applyNumberFormat="1" applyFont="1" applyBorder="1" applyAlignment="1" applyProtection="1">
      <alignment horizontal="right" vertical="center"/>
      <protection hidden="1"/>
    </xf>
    <xf numFmtId="4" fontId="0" fillId="0" borderId="12" xfId="20" applyNumberFormat="1" applyBorder="1" applyAlignment="1" applyProtection="1">
      <alignment horizontal="right" vertical="center"/>
      <protection locked="0"/>
    </xf>
    <xf numFmtId="4" fontId="0" fillId="0" borderId="3" xfId="20" applyNumberFormat="1" applyBorder="1" applyAlignment="1" applyProtection="1">
      <alignment horizontal="right" vertical="center"/>
      <protection locked="0"/>
    </xf>
    <xf numFmtId="4" fontId="0" fillId="0" borderId="13" xfId="20" applyNumberFormat="1" applyBorder="1" applyAlignment="1" applyProtection="1">
      <alignment horizontal="right" vertical="center"/>
      <protection locked="0"/>
    </xf>
    <xf numFmtId="4" fontId="0" fillId="0" borderId="6" xfId="20" applyNumberFormat="1" applyBorder="1" applyAlignment="1" applyProtection="1">
      <alignment horizontal="right" vertical="center"/>
      <protection locked="0"/>
    </xf>
    <xf numFmtId="4" fontId="0" fillId="0" borderId="0" xfId="20" applyNumberFormat="1" applyAlignment="1" applyProtection="1">
      <alignment horizontal="right" vertical="center"/>
      <protection locked="0"/>
    </xf>
    <xf numFmtId="4" fontId="0" fillId="0" borderId="8" xfId="20" applyNumberFormat="1" applyBorder="1" applyAlignment="1" applyProtection="1">
      <alignment horizontal="right" vertical="center"/>
      <protection locked="0"/>
    </xf>
    <xf numFmtId="4" fontId="0" fillId="0" borderId="7" xfId="20" applyNumberFormat="1" applyBorder="1" applyAlignment="1" applyProtection="1">
      <alignment horizontal="right" vertical="center"/>
      <protection locked="0"/>
    </xf>
    <xf numFmtId="4" fontId="0" fillId="0" borderId="1" xfId="20" applyNumberFormat="1" applyBorder="1" applyAlignment="1" applyProtection="1">
      <alignment horizontal="right" vertical="center"/>
      <protection locked="0"/>
    </xf>
    <xf numFmtId="4" fontId="0" fillId="0" borderId="9" xfId="20" applyNumberFormat="1" applyBorder="1" applyAlignment="1" applyProtection="1">
      <alignment horizontal="right" vertical="center"/>
      <protection locked="0"/>
    </xf>
    <xf numFmtId="0" fontId="0" fillId="0" borderId="12" xfId="20" applyFont="1" applyBorder="1" applyAlignment="1">
      <alignment horizontal="center" vertical="center"/>
      <protection/>
    </xf>
    <xf numFmtId="0" fontId="0" fillId="0" borderId="13" xfId="20" applyFont="1" applyBorder="1" applyAlignment="1">
      <alignment horizontal="center" vertical="center"/>
      <protection/>
    </xf>
    <xf numFmtId="0" fontId="0" fillId="0" borderId="6" xfId="20" applyFont="1" applyBorder="1" applyAlignment="1">
      <alignment horizontal="center" vertical="center"/>
      <protection/>
    </xf>
    <xf numFmtId="0" fontId="0" fillId="0" borderId="8" xfId="20" applyFont="1" applyBorder="1" applyAlignment="1">
      <alignment horizontal="center" vertical="center"/>
      <protection/>
    </xf>
    <xf numFmtId="0" fontId="0" fillId="0" borderId="7" xfId="20" applyFont="1" applyBorder="1" applyAlignment="1">
      <alignment horizontal="center" vertical="center"/>
      <protection/>
    </xf>
    <xf numFmtId="0" fontId="0" fillId="0" borderId="9" xfId="20" applyFont="1" applyBorder="1" applyAlignment="1">
      <alignment horizontal="center" vertical="center"/>
      <protection/>
    </xf>
    <xf numFmtId="0" fontId="0" fillId="0" borderId="12" xfId="20" applyFont="1" applyBorder="1" applyAlignment="1" applyProtection="1">
      <alignment horizontal="center" vertical="center"/>
      <protection hidden="1"/>
    </xf>
    <xf numFmtId="0" fontId="0" fillId="0" borderId="3" xfId="20" applyFont="1" applyBorder="1" applyAlignment="1" applyProtection="1">
      <alignment horizontal="center" vertical="center"/>
      <protection hidden="1"/>
    </xf>
    <xf numFmtId="0" fontId="0" fillId="0" borderId="13" xfId="20" applyFont="1" applyBorder="1" applyAlignment="1" applyProtection="1">
      <alignment horizontal="center" vertical="center"/>
      <protection hidden="1"/>
    </xf>
    <xf numFmtId="0" fontId="0" fillId="0" borderId="6" xfId="20" applyFont="1" applyBorder="1" applyAlignment="1" applyProtection="1">
      <alignment horizontal="center" vertical="center"/>
      <protection hidden="1"/>
    </xf>
    <xf numFmtId="0" fontId="0" fillId="0" borderId="0" xfId="20" applyFont="1" applyAlignment="1" applyProtection="1">
      <alignment horizontal="center" vertical="center"/>
      <protection hidden="1"/>
    </xf>
    <xf numFmtId="0" fontId="0" fillId="0" borderId="8" xfId="20" applyFont="1" applyBorder="1" applyAlignment="1" applyProtection="1">
      <alignment horizontal="center" vertical="center"/>
      <protection hidden="1"/>
    </xf>
    <xf numFmtId="0" fontId="0" fillId="0" borderId="7" xfId="20" applyFont="1" applyBorder="1" applyAlignment="1" applyProtection="1">
      <alignment horizontal="center" vertical="center"/>
      <protection hidden="1"/>
    </xf>
    <xf numFmtId="0" fontId="0" fillId="0" borderId="1" xfId="20" applyFont="1" applyBorder="1" applyAlignment="1" applyProtection="1">
      <alignment horizontal="center" vertical="center"/>
      <protection hidden="1"/>
    </xf>
    <xf numFmtId="0" fontId="0" fillId="0" borderId="9" xfId="20" applyFont="1" applyBorder="1" applyAlignment="1" applyProtection="1">
      <alignment horizontal="center" vertical="center"/>
      <protection hidden="1"/>
    </xf>
    <xf numFmtId="0" fontId="0" fillId="0" borderId="12" xfId="20" applyBorder="1" applyAlignment="1">
      <alignment horizontal="left" vertical="center" wrapText="1"/>
      <protection/>
    </xf>
    <xf numFmtId="0" fontId="0" fillId="0" borderId="3" xfId="20" applyBorder="1" applyAlignment="1">
      <alignment horizontal="left" vertical="center" wrapText="1"/>
      <protection/>
    </xf>
    <xf numFmtId="0" fontId="0" fillId="0" borderId="13" xfId="20" applyBorder="1" applyAlignment="1">
      <alignment horizontal="left" vertical="center" wrapText="1"/>
      <protection/>
    </xf>
    <xf numFmtId="0" fontId="0" fillId="0" borderId="6" xfId="20" applyBorder="1" applyAlignment="1">
      <alignment horizontal="left" vertical="center" wrapText="1"/>
      <protection/>
    </xf>
    <xf numFmtId="0" fontId="0" fillId="0" borderId="0" xfId="20" applyAlignment="1">
      <alignment horizontal="left" vertical="center" wrapText="1"/>
      <protection/>
    </xf>
    <xf numFmtId="0" fontId="0" fillId="0" borderId="8" xfId="20" applyBorder="1" applyAlignment="1">
      <alignment horizontal="left" vertical="center" wrapText="1"/>
      <protection/>
    </xf>
    <xf numFmtId="0" fontId="0" fillId="0" borderId="7" xfId="20" applyBorder="1" applyAlignment="1">
      <alignment horizontal="left" vertical="center" wrapText="1"/>
      <protection/>
    </xf>
    <xf numFmtId="0" fontId="0" fillId="0" borderId="1" xfId="20" applyBorder="1" applyAlignment="1">
      <alignment horizontal="left" vertical="center" wrapText="1"/>
      <protection/>
    </xf>
    <xf numFmtId="0" fontId="0" fillId="0" borderId="9" xfId="20" applyBorder="1" applyAlignment="1">
      <alignment horizontal="left" vertical="center" wrapText="1"/>
      <protection/>
    </xf>
    <xf numFmtId="49" fontId="0" fillId="0" borderId="12" xfId="20" applyNumberFormat="1" applyBorder="1" applyAlignment="1">
      <alignment horizontal="center" vertical="center"/>
      <protection/>
    </xf>
    <xf numFmtId="49" fontId="0" fillId="0" borderId="13" xfId="20" applyNumberFormat="1" applyBorder="1" applyAlignment="1">
      <alignment horizontal="center" vertical="center"/>
      <protection/>
    </xf>
    <xf numFmtId="49" fontId="0" fillId="0" borderId="6" xfId="20" applyNumberFormat="1" applyBorder="1" applyAlignment="1">
      <alignment horizontal="center" vertical="center"/>
      <protection/>
    </xf>
    <xf numFmtId="49" fontId="0" fillId="0" borderId="8" xfId="20" applyNumberFormat="1" applyBorder="1" applyAlignment="1">
      <alignment horizontal="center" vertical="center"/>
      <protection/>
    </xf>
    <xf numFmtId="49" fontId="0" fillId="0" borderId="7" xfId="20" applyNumberFormat="1" applyBorder="1" applyAlignment="1">
      <alignment horizontal="center" vertical="center"/>
      <protection/>
    </xf>
    <xf numFmtId="49" fontId="0" fillId="0" borderId="9" xfId="20" applyNumberFormat="1" applyBorder="1" applyAlignment="1">
      <alignment horizontal="center" vertical="center"/>
      <protection/>
    </xf>
    <xf numFmtId="4" fontId="0" fillId="0" borderId="24" xfId="20" applyNumberFormat="1" applyFont="1" applyBorder="1" applyAlignment="1" applyProtection="1">
      <alignment horizontal="center" vertical="center"/>
      <protection hidden="1"/>
    </xf>
    <xf numFmtId="4" fontId="0" fillId="0" borderId="4" xfId="20" applyNumberFormat="1" applyBorder="1" applyAlignment="1" applyProtection="1">
      <alignment horizontal="center" vertical="center"/>
      <protection hidden="1"/>
    </xf>
    <xf numFmtId="4" fontId="0" fillId="0" borderId="2" xfId="20" applyNumberFormat="1" applyBorder="1" applyAlignment="1" applyProtection="1">
      <alignment horizontal="center" vertical="center"/>
      <protection hidden="1"/>
    </xf>
    <xf numFmtId="4" fontId="0" fillId="0" borderId="5" xfId="20" applyNumberFormat="1" applyBorder="1" applyAlignment="1" applyProtection="1">
      <alignment horizontal="center" vertical="center"/>
      <protection hidden="1"/>
    </xf>
    <xf numFmtId="0" fontId="0" fillId="0" borderId="4" xfId="20" applyBorder="1" applyAlignment="1">
      <alignment horizontal="left" vertical="center"/>
      <protection/>
    </xf>
    <xf numFmtId="0" fontId="0" fillId="0" borderId="2" xfId="20" applyBorder="1" applyAlignment="1">
      <alignment horizontal="left" vertical="center"/>
      <protection/>
    </xf>
    <xf numFmtId="1" fontId="0" fillId="0" borderId="4" xfId="20" applyNumberFormat="1" applyFont="1" applyBorder="1" applyAlignment="1" applyProtection="1">
      <alignment horizontal="center" vertical="center"/>
      <protection hidden="1"/>
    </xf>
    <xf numFmtId="1" fontId="0" fillId="0" borderId="2" xfId="20" applyNumberFormat="1" applyFont="1" applyBorder="1" applyAlignment="1" applyProtection="1">
      <alignment horizontal="center" vertical="center"/>
      <protection hidden="1"/>
    </xf>
    <xf numFmtId="4" fontId="14" fillId="0" borderId="15" xfId="21" applyNumberFormat="1" applyFont="1" applyBorder="1" applyAlignment="1" applyProtection="1">
      <alignment horizontal="right" vertical="center"/>
      <protection locked="0"/>
    </xf>
    <xf numFmtId="4" fontId="14" fillId="0" borderId="25" xfId="21" applyNumberFormat="1" applyFont="1" applyBorder="1" applyAlignment="1" applyProtection="1">
      <alignment horizontal="right" vertical="center"/>
      <protection locked="0"/>
    </xf>
    <xf numFmtId="0" fontId="0" fillId="0" borderId="5" xfId="20" applyBorder="1" applyAlignment="1">
      <alignment horizontal="left" vertical="center"/>
      <protection/>
    </xf>
    <xf numFmtId="4" fontId="14" fillId="0" borderId="16" xfId="21" applyNumberFormat="1" applyFont="1" applyBorder="1" applyAlignment="1" applyProtection="1">
      <alignment horizontal="right" vertical="center"/>
      <protection locked="0"/>
    </xf>
    <xf numFmtId="4" fontId="0" fillId="0" borderId="26" xfId="20" applyNumberFormat="1" applyFont="1" applyBorder="1" applyAlignment="1" applyProtection="1">
      <alignment horizontal="right" vertical="center"/>
      <protection hidden="1"/>
    </xf>
    <xf numFmtId="4" fontId="0" fillId="0" borderId="27" xfId="20" applyNumberFormat="1" applyFont="1" applyBorder="1" applyAlignment="1" applyProtection="1">
      <alignment horizontal="right" vertical="center"/>
      <protection hidden="1"/>
    </xf>
    <xf numFmtId="4" fontId="0" fillId="0" borderId="28" xfId="20" applyNumberFormat="1" applyFont="1" applyBorder="1" applyAlignment="1" applyProtection="1">
      <alignment horizontal="right" vertical="center"/>
      <protection hidden="1"/>
    </xf>
    <xf numFmtId="4" fontId="14" fillId="0" borderId="29" xfId="21" applyNumberFormat="1" applyFont="1" applyBorder="1" applyAlignment="1" applyProtection="1">
      <alignment horizontal="right" vertical="center"/>
      <protection locked="0"/>
    </xf>
    <xf numFmtId="4" fontId="14" fillId="0" borderId="30" xfId="21" applyNumberFormat="1" applyFont="1" applyBorder="1" applyAlignment="1" applyProtection="1">
      <alignment horizontal="right" vertical="center"/>
      <protection locked="0"/>
    </xf>
    <xf numFmtId="4" fontId="14" fillId="0" borderId="31" xfId="21" applyNumberFormat="1" applyFont="1" applyBorder="1" applyAlignment="1" applyProtection="1">
      <alignment horizontal="right" vertical="center"/>
      <protection locked="0"/>
    </xf>
    <xf numFmtId="4" fontId="14" fillId="0" borderId="6" xfId="21" applyNumberFormat="1" applyFont="1" applyBorder="1" applyAlignment="1" applyProtection="1">
      <alignment horizontal="right" vertical="center"/>
      <protection locked="0"/>
    </xf>
    <xf numFmtId="4" fontId="14" fillId="0" borderId="0" xfId="21" applyNumberFormat="1" applyFont="1" applyAlignment="1" applyProtection="1">
      <alignment horizontal="right" vertical="center"/>
      <protection locked="0"/>
    </xf>
    <xf numFmtId="4" fontId="14" fillId="0" borderId="32" xfId="21" applyNumberFormat="1" applyFont="1" applyBorder="1" applyAlignment="1" applyProtection="1">
      <alignment horizontal="right" vertical="center"/>
      <protection locked="0"/>
    </xf>
    <xf numFmtId="4" fontId="14" fillId="0" borderId="33" xfId="21" applyNumberFormat="1" applyFont="1" applyBorder="1" applyAlignment="1" applyProtection="1">
      <alignment horizontal="right" vertical="center"/>
      <protection locked="0"/>
    </xf>
    <xf numFmtId="4" fontId="14" fillId="0" borderId="34" xfId="21" applyNumberFormat="1" applyFont="1" applyBorder="1" applyAlignment="1" applyProtection="1">
      <alignment horizontal="right" vertical="center"/>
      <protection locked="0"/>
    </xf>
    <xf numFmtId="4" fontId="14" fillId="0" borderId="35" xfId="21" applyNumberFormat="1" applyFont="1" applyBorder="1" applyAlignment="1" applyProtection="1">
      <alignment horizontal="right" vertical="center"/>
      <protection locked="0"/>
    </xf>
    <xf numFmtId="4" fontId="2" fillId="3" borderId="10" xfId="20" applyNumberFormat="1" applyFont="1" applyFill="1" applyBorder="1" applyAlignment="1" applyProtection="1">
      <alignment horizontal="right" vertical="center"/>
      <protection hidden="1"/>
    </xf>
    <xf numFmtId="4" fontId="14" fillId="0" borderId="36" xfId="21" applyNumberFormat="1" applyFont="1" applyBorder="1" applyAlignment="1" applyProtection="1">
      <alignment horizontal="right" vertical="center"/>
      <protection locked="0"/>
    </xf>
    <xf numFmtId="49" fontId="2" fillId="3" borderId="10" xfId="20" applyNumberFormat="1" applyFont="1" applyFill="1" applyBorder="1" applyAlignment="1">
      <alignment horizontal="center" vertical="center"/>
      <protection/>
    </xf>
    <xf numFmtId="0" fontId="2" fillId="3" borderId="10" xfId="20" applyFont="1" applyFill="1" applyBorder="1" applyAlignment="1">
      <alignment horizontal="left" vertical="center"/>
      <protection/>
    </xf>
    <xf numFmtId="4" fontId="2" fillId="0" borderId="10" xfId="20" applyNumberFormat="1" applyFont="1" applyBorder="1" applyAlignment="1" applyProtection="1">
      <alignment horizontal="center" vertical="center"/>
      <protection hidden="1"/>
    </xf>
    <xf numFmtId="49" fontId="2" fillId="3" borderId="4" xfId="20" applyNumberFormat="1" applyFont="1" applyFill="1" applyBorder="1" applyAlignment="1">
      <alignment horizontal="center" vertical="center"/>
      <protection/>
    </xf>
    <xf numFmtId="49" fontId="2" fillId="3" borderId="2" xfId="20" applyNumberFormat="1" applyFont="1" applyFill="1" applyBorder="1" applyAlignment="1">
      <alignment horizontal="center" vertical="center"/>
      <protection/>
    </xf>
    <xf numFmtId="0" fontId="2" fillId="3" borderId="21" xfId="20" applyFont="1" applyFill="1" applyBorder="1" applyAlignment="1">
      <alignment horizontal="left" vertical="center"/>
      <protection/>
    </xf>
    <xf numFmtId="0" fontId="2" fillId="3" borderId="22" xfId="20" applyFont="1" applyFill="1" applyBorder="1" applyAlignment="1">
      <alignment horizontal="left" vertical="center"/>
      <protection/>
    </xf>
    <xf numFmtId="49" fontId="2" fillId="0" borderId="10" xfId="20" applyNumberFormat="1" applyFont="1" applyBorder="1" applyAlignment="1">
      <alignment horizontal="center" vertical="center"/>
      <protection/>
    </xf>
    <xf numFmtId="0" fontId="2" fillId="0" borderId="10" xfId="20" applyFont="1" applyBorder="1" applyAlignment="1">
      <alignment horizontal="center" vertical="center"/>
      <protection/>
    </xf>
    <xf numFmtId="0" fontId="2" fillId="0" borderId="10" xfId="20" applyFont="1" applyBorder="1" applyAlignment="1" applyProtection="1">
      <alignment horizontal="center" vertical="center"/>
      <protection hidden="1"/>
    </xf>
    <xf numFmtId="0" fontId="2" fillId="0" borderId="4" xfId="20" applyFont="1" applyBorder="1" applyAlignment="1">
      <alignment horizontal="center" vertical="center"/>
      <protection/>
    </xf>
    <xf numFmtId="4" fontId="2" fillId="0" borderId="10" xfId="20" applyNumberFormat="1" applyFont="1" applyBorder="1" applyAlignment="1">
      <alignment horizontal="center" vertical="center"/>
      <protection/>
    </xf>
    <xf numFmtId="4" fontId="12" fillId="0" borderId="10" xfId="20" applyNumberFormat="1" applyFont="1" applyBorder="1" applyAlignment="1" applyProtection="1">
      <alignment horizontal="center" vertical="center"/>
      <protection hidden="1"/>
    </xf>
    <xf numFmtId="4" fontId="12" fillId="0" borderId="4" xfId="20" applyNumberFormat="1" applyFont="1" applyBorder="1" applyAlignment="1" applyProtection="1">
      <alignment horizontal="center" vertical="center"/>
      <protection hidden="1"/>
    </xf>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Hypertextový odkaz 2" xfId="22"/>
  </cellStyles>
  <dxfs count="2">
    <dxf>
      <font>
        <b/>
        <i val="0"/>
        <color theme="5" tint="-0.24993999302387238"/>
      </font>
      <fill>
        <patternFill>
          <bgColor theme="5" tint="0.5999600291252136"/>
        </patternFill>
      </fill>
      <border/>
    </dxf>
    <dxf>
      <font>
        <b/>
        <i val="0"/>
        <color theme="5" tint="-0.24993999302387238"/>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tavt\Downloads\2275_Divi&#353;\Vzo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zorcování PO"/>
      <sheetName val="Vzorcování TP"/>
      <sheetName val="Doplň"/>
      <sheetName val="PřípravaTZ"/>
      <sheetName val="škrtacObjednávkaOP+ADMINISTRACE"/>
      <sheetName val="TZ"/>
      <sheetName val="Cenová nabídka"/>
      <sheetName val="OP Zálivka"/>
      <sheetName val="OP WC+Zálivka"/>
      <sheetName val="OP Šedé vody"/>
      <sheetName val="SoD_New"/>
      <sheetName val="Příloha k SoD"/>
      <sheetName val="Předávací protokol"/>
      <sheetName val="SoD"/>
      <sheetName val="List1"/>
    </sheetNames>
    <sheetDataSet>
      <sheetData sheetId="0">
        <row r="1">
          <cell r="A1" t="str">
            <v>Hlavní město Praha</v>
          </cell>
          <cell r="B1" t="str">
            <v>Jihočeský</v>
          </cell>
          <cell r="C1" t="str">
            <v>Jihomoravský</v>
          </cell>
          <cell r="D1" t="str">
            <v>Karlovarský</v>
          </cell>
          <cell r="E1" t="str">
            <v>Vysočina</v>
          </cell>
          <cell r="F1" t="str">
            <v>Královéhradecký</v>
          </cell>
          <cell r="G1" t="str">
            <v>Liberecký</v>
          </cell>
          <cell r="H1" t="str">
            <v>Moravskoslezský</v>
          </cell>
          <cell r="I1" t="str">
            <v>Olomoucký</v>
          </cell>
          <cell r="J1" t="str">
            <v>Pardubický</v>
          </cell>
          <cell r="K1" t="str">
            <v>Plzeňský</v>
          </cell>
          <cell r="L1" t="str">
            <v>Středočeský</v>
          </cell>
          <cell r="M1" t="str">
            <v>Ústecký</v>
          </cell>
          <cell r="N1" t="str">
            <v>Zlínský</v>
          </cell>
          <cell r="R1" t="str">
            <v>SINEKO s.r.o.</v>
          </cell>
          <cell r="S1" t="str">
            <v>IRRIGA s.ro.</v>
          </cell>
          <cell r="T1" t="str">
            <v>Gluc PBS s.r.o.</v>
          </cell>
          <cell r="U1" t="str">
            <v>Špaček plast s.r.o.</v>
          </cell>
          <cell r="V1" t="str">
            <v>ELKOPLAST CZ, s.r.o.</v>
          </cell>
          <cell r="W1" t="str">
            <v>Pagáč Plasty</v>
          </cell>
          <cell r="X1" t="str">
            <v>MRAVEC PLAST s.r.o.</v>
          </cell>
          <cell r="Y1" t="str">
            <v>NAŠE JÍMKY s.r.o.</v>
          </cell>
          <cell r="Z1" t="str">
            <v>Vybere žadatel</v>
          </cell>
        </row>
        <row r="2">
          <cell r="A2" t="str">
            <v>-</v>
          </cell>
          <cell r="B2" t="str">
            <v>České Budějovice</v>
          </cell>
          <cell r="C2" t="str">
            <v>Blansko</v>
          </cell>
          <cell r="D2" t="str">
            <v>Cheb</v>
          </cell>
          <cell r="E2" t="str">
            <v>Havlíčkův Brod</v>
          </cell>
          <cell r="F2" t="str">
            <v>Hradec Králové</v>
          </cell>
          <cell r="G2" t="str">
            <v>Česká Lípa</v>
          </cell>
          <cell r="H2" t="str">
            <v>Bruntál</v>
          </cell>
          <cell r="I2" t="str">
            <v>Jeseník</v>
          </cell>
          <cell r="J2" t="str">
            <v>Chrudim</v>
          </cell>
          <cell r="K2" t="str">
            <v>Domažlice</v>
          </cell>
          <cell r="L2" t="str">
            <v>Benešov</v>
          </cell>
          <cell r="M2" t="str">
            <v>Děčín</v>
          </cell>
          <cell r="N2" t="str">
            <v>Kroměříž</v>
          </cell>
          <cell r="R2" t="str">
            <v>1x akumulační nádrž NAUTILUS o celkovém objemu 3 m3</v>
          </cell>
          <cell r="S2" t="str">
            <v>dopsat ručně dle typu</v>
          </cell>
          <cell r="T2" t="str">
            <v>dopsat ručně dle typu</v>
          </cell>
          <cell r="U2" t="str">
            <v>dopsat ručně dle typu</v>
          </cell>
          <cell r="V2" t="str">
            <v>dopsat ručně dle typu</v>
          </cell>
          <cell r="W2" t="str">
            <v>dopsat ručně dle typu</v>
          </cell>
          <cell r="X2" t="str">
            <v>dopsat ručně dle typu</v>
          </cell>
          <cell r="Y2" t="str">
            <v>dopsat ručně dle typu</v>
          </cell>
          <cell r="Z2" t="str">
            <v>1x akumulační nádrž o minimálním objemu XYZ m3</v>
          </cell>
        </row>
        <row r="3">
          <cell r="B3" t="str">
            <v>Český Krumlov</v>
          </cell>
          <cell r="C3" t="str">
            <v>Brno-město</v>
          </cell>
          <cell r="D3" t="str">
            <v>Karlovy Vary</v>
          </cell>
          <cell r="E3" t="str">
            <v>Jihlava</v>
          </cell>
          <cell r="F3" t="str">
            <v>Jičín</v>
          </cell>
          <cell r="G3" t="str">
            <v>Jablonec nad Nisou</v>
          </cell>
          <cell r="H3" t="str">
            <v>Frýdek-Místek</v>
          </cell>
          <cell r="I3" t="str">
            <v>Olomouc</v>
          </cell>
          <cell r="J3" t="str">
            <v>Pardubice</v>
          </cell>
          <cell r="K3" t="str">
            <v>Klatovy</v>
          </cell>
          <cell r="L3" t="str">
            <v>Beroun</v>
          </cell>
          <cell r="M3" t="str">
            <v>Chomutov</v>
          </cell>
          <cell r="N3" t="str">
            <v>Uherské Hradiště</v>
          </cell>
          <cell r="R3" t="str">
            <v>1x akumulační nádrž NAUTILUS o celkovém objemu 5 m3</v>
          </cell>
        </row>
        <row r="4">
          <cell r="B4" t="str">
            <v>Jindřichův Hradec</v>
          </cell>
          <cell r="C4" t="str">
            <v>Brno-venkov</v>
          </cell>
          <cell r="D4" t="str">
            <v>Sokolov</v>
          </cell>
          <cell r="E4" t="str">
            <v>Pelhřimov</v>
          </cell>
          <cell r="F4" t="str">
            <v>Náchod</v>
          </cell>
          <cell r="G4" t="str">
            <v>Liberec</v>
          </cell>
          <cell r="H4" t="str">
            <v>Karviná</v>
          </cell>
          <cell r="I4" t="str">
            <v>Prostějov</v>
          </cell>
          <cell r="J4" t="str">
            <v>Svitavy</v>
          </cell>
          <cell r="K4" t="str">
            <v>Plzeň-jih</v>
          </cell>
          <cell r="L4" t="str">
            <v>Kladno</v>
          </cell>
          <cell r="M4" t="str">
            <v>Litoměřice</v>
          </cell>
          <cell r="N4" t="str">
            <v>Vsetín</v>
          </cell>
          <cell r="R4" t="str">
            <v>1x akumulační nádrž NAUTILUS o celkovém objemu 6 m3</v>
          </cell>
        </row>
        <row r="5">
          <cell r="B5" t="str">
            <v>Písek</v>
          </cell>
          <cell r="C5" t="str">
            <v>Břeclav</v>
          </cell>
          <cell r="E5" t="str">
            <v>Třebíč</v>
          </cell>
          <cell r="F5" t="str">
            <v>Rychnov nad Kněžnou</v>
          </cell>
          <cell r="G5" t="str">
            <v>Semily</v>
          </cell>
          <cell r="H5" t="str">
            <v>Nový Jičín</v>
          </cell>
          <cell r="I5" t="str">
            <v>Přerov</v>
          </cell>
          <cell r="J5" t="str">
            <v>Ústí nad Orlicí</v>
          </cell>
          <cell r="K5" t="str">
            <v>Plzeň-město</v>
          </cell>
          <cell r="L5" t="str">
            <v>Kolín</v>
          </cell>
          <cell r="M5" t="str">
            <v>Louny</v>
          </cell>
          <cell r="N5" t="str">
            <v>Zlín</v>
          </cell>
          <cell r="R5" t="str">
            <v>1x akumulační nádrž NAUTILUS o celkovém objemu 7 m3</v>
          </cell>
        </row>
        <row r="6">
          <cell r="B6" t="str">
            <v>Prachatice</v>
          </cell>
          <cell r="C6" t="str">
            <v>Hodonín</v>
          </cell>
          <cell r="E6" t="str">
            <v>Žďár nad Sázavou</v>
          </cell>
          <cell r="F6" t="str">
            <v>Trutnov</v>
          </cell>
          <cell r="H6" t="str">
            <v>Opava</v>
          </cell>
          <cell r="I6" t="str">
            <v>Šumperk</v>
          </cell>
          <cell r="K6" t="str">
            <v>Plzeň-sever</v>
          </cell>
          <cell r="L6" t="str">
            <v>Kutná Hora</v>
          </cell>
          <cell r="M6" t="str">
            <v>Most</v>
          </cell>
          <cell r="R6" t="str">
            <v>1x akumulační nádrž NAUTILUS o celkovém objemu 9 m3</v>
          </cell>
        </row>
        <row r="7">
          <cell r="B7" t="str">
            <v>Strakonice</v>
          </cell>
          <cell r="C7" t="str">
            <v>Vyškov</v>
          </cell>
          <cell r="H7" t="str">
            <v>Ostrava-město</v>
          </cell>
          <cell r="K7" t="str">
            <v>Rokycany</v>
          </cell>
          <cell r="L7" t="str">
            <v>Mělník</v>
          </cell>
          <cell r="M7" t="str">
            <v>Teplice</v>
          </cell>
          <cell r="R7" t="str">
            <v>1x akumulační nádrž NAUTILUS o celkovém objemu12 m3</v>
          </cell>
        </row>
        <row r="8">
          <cell r="B8" t="str">
            <v>Tábor</v>
          </cell>
          <cell r="C8" t="str">
            <v>Znojmo</v>
          </cell>
          <cell r="K8" t="str">
            <v>Tachov</v>
          </cell>
          <cell r="L8" t="str">
            <v>Mladá Boleslav</v>
          </cell>
          <cell r="M8" t="str">
            <v>Ústí nad Labem</v>
          </cell>
        </row>
        <row r="9">
          <cell r="L9" t="str">
            <v>Nymburk</v>
          </cell>
        </row>
        <row r="10">
          <cell r="L10" t="str">
            <v>Praha-východ</v>
          </cell>
        </row>
        <row r="11">
          <cell r="L11" t="str">
            <v>Praha-západ</v>
          </cell>
        </row>
        <row r="12">
          <cell r="L12" t="str">
            <v>Příbram</v>
          </cell>
        </row>
        <row r="13">
          <cell r="L13" t="str">
            <v>Rakovník</v>
          </cell>
        </row>
      </sheetData>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D8593-C580-46A4-8761-28BB1CADF323}">
  <sheetPr>
    <tabColor rgb="FFFFFF00"/>
  </sheetPr>
  <dimension ref="A1:AB407"/>
  <sheetViews>
    <sheetView view="pageLayout" workbookViewId="0" topLeftCell="A1">
      <selection activeCell="V12" sqref="V12"/>
    </sheetView>
  </sheetViews>
  <sheetFormatPr defaultColWidth="9.8515625" defaultRowHeight="15"/>
  <cols>
    <col min="1" max="25" width="3.421875" style="1" customWidth="1"/>
    <col min="26" max="27" width="3.57421875" style="1" customWidth="1"/>
    <col min="28" max="16384" width="9.8515625" style="1" customWidth="1"/>
  </cols>
  <sheetData>
    <row r="1" ht="18.75">
      <c r="M1" s="2" t="s">
        <v>0</v>
      </c>
    </row>
    <row r="3" ht="18.75">
      <c r="M3" s="3" t="s">
        <v>102</v>
      </c>
    </row>
    <row r="4" ht="18.75">
      <c r="M4" s="2" t="str">
        <f>C7</f>
        <v>Město Chomutov</v>
      </c>
    </row>
    <row r="6" spans="3:28" ht="15">
      <c r="C6" s="4" t="s">
        <v>1</v>
      </c>
      <c r="D6" s="5"/>
      <c r="E6" s="5"/>
      <c r="F6" s="5"/>
      <c r="G6" s="5"/>
      <c r="R6" s="6" t="s">
        <v>2</v>
      </c>
      <c r="AB6" s="7"/>
    </row>
    <row r="7" spans="3:28" ht="15">
      <c r="C7" s="5" t="s">
        <v>103</v>
      </c>
      <c r="D7" s="5"/>
      <c r="E7" s="5"/>
      <c r="F7" s="5"/>
      <c r="G7" s="5"/>
      <c r="R7" s="121"/>
      <c r="S7" s="121"/>
      <c r="T7" s="121"/>
      <c r="U7" s="121"/>
      <c r="V7" s="121"/>
      <c r="AB7" s="7"/>
    </row>
    <row r="8" spans="3:22" ht="15">
      <c r="C8" s="8" t="s">
        <v>104</v>
      </c>
      <c r="D8" s="8"/>
      <c r="E8" s="8"/>
      <c r="F8" s="8"/>
      <c r="G8" s="8"/>
      <c r="R8" s="122"/>
      <c r="S8" s="122"/>
      <c r="T8" s="122"/>
      <c r="U8" s="122"/>
      <c r="V8" s="122"/>
    </row>
    <row r="9" spans="3:28" ht="15">
      <c r="C9" s="8" t="s">
        <v>105</v>
      </c>
      <c r="D9" s="8"/>
      <c r="E9" s="8"/>
      <c r="F9" s="8"/>
      <c r="G9" s="8"/>
      <c r="R9" s="122"/>
      <c r="S9" s="122"/>
      <c r="T9" s="122"/>
      <c r="U9" s="122"/>
      <c r="V9" s="122"/>
      <c r="AB9" s="7"/>
    </row>
    <row r="10" spans="3:22" ht="15">
      <c r="C10" s="8" t="s">
        <v>106</v>
      </c>
      <c r="D10" s="8"/>
      <c r="E10" s="8"/>
      <c r="F10" s="8"/>
      <c r="G10" s="8"/>
      <c r="R10" s="122"/>
      <c r="S10" s="122"/>
      <c r="T10" s="122"/>
      <c r="U10" s="122"/>
      <c r="V10" s="122"/>
    </row>
    <row r="11" spans="3:28" ht="15">
      <c r="C11" s="8" t="s">
        <v>107</v>
      </c>
      <c r="D11" s="8"/>
      <c r="E11" s="8"/>
      <c r="F11" s="8"/>
      <c r="G11" s="8"/>
      <c r="R11" s="122"/>
      <c r="S11" s="122"/>
      <c r="T11" s="122"/>
      <c r="U11" s="122"/>
      <c r="V11" s="122"/>
      <c r="AB11" s="9"/>
    </row>
    <row r="13" ht="15">
      <c r="B13" s="6" t="s">
        <v>3</v>
      </c>
    </row>
    <row r="14" spans="2:24" ht="15" customHeight="1">
      <c r="B14" s="89" t="s">
        <v>4</v>
      </c>
      <c r="C14" s="89"/>
      <c r="D14" s="89"/>
      <c r="E14" s="89"/>
      <c r="F14" s="89"/>
      <c r="G14" s="89"/>
      <c r="H14" s="89"/>
      <c r="I14" s="89"/>
      <c r="J14" s="89"/>
      <c r="K14" s="89"/>
      <c r="L14" s="89"/>
      <c r="M14" s="89"/>
      <c r="N14" s="89"/>
      <c r="O14" s="89"/>
      <c r="P14" s="120"/>
      <c r="Q14" s="93">
        <v>0</v>
      </c>
      <c r="R14" s="94"/>
      <c r="S14" s="94"/>
      <c r="T14" s="94"/>
      <c r="U14" s="94"/>
      <c r="V14" s="94"/>
      <c r="W14" s="97" t="s">
        <v>5</v>
      </c>
      <c r="X14" s="98"/>
    </row>
    <row r="15" spans="2:24" ht="15" customHeight="1">
      <c r="B15" s="89"/>
      <c r="C15" s="89"/>
      <c r="D15" s="89"/>
      <c r="E15" s="89"/>
      <c r="F15" s="89"/>
      <c r="G15" s="89"/>
      <c r="H15" s="89"/>
      <c r="I15" s="89"/>
      <c r="J15" s="89"/>
      <c r="K15" s="89"/>
      <c r="L15" s="89"/>
      <c r="M15" s="89"/>
      <c r="N15" s="89"/>
      <c r="O15" s="89"/>
      <c r="P15" s="120"/>
      <c r="Q15" s="110"/>
      <c r="R15" s="107"/>
      <c r="S15" s="107"/>
      <c r="T15" s="107"/>
      <c r="U15" s="107"/>
      <c r="V15" s="107"/>
      <c r="W15" s="108"/>
      <c r="X15" s="109"/>
    </row>
    <row r="16" spans="2:24" ht="15" customHeight="1">
      <c r="B16" s="89" t="s">
        <v>6</v>
      </c>
      <c r="C16" s="89"/>
      <c r="D16" s="89"/>
      <c r="E16" s="89"/>
      <c r="F16" s="89"/>
      <c r="G16" s="89"/>
      <c r="H16" s="89"/>
      <c r="I16" s="89"/>
      <c r="J16" s="89"/>
      <c r="K16" s="89"/>
      <c r="L16" s="89"/>
      <c r="M16" s="89"/>
      <c r="N16" s="89"/>
      <c r="O16" s="89"/>
      <c r="P16" s="89"/>
      <c r="Q16" s="93">
        <v>0</v>
      </c>
      <c r="R16" s="94"/>
      <c r="S16" s="94"/>
      <c r="T16" s="94"/>
      <c r="U16" s="94"/>
      <c r="V16" s="94"/>
      <c r="W16" s="97" t="s">
        <v>5</v>
      </c>
      <c r="X16" s="98"/>
    </row>
    <row r="17" spans="2:24" ht="15" customHeight="1">
      <c r="B17" s="89"/>
      <c r="C17" s="89"/>
      <c r="D17" s="89"/>
      <c r="E17" s="89"/>
      <c r="F17" s="89"/>
      <c r="G17" s="89"/>
      <c r="H17" s="89"/>
      <c r="I17" s="89"/>
      <c r="J17" s="89"/>
      <c r="K17" s="89"/>
      <c r="L17" s="89"/>
      <c r="M17" s="89"/>
      <c r="N17" s="89"/>
      <c r="O17" s="89"/>
      <c r="P17" s="89"/>
      <c r="Q17" s="110"/>
      <c r="R17" s="107"/>
      <c r="S17" s="107"/>
      <c r="T17" s="107"/>
      <c r="U17" s="107"/>
      <c r="V17" s="107"/>
      <c r="W17" s="108"/>
      <c r="X17" s="109"/>
    </row>
    <row r="18" spans="2:24" ht="15" customHeight="1">
      <c r="B18" s="89" t="s">
        <v>7</v>
      </c>
      <c r="C18" s="89"/>
      <c r="D18" s="89"/>
      <c r="E18" s="89"/>
      <c r="F18" s="89"/>
      <c r="G18" s="89"/>
      <c r="H18" s="89"/>
      <c r="I18" s="89"/>
      <c r="J18" s="89"/>
      <c r="K18" s="89"/>
      <c r="L18" s="89"/>
      <c r="M18" s="89"/>
      <c r="N18" s="89"/>
      <c r="O18" s="89"/>
      <c r="P18" s="89"/>
      <c r="Q18" s="93">
        <f>SUM('9.2'!Z4:AG4,'9.2'!Z52:AG52)</f>
        <v>0</v>
      </c>
      <c r="R18" s="94"/>
      <c r="S18" s="94"/>
      <c r="T18" s="94"/>
      <c r="U18" s="94"/>
      <c r="V18" s="94"/>
      <c r="W18" s="97" t="s">
        <v>5</v>
      </c>
      <c r="X18" s="98"/>
    </row>
    <row r="19" spans="2:24" ht="15" customHeight="1">
      <c r="B19" s="89"/>
      <c r="C19" s="89"/>
      <c r="D19" s="89"/>
      <c r="E19" s="89"/>
      <c r="F19" s="89"/>
      <c r="G19" s="89"/>
      <c r="H19" s="89"/>
      <c r="I19" s="89"/>
      <c r="J19" s="89"/>
      <c r="K19" s="89"/>
      <c r="L19" s="89"/>
      <c r="M19" s="89"/>
      <c r="N19" s="89"/>
      <c r="O19" s="89"/>
      <c r="P19" s="89"/>
      <c r="Q19" s="110"/>
      <c r="R19" s="107"/>
      <c r="S19" s="107"/>
      <c r="T19" s="107"/>
      <c r="U19" s="107"/>
      <c r="V19" s="107"/>
      <c r="W19" s="108"/>
      <c r="X19" s="109"/>
    </row>
    <row r="20" spans="2:24" ht="15" customHeight="1">
      <c r="B20" s="89" t="s">
        <v>8</v>
      </c>
      <c r="C20" s="89"/>
      <c r="D20" s="89"/>
      <c r="E20" s="89"/>
      <c r="F20" s="89"/>
      <c r="G20" s="89"/>
      <c r="H20" s="89"/>
      <c r="I20" s="89"/>
      <c r="J20" s="89"/>
      <c r="K20" s="89"/>
      <c r="L20" s="89"/>
      <c r="M20" s="89"/>
      <c r="N20" s="89"/>
      <c r="O20" s="89"/>
      <c r="P20" s="89"/>
      <c r="Q20" s="93">
        <v>0</v>
      </c>
      <c r="R20" s="94"/>
      <c r="S20" s="94"/>
      <c r="T20" s="94"/>
      <c r="U20" s="94"/>
      <c r="V20" s="94"/>
      <c r="W20" s="97" t="s">
        <v>5</v>
      </c>
      <c r="X20" s="98"/>
    </row>
    <row r="21" spans="2:28" ht="15" customHeight="1">
      <c r="B21" s="89"/>
      <c r="C21" s="89"/>
      <c r="D21" s="89"/>
      <c r="E21" s="89"/>
      <c r="F21" s="89"/>
      <c r="G21" s="89"/>
      <c r="H21" s="89"/>
      <c r="I21" s="89"/>
      <c r="J21" s="89"/>
      <c r="K21" s="89"/>
      <c r="L21" s="89"/>
      <c r="M21" s="89"/>
      <c r="N21" s="89"/>
      <c r="O21" s="89"/>
      <c r="P21" s="89"/>
      <c r="Q21" s="110"/>
      <c r="R21" s="107"/>
      <c r="S21" s="107"/>
      <c r="T21" s="107"/>
      <c r="U21" s="107"/>
      <c r="V21" s="107"/>
      <c r="W21" s="108"/>
      <c r="X21" s="109"/>
      <c r="AB21" s="10"/>
    </row>
    <row r="22" spans="2:28" ht="15" customHeight="1">
      <c r="B22" s="89" t="s">
        <v>9</v>
      </c>
      <c r="C22" s="89"/>
      <c r="D22" s="89"/>
      <c r="E22" s="89"/>
      <c r="F22" s="89"/>
      <c r="G22" s="89"/>
      <c r="H22" s="89"/>
      <c r="I22" s="89"/>
      <c r="J22" s="89"/>
      <c r="K22" s="89"/>
      <c r="L22" s="89"/>
      <c r="M22" s="89"/>
      <c r="N22" s="89"/>
      <c r="O22" s="89"/>
      <c r="P22" s="89"/>
      <c r="Q22" s="93">
        <f>'9.2'!Z70+'9.2'!AD70</f>
        <v>0</v>
      </c>
      <c r="R22" s="94"/>
      <c r="S22" s="94"/>
      <c r="T22" s="94"/>
      <c r="U22" s="94"/>
      <c r="V22" s="94"/>
      <c r="W22" s="97" t="s">
        <v>5</v>
      </c>
      <c r="X22" s="98"/>
      <c r="AB22" s="10"/>
    </row>
    <row r="23" spans="2:24" ht="15" customHeight="1">
      <c r="B23" s="89"/>
      <c r="C23" s="89"/>
      <c r="D23" s="89"/>
      <c r="E23" s="89"/>
      <c r="F23" s="89"/>
      <c r="G23" s="89"/>
      <c r="H23" s="89"/>
      <c r="I23" s="89"/>
      <c r="J23" s="89"/>
      <c r="K23" s="89"/>
      <c r="L23" s="89"/>
      <c r="M23" s="89"/>
      <c r="N23" s="89"/>
      <c r="O23" s="89"/>
      <c r="P23" s="89"/>
      <c r="Q23" s="110"/>
      <c r="R23" s="107"/>
      <c r="S23" s="107"/>
      <c r="T23" s="107"/>
      <c r="U23" s="107"/>
      <c r="V23" s="107"/>
      <c r="W23" s="108"/>
      <c r="X23" s="109"/>
    </row>
    <row r="24" spans="2:24" ht="15" customHeight="1">
      <c r="B24" s="111" t="s">
        <v>10</v>
      </c>
      <c r="C24" s="111"/>
      <c r="D24" s="111"/>
      <c r="E24" s="111"/>
      <c r="F24" s="111"/>
      <c r="G24" s="111"/>
      <c r="H24" s="111"/>
      <c r="I24" s="111"/>
      <c r="J24" s="111"/>
      <c r="K24" s="111"/>
      <c r="L24" s="111"/>
      <c r="M24" s="111"/>
      <c r="N24" s="111"/>
      <c r="O24" s="111"/>
      <c r="P24" s="111"/>
      <c r="Q24" s="112">
        <f>SUM(Q14:V23)</f>
        <v>0</v>
      </c>
      <c r="R24" s="113"/>
      <c r="S24" s="113"/>
      <c r="T24" s="113"/>
      <c r="U24" s="113"/>
      <c r="V24" s="113"/>
      <c r="W24" s="116" t="s">
        <v>5</v>
      </c>
      <c r="X24" s="117"/>
    </row>
    <row r="25" spans="2:24" ht="15" customHeight="1">
      <c r="B25" s="111"/>
      <c r="C25" s="111"/>
      <c r="D25" s="111"/>
      <c r="E25" s="111"/>
      <c r="F25" s="111"/>
      <c r="G25" s="111"/>
      <c r="H25" s="111"/>
      <c r="I25" s="111"/>
      <c r="J25" s="111"/>
      <c r="K25" s="111"/>
      <c r="L25" s="111"/>
      <c r="M25" s="111"/>
      <c r="N25" s="111"/>
      <c r="O25" s="111"/>
      <c r="P25" s="111"/>
      <c r="Q25" s="114"/>
      <c r="R25" s="115"/>
      <c r="S25" s="115"/>
      <c r="T25" s="115"/>
      <c r="U25" s="115"/>
      <c r="V25" s="115"/>
      <c r="W25" s="118"/>
      <c r="X25" s="119"/>
    </row>
    <row r="26" spans="17:22" ht="15">
      <c r="Q26" s="11"/>
      <c r="R26" s="11"/>
      <c r="S26" s="11"/>
      <c r="T26" s="11"/>
      <c r="U26" s="11"/>
      <c r="V26" s="11"/>
    </row>
    <row r="27" spans="2:22" ht="15">
      <c r="B27" s="6" t="s">
        <v>11</v>
      </c>
      <c r="Q27" s="11"/>
      <c r="R27" s="11"/>
      <c r="S27" s="11"/>
      <c r="T27" s="11"/>
      <c r="U27" s="11"/>
      <c r="V27" s="11"/>
    </row>
    <row r="28" spans="2:24" ht="15">
      <c r="B28" s="89" t="s">
        <v>12</v>
      </c>
      <c r="C28" s="89"/>
      <c r="D28" s="89"/>
      <c r="E28" s="89"/>
      <c r="F28" s="89"/>
      <c r="G28" s="89"/>
      <c r="H28" s="89"/>
      <c r="I28" s="89"/>
      <c r="J28" s="89"/>
      <c r="K28" s="91" t="s">
        <v>13</v>
      </c>
      <c r="L28" s="91"/>
      <c r="M28" s="91"/>
      <c r="N28" s="91"/>
      <c r="O28" s="91"/>
      <c r="P28" s="91"/>
      <c r="Q28" s="93">
        <v>0</v>
      </c>
      <c r="R28" s="94"/>
      <c r="S28" s="94"/>
      <c r="T28" s="94"/>
      <c r="U28" s="94"/>
      <c r="V28" s="94"/>
      <c r="W28" s="97" t="s">
        <v>5</v>
      </c>
      <c r="X28" s="98"/>
    </row>
    <row r="29" spans="2:24" ht="15">
      <c r="B29" s="89"/>
      <c r="C29" s="89"/>
      <c r="D29" s="89"/>
      <c r="E29" s="89"/>
      <c r="F29" s="89"/>
      <c r="G29" s="89"/>
      <c r="H29" s="89"/>
      <c r="I29" s="89"/>
      <c r="J29" s="89"/>
      <c r="K29" s="91"/>
      <c r="L29" s="91"/>
      <c r="M29" s="91"/>
      <c r="N29" s="91"/>
      <c r="O29" s="91"/>
      <c r="P29" s="91"/>
      <c r="Q29" s="110"/>
      <c r="R29" s="107"/>
      <c r="S29" s="107"/>
      <c r="T29" s="107"/>
      <c r="U29" s="107"/>
      <c r="V29" s="107"/>
      <c r="W29" s="108"/>
      <c r="X29" s="109"/>
    </row>
    <row r="30" spans="2:24" ht="15">
      <c r="B30" s="89" t="s">
        <v>14</v>
      </c>
      <c r="C30" s="89"/>
      <c r="D30" s="89"/>
      <c r="E30" s="89"/>
      <c r="F30" s="89"/>
      <c r="G30" s="89"/>
      <c r="H30" s="89"/>
      <c r="I30" s="89"/>
      <c r="J30" s="89"/>
      <c r="K30" s="91" t="s">
        <v>13</v>
      </c>
      <c r="L30" s="91"/>
      <c r="M30" s="91"/>
      <c r="N30" s="91"/>
      <c r="O30" s="91"/>
      <c r="P30" s="91"/>
      <c r="Q30" s="93">
        <v>0</v>
      </c>
      <c r="R30" s="94"/>
      <c r="S30" s="94"/>
      <c r="T30" s="94"/>
      <c r="U30" s="94"/>
      <c r="V30" s="94"/>
      <c r="W30" s="97" t="s">
        <v>5</v>
      </c>
      <c r="X30" s="98"/>
    </row>
    <row r="31" spans="2:24" ht="15">
      <c r="B31" s="89"/>
      <c r="C31" s="89"/>
      <c r="D31" s="89"/>
      <c r="E31" s="89"/>
      <c r="F31" s="89"/>
      <c r="G31" s="89"/>
      <c r="H31" s="89"/>
      <c r="I31" s="89"/>
      <c r="J31" s="89"/>
      <c r="K31" s="91"/>
      <c r="L31" s="91"/>
      <c r="M31" s="91"/>
      <c r="N31" s="91"/>
      <c r="O31" s="91"/>
      <c r="P31" s="91"/>
      <c r="Q31" s="110"/>
      <c r="R31" s="107"/>
      <c r="S31" s="107"/>
      <c r="T31" s="107"/>
      <c r="U31" s="107"/>
      <c r="V31" s="107"/>
      <c r="W31" s="108"/>
      <c r="X31" s="109"/>
    </row>
    <row r="32" spans="2:24" ht="15">
      <c r="B32" s="89" t="s">
        <v>15</v>
      </c>
      <c r="C32" s="89"/>
      <c r="D32" s="89"/>
      <c r="E32" s="89"/>
      <c r="F32" s="89"/>
      <c r="G32" s="89"/>
      <c r="H32" s="89"/>
      <c r="I32" s="89"/>
      <c r="J32" s="89"/>
      <c r="K32" s="91" t="s">
        <v>16</v>
      </c>
      <c r="L32" s="91"/>
      <c r="M32" s="91"/>
      <c r="N32" s="91"/>
      <c r="O32" s="91"/>
      <c r="P32" s="91"/>
      <c r="Q32" s="93">
        <f>Q24</f>
        <v>0</v>
      </c>
      <c r="R32" s="94"/>
      <c r="S32" s="94"/>
      <c r="T32" s="94"/>
      <c r="U32" s="94"/>
      <c r="V32" s="94"/>
      <c r="W32" s="97" t="s">
        <v>5</v>
      </c>
      <c r="X32" s="98"/>
    </row>
    <row r="33" spans="2:24" ht="15">
      <c r="B33" s="89"/>
      <c r="C33" s="89"/>
      <c r="D33" s="89"/>
      <c r="E33" s="89"/>
      <c r="F33" s="89"/>
      <c r="G33" s="89"/>
      <c r="H33" s="89"/>
      <c r="I33" s="89"/>
      <c r="J33" s="89"/>
      <c r="K33" s="91"/>
      <c r="L33" s="91"/>
      <c r="M33" s="91"/>
      <c r="N33" s="91"/>
      <c r="O33" s="91"/>
      <c r="P33" s="91"/>
      <c r="Q33" s="110"/>
      <c r="R33" s="107"/>
      <c r="S33" s="107"/>
      <c r="T33" s="107"/>
      <c r="U33" s="107"/>
      <c r="V33" s="107"/>
      <c r="W33" s="108"/>
      <c r="X33" s="109"/>
    </row>
    <row r="34" spans="2:24" ht="15">
      <c r="B34" s="89" t="s">
        <v>17</v>
      </c>
      <c r="C34" s="89"/>
      <c r="D34" s="89"/>
      <c r="E34" s="89"/>
      <c r="F34" s="89"/>
      <c r="G34" s="89"/>
      <c r="H34" s="89"/>
      <c r="I34" s="89"/>
      <c r="J34" s="89"/>
      <c r="K34" s="91" t="s">
        <v>16</v>
      </c>
      <c r="L34" s="91"/>
      <c r="M34" s="91"/>
      <c r="N34" s="91"/>
      <c r="O34" s="91"/>
      <c r="P34" s="91"/>
      <c r="Q34" s="93">
        <f>Q32*0.21</f>
        <v>0</v>
      </c>
      <c r="R34" s="94"/>
      <c r="S34" s="94"/>
      <c r="T34" s="94"/>
      <c r="U34" s="94"/>
      <c r="V34" s="94"/>
      <c r="W34" s="97" t="s">
        <v>5</v>
      </c>
      <c r="X34" s="98"/>
    </row>
    <row r="35" spans="2:24" ht="15">
      <c r="B35" s="90"/>
      <c r="C35" s="90"/>
      <c r="D35" s="90"/>
      <c r="E35" s="90"/>
      <c r="F35" s="90"/>
      <c r="G35" s="90"/>
      <c r="H35" s="90"/>
      <c r="I35" s="90"/>
      <c r="J35" s="90"/>
      <c r="K35" s="92"/>
      <c r="L35" s="92"/>
      <c r="M35" s="92"/>
      <c r="N35" s="92"/>
      <c r="O35" s="92"/>
      <c r="P35" s="92"/>
      <c r="Q35" s="95"/>
      <c r="R35" s="96"/>
      <c r="S35" s="96"/>
      <c r="T35" s="96"/>
      <c r="U35" s="96"/>
      <c r="V35" s="96"/>
      <c r="W35" s="99"/>
      <c r="X35" s="100"/>
    </row>
    <row r="36" spans="2:24" ht="15">
      <c r="B36" s="101" t="s">
        <v>18</v>
      </c>
      <c r="C36" s="102"/>
      <c r="D36" s="102"/>
      <c r="E36" s="102"/>
      <c r="F36" s="102"/>
      <c r="G36" s="102"/>
      <c r="H36" s="102"/>
      <c r="I36" s="102"/>
      <c r="J36" s="102"/>
      <c r="K36" s="105"/>
      <c r="L36" s="105"/>
      <c r="M36" s="105"/>
      <c r="N36" s="105"/>
      <c r="O36" s="105"/>
      <c r="P36" s="105"/>
      <c r="Q36" s="94">
        <v>0</v>
      </c>
      <c r="R36" s="94"/>
      <c r="S36" s="94"/>
      <c r="T36" s="94"/>
      <c r="U36" s="94"/>
      <c r="V36" s="94"/>
      <c r="W36" s="97" t="s">
        <v>5</v>
      </c>
      <c r="X36" s="98"/>
    </row>
    <row r="37" spans="2:24" ht="15">
      <c r="B37" s="103"/>
      <c r="C37" s="104"/>
      <c r="D37" s="104"/>
      <c r="E37" s="104"/>
      <c r="F37" s="104"/>
      <c r="G37" s="104"/>
      <c r="H37" s="104"/>
      <c r="I37" s="104"/>
      <c r="J37" s="104"/>
      <c r="K37" s="106"/>
      <c r="L37" s="106"/>
      <c r="M37" s="106"/>
      <c r="N37" s="106"/>
      <c r="O37" s="106"/>
      <c r="P37" s="106"/>
      <c r="Q37" s="107"/>
      <c r="R37" s="107"/>
      <c r="S37" s="107"/>
      <c r="T37" s="107"/>
      <c r="U37" s="107"/>
      <c r="V37" s="107"/>
      <c r="W37" s="108"/>
      <c r="X37" s="109"/>
    </row>
    <row r="38" spans="2:24" ht="15">
      <c r="B38" s="79" t="s">
        <v>19</v>
      </c>
      <c r="C38" s="80"/>
      <c r="D38" s="80"/>
      <c r="E38" s="80"/>
      <c r="F38" s="80"/>
      <c r="G38" s="80"/>
      <c r="H38" s="80"/>
      <c r="I38" s="80"/>
      <c r="J38" s="80"/>
      <c r="K38" s="80"/>
      <c r="L38" s="80"/>
      <c r="M38" s="80"/>
      <c r="N38" s="80"/>
      <c r="O38" s="80"/>
      <c r="P38" s="80"/>
      <c r="Q38" s="83">
        <f>Q32+Q34</f>
        <v>0</v>
      </c>
      <c r="R38" s="83"/>
      <c r="S38" s="83"/>
      <c r="T38" s="83"/>
      <c r="U38" s="83"/>
      <c r="V38" s="83"/>
      <c r="W38" s="85" t="s">
        <v>5</v>
      </c>
      <c r="X38" s="86"/>
    </row>
    <row r="39" spans="2:24" ht="15">
      <c r="B39" s="81"/>
      <c r="C39" s="82"/>
      <c r="D39" s="82"/>
      <c r="E39" s="82"/>
      <c r="F39" s="82"/>
      <c r="G39" s="82"/>
      <c r="H39" s="82"/>
      <c r="I39" s="82"/>
      <c r="J39" s="82"/>
      <c r="K39" s="82"/>
      <c r="L39" s="82"/>
      <c r="M39" s="82"/>
      <c r="N39" s="82"/>
      <c r="O39" s="82"/>
      <c r="P39" s="82"/>
      <c r="Q39" s="84"/>
      <c r="R39" s="84"/>
      <c r="S39" s="84"/>
      <c r="T39" s="84"/>
      <c r="U39" s="84"/>
      <c r="V39" s="84"/>
      <c r="W39" s="87"/>
      <c r="X39" s="88"/>
    </row>
    <row r="41" spans="2:17" ht="15">
      <c r="B41" s="1" t="s">
        <v>20</v>
      </c>
      <c r="C41" s="5"/>
      <c r="D41" s="5"/>
      <c r="E41" s="5"/>
      <c r="F41" s="5"/>
      <c r="G41" s="5"/>
      <c r="H41" s="5"/>
      <c r="J41" s="1" t="s">
        <v>21</v>
      </c>
      <c r="L41" s="5"/>
      <c r="M41" s="5"/>
      <c r="N41" s="5"/>
      <c r="O41" s="5"/>
      <c r="P41" s="5"/>
      <c r="Q41" s="5"/>
    </row>
    <row r="43" spans="26:27" ht="15" customHeight="1">
      <c r="Z43" s="6"/>
      <c r="AA43" s="6"/>
    </row>
    <row r="44" spans="26:27" ht="15" customHeight="1">
      <c r="Z44" s="6"/>
      <c r="AA44" s="6"/>
    </row>
    <row r="45" spans="5:22" ht="15">
      <c r="E45" s="12"/>
      <c r="F45" s="12" t="s">
        <v>22</v>
      </c>
      <c r="G45" s="12"/>
      <c r="H45" s="12"/>
      <c r="I45" s="12"/>
      <c r="J45" s="12"/>
      <c r="Q45" s="12"/>
      <c r="R45" s="12" t="s">
        <v>23</v>
      </c>
      <c r="S45" s="12"/>
      <c r="T45" s="12"/>
      <c r="U45" s="12"/>
      <c r="V45" s="12"/>
    </row>
    <row r="46" spans="1:25" s="6" customFormat="1" ht="15.75" customHeight="1">
      <c r="A46" s="1"/>
      <c r="B46" s="1"/>
      <c r="C46" s="1"/>
      <c r="D46" s="1"/>
      <c r="E46" s="1"/>
      <c r="F46" s="1"/>
      <c r="G46" s="1"/>
      <c r="H46" s="1"/>
      <c r="I46" s="1"/>
      <c r="J46" s="1"/>
      <c r="K46" s="1"/>
      <c r="L46" s="1"/>
      <c r="M46" s="1"/>
      <c r="N46" s="1"/>
      <c r="O46" s="1"/>
      <c r="P46" s="1"/>
      <c r="Q46" s="1"/>
      <c r="R46" s="1"/>
      <c r="S46" s="1"/>
      <c r="T46" s="1"/>
      <c r="U46" s="1"/>
      <c r="V46" s="1"/>
      <c r="W46" s="1"/>
      <c r="X46" s="1"/>
      <c r="Y46" s="1"/>
    </row>
    <row r="47" spans="1:25" s="6" customFormat="1" ht="15">
      <c r="A47" s="1"/>
      <c r="B47" s="1"/>
      <c r="C47" s="1"/>
      <c r="D47" s="1"/>
      <c r="E47" s="1"/>
      <c r="F47" s="1"/>
      <c r="G47" s="1"/>
      <c r="H47" s="1"/>
      <c r="I47" s="1"/>
      <c r="J47" s="1"/>
      <c r="K47" s="1"/>
      <c r="L47" s="1"/>
      <c r="M47" s="1"/>
      <c r="N47" s="1"/>
      <c r="O47" s="1"/>
      <c r="P47" s="1"/>
      <c r="Q47" s="1"/>
      <c r="R47" s="1"/>
      <c r="S47" s="1"/>
      <c r="T47" s="1"/>
      <c r="U47" s="1"/>
      <c r="V47" s="1"/>
      <c r="W47" s="1"/>
      <c r="X47" s="1"/>
      <c r="Y47" s="1"/>
    </row>
    <row r="48" ht="15">
      <c r="AA48" s="6"/>
    </row>
    <row r="49" ht="15">
      <c r="AA49" s="6"/>
    </row>
    <row r="50" spans="1:26" s="6" customFormat="1" ht="1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s="6" customFormat="1" ht="15">
      <c r="A51" s="1"/>
      <c r="B51" s="1"/>
      <c r="C51" s="1"/>
      <c r="D51" s="1"/>
      <c r="E51" s="1"/>
      <c r="F51" s="1"/>
      <c r="G51" s="1"/>
      <c r="H51" s="1"/>
      <c r="I51" s="1"/>
      <c r="J51" s="1"/>
      <c r="K51" s="1"/>
      <c r="L51" s="1"/>
      <c r="M51" s="1"/>
      <c r="N51" s="1"/>
      <c r="O51" s="1"/>
      <c r="P51" s="1"/>
      <c r="Q51" s="1"/>
      <c r="R51" s="1"/>
      <c r="S51" s="1"/>
      <c r="T51" s="1"/>
      <c r="U51" s="1"/>
      <c r="V51" s="1"/>
      <c r="W51" s="1"/>
      <c r="X51" s="1"/>
      <c r="Y51" s="1"/>
      <c r="Z51" s="1"/>
    </row>
    <row r="52" ht="15">
      <c r="AA52" s="6"/>
    </row>
    <row r="53" ht="15">
      <c r="AA53" s="6"/>
    </row>
    <row r="54" spans="26:27" ht="15">
      <c r="Z54" s="6"/>
      <c r="AA54" s="6"/>
    </row>
    <row r="55" spans="26:27" ht="15">
      <c r="Z55" s="6"/>
      <c r="AA55" s="6"/>
    </row>
    <row r="56" spans="26:27" ht="15">
      <c r="Z56" s="13"/>
      <c r="AA56" s="14"/>
    </row>
    <row r="57" ht="15">
      <c r="AA57" s="6"/>
    </row>
    <row r="58" spans="26:27" ht="15">
      <c r="Z58" s="6"/>
      <c r="AA58" s="6"/>
    </row>
    <row r="59" spans="26:27" ht="15">
      <c r="Z59" s="6"/>
      <c r="AA59" s="6"/>
    </row>
    <row r="60" spans="26:27" ht="15">
      <c r="Z60" s="13"/>
      <c r="AA60" s="14"/>
    </row>
    <row r="61" spans="26:27" ht="15">
      <c r="Z61" s="13"/>
      <c r="AA61" s="14"/>
    </row>
    <row r="62" ht="15">
      <c r="AA62" s="6"/>
    </row>
    <row r="63" spans="27:28" ht="15">
      <c r="AA63" s="6"/>
      <c r="AB63" s="10"/>
    </row>
    <row r="64" ht="15">
      <c r="AA64" s="6"/>
    </row>
    <row r="65" ht="15">
      <c r="AA65" s="6"/>
    </row>
    <row r="66" ht="15">
      <c r="AA66" s="6"/>
    </row>
    <row r="67" ht="15">
      <c r="AA67" s="6"/>
    </row>
    <row r="68" ht="15">
      <c r="AA68" s="6"/>
    </row>
    <row r="69" ht="15">
      <c r="AA69" s="6"/>
    </row>
    <row r="70" ht="15">
      <c r="AA70" s="6"/>
    </row>
    <row r="71" ht="15">
      <c r="AA71" s="6"/>
    </row>
    <row r="72" ht="15">
      <c r="AA72" s="6"/>
    </row>
    <row r="73" ht="15">
      <c r="AA73" s="6"/>
    </row>
    <row r="74" ht="15">
      <c r="AA74" s="6"/>
    </row>
    <row r="97" spans="26:27" ht="15" customHeight="1">
      <c r="Z97" s="6"/>
      <c r="AA97" s="6"/>
    </row>
    <row r="99" spans="26:28" ht="15">
      <c r="Z99" s="15"/>
      <c r="AA99" s="15"/>
      <c r="AB99" s="16"/>
    </row>
    <row r="100" spans="26:27" ht="15">
      <c r="Z100" s="15"/>
      <c r="AA100" s="15"/>
    </row>
    <row r="101" spans="26:27" ht="15">
      <c r="Z101" s="17"/>
      <c r="AA101" s="17"/>
    </row>
    <row r="102" spans="26:27" ht="15">
      <c r="Z102" s="15"/>
      <c r="AA102" s="15"/>
    </row>
    <row r="103" spans="26:27" ht="15">
      <c r="Z103" s="15"/>
      <c r="AA103" s="15"/>
    </row>
    <row r="104" spans="26:27" ht="15">
      <c r="Z104" s="15"/>
      <c r="AA104" s="15"/>
    </row>
    <row r="106" spans="26:27" ht="15">
      <c r="Z106" s="6"/>
      <c r="AA106" s="6"/>
    </row>
    <row r="118" spans="26:27" ht="15">
      <c r="Z118" s="6"/>
      <c r="AA118" s="6"/>
    </row>
    <row r="120" ht="15">
      <c r="AB120" s="16"/>
    </row>
    <row r="121" spans="26:27" ht="15">
      <c r="Z121" s="18"/>
      <c r="AA121" s="18"/>
    </row>
    <row r="123" spans="26:27" ht="15">
      <c r="Z123" s="18"/>
      <c r="AA123" s="18"/>
    </row>
    <row r="125" spans="26:27" ht="15">
      <c r="Z125" s="18"/>
      <c r="AA125" s="18"/>
    </row>
    <row r="126" spans="26:27" ht="15">
      <c r="Z126" s="6"/>
      <c r="AA126" s="6"/>
    </row>
    <row r="129" spans="26:27" ht="15">
      <c r="Z129" s="18"/>
      <c r="AA129" s="18"/>
    </row>
    <row r="131" spans="26:27" ht="15">
      <c r="Z131" s="18"/>
      <c r="AA131" s="18"/>
    </row>
    <row r="133" spans="26:27" ht="15">
      <c r="Z133" s="18"/>
      <c r="AA133" s="18"/>
    </row>
    <row r="135" spans="26:27" ht="15">
      <c r="Z135" s="18"/>
      <c r="AA135" s="18"/>
    </row>
    <row r="139" spans="26:27" ht="15">
      <c r="Z139" s="18"/>
      <c r="AA139" s="18"/>
    </row>
    <row r="141" spans="26:27" ht="15">
      <c r="Z141" s="18"/>
      <c r="AA141" s="18"/>
    </row>
    <row r="142" spans="26:27" ht="15">
      <c r="Z142" s="18"/>
      <c r="AA142" s="18"/>
    </row>
    <row r="143" spans="26:27" ht="15">
      <c r="Z143" s="18"/>
      <c r="AA143" s="18"/>
    </row>
    <row r="144" spans="26:27" ht="15">
      <c r="Z144" s="18"/>
      <c r="AA144" s="18"/>
    </row>
    <row r="145" spans="26:27" ht="15">
      <c r="Z145" s="18"/>
      <c r="AA145" s="18"/>
    </row>
    <row r="146" spans="26:27" ht="15">
      <c r="Z146" s="18"/>
      <c r="AA146" s="18"/>
    </row>
    <row r="147" spans="26:27" ht="15">
      <c r="Z147" s="18"/>
      <c r="AA147" s="18"/>
    </row>
    <row r="148" spans="26:27" ht="15">
      <c r="Z148" s="18"/>
      <c r="AA148" s="18"/>
    </row>
    <row r="149" spans="26:27" ht="15">
      <c r="Z149" s="18"/>
      <c r="AA149" s="18"/>
    </row>
    <row r="151" spans="26:27" ht="15">
      <c r="Z151" s="6"/>
      <c r="AA151" s="6"/>
    </row>
    <row r="153" spans="26:28" ht="15">
      <c r="Z153" s="15"/>
      <c r="AA153" s="15"/>
      <c r="AB153" s="16"/>
    </row>
    <row r="154" spans="26:28" ht="15">
      <c r="Z154" s="15"/>
      <c r="AA154" s="15"/>
      <c r="AB154" s="16"/>
    </row>
    <row r="155" spans="26:27" ht="15">
      <c r="Z155" s="15"/>
      <c r="AA155" s="15"/>
    </row>
    <row r="156" spans="26:27" ht="15">
      <c r="Z156" s="15"/>
      <c r="AA156" s="15"/>
    </row>
    <row r="158" spans="26:27" ht="15">
      <c r="Z158" s="6"/>
      <c r="AA158" s="6"/>
    </row>
    <row r="166" spans="26:27" ht="15">
      <c r="Z166" s="13"/>
      <c r="AA166" s="13"/>
    </row>
    <row r="167" spans="26:27" ht="15">
      <c r="Z167" s="13"/>
      <c r="AA167" s="13"/>
    </row>
    <row r="168" ht="15">
      <c r="Z168" s="17"/>
    </row>
    <row r="171" spans="26:27" ht="15">
      <c r="Z171" s="13"/>
      <c r="AA171" s="13"/>
    </row>
    <row r="172" spans="26:27" ht="15">
      <c r="Z172" s="13"/>
      <c r="AA172" s="13"/>
    </row>
    <row r="175" spans="26:27" ht="15">
      <c r="Z175" s="6"/>
      <c r="AA175" s="6"/>
    </row>
    <row r="177" spans="26:28" ht="15">
      <c r="Z177" s="15"/>
      <c r="AA177" s="15"/>
      <c r="AB177" s="10"/>
    </row>
    <row r="178" spans="26:28" ht="15">
      <c r="Z178" s="15"/>
      <c r="AA178" s="15"/>
      <c r="AB178" s="10"/>
    </row>
    <row r="179" spans="26:27" ht="15">
      <c r="Z179" s="15"/>
      <c r="AA179" s="15"/>
    </row>
    <row r="180" spans="26:27" ht="15">
      <c r="Z180" s="15"/>
      <c r="AA180" s="15"/>
    </row>
    <row r="182" spans="26:27" ht="15">
      <c r="Z182" s="6"/>
      <c r="AA182" s="6"/>
    </row>
    <row r="183" spans="26:27" ht="15">
      <c r="Z183" s="6"/>
      <c r="AA183" s="6"/>
    </row>
    <row r="184" spans="26:28" ht="15">
      <c r="Z184" s="15"/>
      <c r="AA184" s="15"/>
      <c r="AB184" s="10"/>
    </row>
    <row r="185" spans="26:28" ht="15">
      <c r="Z185" s="15"/>
      <c r="AA185" s="15"/>
      <c r="AB185" s="10"/>
    </row>
    <row r="186" spans="26:27" ht="15">
      <c r="Z186" s="15"/>
      <c r="AA186" s="15"/>
    </row>
    <row r="187" spans="26:27" ht="15">
      <c r="Z187" s="17"/>
      <c r="AA187" s="17"/>
    </row>
    <row r="189" spans="26:27" ht="15">
      <c r="Z189" s="14"/>
      <c r="AA189" s="14"/>
    </row>
    <row r="190" spans="26:27" ht="15">
      <c r="Z190" s="14"/>
      <c r="AA190" s="14"/>
    </row>
    <row r="191" spans="26:28" ht="15">
      <c r="Z191" s="15"/>
      <c r="AA191" s="15"/>
      <c r="AB191" s="10"/>
    </row>
    <row r="192" spans="26:27" ht="15">
      <c r="Z192" s="15"/>
      <c r="AA192" s="15"/>
    </row>
    <row r="193" spans="26:27" ht="15">
      <c r="Z193" s="15"/>
      <c r="AA193" s="15"/>
    </row>
    <row r="194" spans="26:27" ht="15">
      <c r="Z194" s="15"/>
      <c r="AA194" s="15"/>
    </row>
    <row r="195" spans="26:27" ht="15">
      <c r="Z195" s="15"/>
      <c r="AA195" s="15"/>
    </row>
    <row r="196" spans="26:28" ht="15">
      <c r="Z196" s="15"/>
      <c r="AA196" s="15"/>
      <c r="AB196" s="10"/>
    </row>
    <row r="197" spans="26:28" ht="15">
      <c r="Z197" s="15"/>
      <c r="AA197" s="15"/>
      <c r="AB197" s="10"/>
    </row>
    <row r="198" spans="26:28" ht="15">
      <c r="Z198" s="17"/>
      <c r="AA198" s="17"/>
      <c r="AB198" s="10"/>
    </row>
    <row r="199" spans="26:28" ht="15">
      <c r="Z199" s="14"/>
      <c r="AA199" s="14"/>
      <c r="AB199" s="10"/>
    </row>
    <row r="200" spans="26:28" ht="15">
      <c r="Z200" s="19"/>
      <c r="AA200" s="19"/>
      <c r="AB200" s="10"/>
    </row>
    <row r="201" spans="26:28" ht="15">
      <c r="Z201" s="13"/>
      <c r="AA201" s="13"/>
      <c r="AB201" s="10"/>
    </row>
    <row r="202" spans="26:28" ht="15">
      <c r="Z202" s="20"/>
      <c r="AA202" s="20"/>
      <c r="AB202" s="10"/>
    </row>
    <row r="203" spans="26:28" ht="15">
      <c r="Z203" s="21"/>
      <c r="AA203" s="21"/>
      <c r="AB203" s="10"/>
    </row>
    <row r="204" spans="26:28" ht="15">
      <c r="Z204" s="21"/>
      <c r="AA204" s="21"/>
      <c r="AB204" s="10"/>
    </row>
    <row r="205" spans="26:28" ht="15">
      <c r="Z205" s="20"/>
      <c r="AA205" s="20"/>
      <c r="AB205" s="10"/>
    </row>
    <row r="206" spans="26:28" ht="15">
      <c r="Z206" s="22"/>
      <c r="AA206" s="22"/>
      <c r="AB206" s="16"/>
    </row>
    <row r="207" spans="26:27" ht="15">
      <c r="Z207" s="22"/>
      <c r="AA207" s="22"/>
    </row>
    <row r="208" spans="26:27" ht="15">
      <c r="Z208" s="23"/>
      <c r="AA208" s="23"/>
    </row>
    <row r="209" spans="26:28" ht="15">
      <c r="Z209" s="24"/>
      <c r="AA209" s="24"/>
      <c r="AB209" s="10"/>
    </row>
    <row r="210" spans="26:27" ht="15">
      <c r="Z210" s="25"/>
      <c r="AA210" s="25"/>
    </row>
    <row r="211" spans="26:27" ht="15">
      <c r="Z211" s="26"/>
      <c r="AA211" s="26"/>
    </row>
    <row r="212" spans="26:28" ht="15">
      <c r="Z212" s="25"/>
      <c r="AA212" s="25"/>
      <c r="AB212" s="13"/>
    </row>
    <row r="213" spans="26:28" ht="15">
      <c r="Z213" s="25"/>
      <c r="AA213" s="25"/>
      <c r="AB213" s="13"/>
    </row>
    <row r="214" spans="26:28" ht="15">
      <c r="Z214" s="25"/>
      <c r="AA214" s="25"/>
      <c r="AB214" s="13"/>
    </row>
    <row r="215" spans="26:27" ht="15">
      <c r="Z215" s="25"/>
      <c r="AA215" s="25"/>
    </row>
    <row r="216" spans="26:27" ht="15">
      <c r="Z216" s="25"/>
      <c r="AA216" s="25"/>
    </row>
    <row r="217" spans="26:27" ht="15">
      <c r="Z217" s="26"/>
      <c r="AA217" s="26"/>
    </row>
    <row r="218" spans="26:27" ht="15">
      <c r="Z218" s="25"/>
      <c r="AA218" s="25"/>
    </row>
    <row r="219" spans="26:27" ht="15">
      <c r="Z219" s="20"/>
      <c r="AA219" s="20"/>
    </row>
    <row r="220" spans="26:28" ht="15">
      <c r="Z220" s="15"/>
      <c r="AA220" s="15"/>
      <c r="AB220" s="10"/>
    </row>
    <row r="221" spans="26:27" ht="15">
      <c r="Z221" s="15"/>
      <c r="AA221" s="15"/>
    </row>
    <row r="222" spans="26:27" ht="15">
      <c r="Z222" s="15"/>
      <c r="AA222" s="15"/>
    </row>
    <row r="223" spans="26:27" ht="15">
      <c r="Z223" s="15"/>
      <c r="AA223" s="15"/>
    </row>
    <row r="224" spans="26:27" ht="15">
      <c r="Z224" s="15"/>
      <c r="AA224" s="15"/>
    </row>
    <row r="225" spans="26:27" ht="15">
      <c r="Z225" s="15"/>
      <c r="AA225" s="15"/>
    </row>
    <row r="226" spans="26:27" ht="15">
      <c r="Z226" s="17"/>
      <c r="AA226" s="17"/>
    </row>
    <row r="227" spans="26:27" ht="15">
      <c r="Z227" s="27"/>
      <c r="AA227" s="27"/>
    </row>
    <row r="228" spans="26:27" ht="15">
      <c r="Z228" s="27"/>
      <c r="AA228" s="27"/>
    </row>
    <row r="229" ht="15">
      <c r="AB229" s="10"/>
    </row>
    <row r="254" ht="15">
      <c r="AB254" s="10"/>
    </row>
    <row r="255" spans="26:28" ht="15">
      <c r="Z255" s="17"/>
      <c r="AA255" s="17"/>
      <c r="AB255" s="10"/>
    </row>
    <row r="256" spans="26:28" ht="15">
      <c r="Z256" s="14"/>
      <c r="AA256" s="14"/>
      <c r="AB256" s="10"/>
    </row>
    <row r="257" spans="26:28" ht="15">
      <c r="Z257" s="17"/>
      <c r="AA257" s="17"/>
      <c r="AB257" s="10"/>
    </row>
    <row r="258" spans="26:28" ht="15">
      <c r="Z258" s="15"/>
      <c r="AA258" s="15"/>
      <c r="AB258" s="16"/>
    </row>
    <row r="259" spans="26:28" ht="15">
      <c r="Z259" s="15"/>
      <c r="AA259" s="15"/>
      <c r="AB259" s="16"/>
    </row>
    <row r="260" spans="26:28" ht="15">
      <c r="Z260" s="20"/>
      <c r="AA260" s="20"/>
      <c r="AB260" s="10"/>
    </row>
    <row r="261" spans="26:28" ht="15">
      <c r="Z261" s="14"/>
      <c r="AA261" s="14"/>
      <c r="AB261" s="10"/>
    </row>
    <row r="262" spans="26:28" ht="15">
      <c r="Z262" s="15"/>
      <c r="AA262" s="15"/>
      <c r="AB262" s="10"/>
    </row>
    <row r="263" spans="26:28" ht="15">
      <c r="Z263" s="15"/>
      <c r="AA263" s="15"/>
      <c r="AB263" s="10"/>
    </row>
    <row r="264" spans="26:28" ht="15">
      <c r="Z264" s="15"/>
      <c r="AA264" s="15"/>
      <c r="AB264" s="10"/>
    </row>
    <row r="265" spans="26:28" ht="15">
      <c r="Z265" s="19"/>
      <c r="AA265" s="19"/>
      <c r="AB265" s="10"/>
    </row>
    <row r="266" spans="26:28" ht="15">
      <c r="Z266" s="14"/>
      <c r="AA266" s="14"/>
      <c r="AB266" s="10"/>
    </row>
    <row r="267" spans="26:28" ht="15">
      <c r="Z267" s="15"/>
      <c r="AA267" s="15"/>
      <c r="AB267" s="10"/>
    </row>
    <row r="268" spans="26:28" ht="15">
      <c r="Z268" s="15"/>
      <c r="AA268" s="15"/>
      <c r="AB268" s="10"/>
    </row>
    <row r="269" spans="26:28" ht="15">
      <c r="Z269" s="15"/>
      <c r="AA269" s="15"/>
      <c r="AB269" s="10"/>
    </row>
    <row r="270" spans="26:28" ht="15">
      <c r="Z270" s="15"/>
      <c r="AA270" s="15"/>
      <c r="AB270" s="10"/>
    </row>
    <row r="271" spans="26:28" ht="15">
      <c r="Z271" s="17"/>
      <c r="AA271" s="17"/>
      <c r="AB271" s="10"/>
    </row>
    <row r="273" ht="15">
      <c r="AB273" s="10"/>
    </row>
    <row r="286" spans="26:27" ht="15">
      <c r="Z286" s="18"/>
      <c r="AA286" s="18"/>
    </row>
    <row r="287" spans="26:28" ht="15">
      <c r="Z287" s="14"/>
      <c r="AA287" s="14"/>
      <c r="AB287" s="10"/>
    </row>
    <row r="288" spans="26:28" ht="15">
      <c r="Z288" s="14"/>
      <c r="AA288" s="14"/>
      <c r="AB288" s="10"/>
    </row>
    <row r="289" spans="26:28" ht="15">
      <c r="Z289" s="15"/>
      <c r="AA289" s="15"/>
      <c r="AB289" s="16"/>
    </row>
    <row r="290" spans="26:27" ht="15">
      <c r="Z290" s="15"/>
      <c r="AA290" s="15"/>
    </row>
    <row r="291" spans="26:27" ht="15">
      <c r="Z291" s="15"/>
      <c r="AA291" s="15"/>
    </row>
    <row r="292" spans="26:27" ht="15">
      <c r="Z292" s="17"/>
      <c r="AA292" s="17"/>
    </row>
    <row r="297" ht="15">
      <c r="AB297" s="10"/>
    </row>
    <row r="304" spans="26:27" ht="15">
      <c r="Z304" s="6"/>
      <c r="AA304" s="6"/>
    </row>
    <row r="305" spans="26:28" ht="15">
      <c r="Z305" s="28"/>
      <c r="AA305" s="28"/>
      <c r="AB305" s="16"/>
    </row>
    <row r="306" spans="26:28" ht="15">
      <c r="Z306" s="28"/>
      <c r="AA306" s="28"/>
      <c r="AB306" s="16"/>
    </row>
    <row r="307" spans="26:28" ht="15">
      <c r="Z307" s="28"/>
      <c r="AA307" s="28"/>
      <c r="AB307" s="16"/>
    </row>
    <row r="308" spans="26:28" ht="15">
      <c r="Z308" s="28"/>
      <c r="AA308" s="28"/>
      <c r="AB308" s="16"/>
    </row>
    <row r="309" spans="26:28" ht="15">
      <c r="Z309" s="28"/>
      <c r="AA309" s="28"/>
      <c r="AB309" s="16"/>
    </row>
    <row r="310" spans="26:27" ht="15">
      <c r="Z310" s="28"/>
      <c r="AA310" s="28"/>
    </row>
    <row r="311" spans="26:27" ht="15">
      <c r="Z311" s="18"/>
      <c r="AA311" s="18"/>
    </row>
    <row r="312" ht="15">
      <c r="AB312" s="10"/>
    </row>
    <row r="313" ht="15">
      <c r="AB313" s="10"/>
    </row>
    <row r="314" ht="15">
      <c r="AB314" s="10"/>
    </row>
    <row r="315" ht="15">
      <c r="AB315" s="10"/>
    </row>
    <row r="316" ht="15">
      <c r="AB316" s="10"/>
    </row>
    <row r="319" ht="15">
      <c r="AB319" s="10"/>
    </row>
    <row r="335" ht="15">
      <c r="AB335" s="10"/>
    </row>
    <row r="336" ht="15">
      <c r="AB336" s="10"/>
    </row>
    <row r="340" ht="15">
      <c r="AB340" s="10"/>
    </row>
    <row r="342" ht="15">
      <c r="AB342" s="16"/>
    </row>
    <row r="343" ht="15">
      <c r="AB343" s="16"/>
    </row>
    <row r="346" ht="15">
      <c r="AB346" s="16"/>
    </row>
    <row r="347" spans="26:27" ht="15">
      <c r="Z347" s="15"/>
      <c r="AA347" s="15"/>
    </row>
    <row r="348" spans="26:27" ht="15">
      <c r="Z348" s="29"/>
      <c r="AA348" s="29"/>
    </row>
    <row r="349" spans="26:27" ht="15">
      <c r="Z349" s="6"/>
      <c r="AA349" s="6"/>
    </row>
    <row r="350" spans="26:28" ht="15">
      <c r="Z350" s="15"/>
      <c r="AA350" s="15"/>
      <c r="AB350" s="16"/>
    </row>
    <row r="351" spans="26:28" ht="15">
      <c r="Z351" s="15"/>
      <c r="AA351" s="15"/>
      <c r="AB351" s="16"/>
    </row>
    <row r="352" spans="26:27" ht="15">
      <c r="Z352" s="17"/>
      <c r="AA352" s="17"/>
    </row>
    <row r="353" spans="26:28" ht="15">
      <c r="Z353" s="15"/>
      <c r="AA353" s="15"/>
      <c r="AB353" s="10"/>
    </row>
    <row r="354" spans="26:28" ht="15">
      <c r="Z354" s="15"/>
      <c r="AA354" s="15"/>
      <c r="AB354" s="10"/>
    </row>
    <row r="355" spans="26:28" ht="15">
      <c r="Z355" s="15"/>
      <c r="AA355" s="15"/>
      <c r="AB355" s="10"/>
    </row>
    <row r="356" spans="26:28" ht="15">
      <c r="Z356" s="17"/>
      <c r="AA356" s="17"/>
      <c r="AB356" s="10"/>
    </row>
    <row r="357" spans="26:27" ht="15">
      <c r="Z357" s="6"/>
      <c r="AA357" s="6"/>
    </row>
    <row r="358" spans="26:28" ht="15">
      <c r="Z358" s="15"/>
      <c r="AA358" s="15"/>
      <c r="AB358" s="16"/>
    </row>
    <row r="359" spans="26:28" ht="15">
      <c r="Z359" s="15"/>
      <c r="AA359" s="15"/>
      <c r="AB359" s="10"/>
    </row>
    <row r="360" spans="26:27" ht="15">
      <c r="Z360" s="15"/>
      <c r="AA360" s="15"/>
    </row>
    <row r="361" spans="26:27" ht="15">
      <c r="Z361" s="15"/>
      <c r="AA361" s="15"/>
    </row>
    <row r="362" spans="26:27" ht="15">
      <c r="Z362" s="15"/>
      <c r="AA362" s="15"/>
    </row>
    <row r="363" spans="26:27" ht="15">
      <c r="Z363" s="15"/>
      <c r="AA363" s="15"/>
    </row>
    <row r="364" spans="26:27" ht="15">
      <c r="Z364" s="15"/>
      <c r="AA364" s="15"/>
    </row>
    <row r="365" spans="26:27" ht="15">
      <c r="Z365" s="15"/>
      <c r="AA365" s="15"/>
    </row>
    <row r="366" spans="26:27" ht="15">
      <c r="Z366" s="15"/>
      <c r="AA366" s="15"/>
    </row>
    <row r="367" spans="26:27" ht="15">
      <c r="Z367" s="15"/>
      <c r="AA367" s="15"/>
    </row>
    <row r="369" spans="26:27" ht="15">
      <c r="Z369" s="14"/>
      <c r="AA369" s="14"/>
    </row>
    <row r="370" spans="26:28" ht="15">
      <c r="Z370" s="15"/>
      <c r="AA370" s="15"/>
      <c r="AB370" s="16"/>
    </row>
    <row r="371" spans="26:28" ht="15">
      <c r="Z371" s="15"/>
      <c r="AA371" s="15"/>
      <c r="AB371" s="16"/>
    </row>
    <row r="372" spans="26:27" ht="15">
      <c r="Z372" s="15"/>
      <c r="AA372" s="15"/>
    </row>
    <row r="377" spans="26:27" ht="15">
      <c r="Z377" s="15"/>
      <c r="AA377" s="15"/>
    </row>
    <row r="379" spans="26:27" ht="15">
      <c r="Z379" s="15"/>
      <c r="AA379" s="15"/>
    </row>
    <row r="380" ht="15">
      <c r="AB380" s="16"/>
    </row>
    <row r="381" spans="26:27" ht="15">
      <c r="Z381" s="15"/>
      <c r="AA381" s="15"/>
    </row>
    <row r="383" spans="26:27" ht="15">
      <c r="Z383" s="15"/>
      <c r="AA383" s="15"/>
    </row>
    <row r="385" spans="26:27" ht="15">
      <c r="Z385" s="15"/>
      <c r="AA385" s="15"/>
    </row>
    <row r="387" spans="26:27" ht="15">
      <c r="Z387" s="15"/>
      <c r="AA387" s="15"/>
    </row>
    <row r="389" spans="26:27" ht="15">
      <c r="Z389" s="15"/>
      <c r="AA389" s="15"/>
    </row>
    <row r="391" spans="1:27" s="6" customFormat="1" ht="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5"/>
      <c r="AA391" s="15"/>
    </row>
    <row r="393" spans="26:28" ht="15">
      <c r="Z393" s="15"/>
      <c r="AA393" s="15"/>
      <c r="AB393" s="16"/>
    </row>
    <row r="395" spans="26:27" ht="15">
      <c r="Z395" s="15"/>
      <c r="AA395" s="15"/>
    </row>
    <row r="398" spans="26:27" ht="15">
      <c r="Z398" s="14"/>
      <c r="AA398" s="14"/>
    </row>
    <row r="407" ht="15">
      <c r="AB407" s="9"/>
    </row>
  </sheetData>
  <sheetProtection algorithmName="SHA-512" hashValue="SKU6sMsg2RmTDA04tm6Tu+zaeuW1UjQxoI4x88U61D71hz8XzGy9nc9RcZfMHV/TbcRGnVC1qyxuktTzZZ4deA==" saltValue="XBJls6clTY5j9M5XdyVpbg==" spinCount="100000" sheet="1" objects="1" scenarios="1"/>
  <mergeCells count="46">
    <mergeCell ref="R7:V7"/>
    <mergeCell ref="R8:V8"/>
    <mergeCell ref="R9:V9"/>
    <mergeCell ref="R10:V10"/>
    <mergeCell ref="R11:V11"/>
    <mergeCell ref="W14:X15"/>
    <mergeCell ref="B16:P17"/>
    <mergeCell ref="Q16:V17"/>
    <mergeCell ref="W16:X17"/>
    <mergeCell ref="B18:P19"/>
    <mergeCell ref="Q18:V19"/>
    <mergeCell ref="W18:X19"/>
    <mergeCell ref="B14:P15"/>
    <mergeCell ref="Q14:V15"/>
    <mergeCell ref="B20:P21"/>
    <mergeCell ref="Q20:V21"/>
    <mergeCell ref="W20:X21"/>
    <mergeCell ref="B22:P23"/>
    <mergeCell ref="Q22:V23"/>
    <mergeCell ref="W22:X23"/>
    <mergeCell ref="B24:P25"/>
    <mergeCell ref="Q24:V25"/>
    <mergeCell ref="W24:X25"/>
    <mergeCell ref="B28:J29"/>
    <mergeCell ref="K28:P29"/>
    <mergeCell ref="Q28:V29"/>
    <mergeCell ref="W28:X29"/>
    <mergeCell ref="B30:J31"/>
    <mergeCell ref="K30:P31"/>
    <mergeCell ref="Q30:V31"/>
    <mergeCell ref="W30:X31"/>
    <mergeCell ref="B32:J33"/>
    <mergeCell ref="K32:P33"/>
    <mergeCell ref="Q32:V33"/>
    <mergeCell ref="W32:X33"/>
    <mergeCell ref="B38:P39"/>
    <mergeCell ref="Q38:V39"/>
    <mergeCell ref="W38:X39"/>
    <mergeCell ref="B34:J35"/>
    <mergeCell ref="K34:P35"/>
    <mergeCell ref="Q34:V35"/>
    <mergeCell ref="W34:X35"/>
    <mergeCell ref="B36:J37"/>
    <mergeCell ref="K36:P37"/>
    <mergeCell ref="Q36:V37"/>
    <mergeCell ref="W36:X37"/>
  </mergeCells>
  <conditionalFormatting sqref="A206">
    <cfRule type="containsText" priority="1" dxfId="0" operator="containsText" text="CHYBA. Doplň Buňku G15 v záložce Doplň">
      <formula>NOT(ISERROR(SEARCH("CHYBA. Doplň Buňku G15 v záložce Doplň",A206)))</formula>
    </cfRule>
  </conditionalFormatting>
  <dataValidations count="2" disablePrompts="1">
    <dataValidation errorStyle="warning" allowBlank="1" showInputMessage="1" showErrorMessage="1" error="Are you sure? " sqref="A219:AA219 A206:AA208"/>
    <dataValidation errorStyle="warning" allowBlank="1" showInputMessage="1" error="Are you sure? " sqref="B215:AA215 B212:B214 B218 A209:A218 A220:AA226"/>
  </dataValidations>
  <printOptions/>
  <pageMargins left="0.7874015748031497" right="0.7395833333333334" top="0.984251968503937" bottom="0.984251968503937" header="0.31496062992125984" footer="0.31496062992125984"/>
  <pageSetup horizontalDpi="600" verticalDpi="600" orientation="portrait" paperSize="9"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93155-13B9-4CA1-8CB2-B9C0AE8FBF03}">
  <sheetPr>
    <tabColor rgb="FFFFFF00"/>
  </sheetPr>
  <dimension ref="A1:AS434"/>
  <sheetViews>
    <sheetView tabSelected="1" zoomScale="70" zoomScaleNormal="70" workbookViewId="0" topLeftCell="A1">
      <selection activeCell="Z64" sqref="Z64:AC64"/>
    </sheetView>
  </sheetViews>
  <sheetFormatPr defaultColWidth="9.8515625" defaultRowHeight="15"/>
  <cols>
    <col min="1" max="2" width="3.140625" style="30" customWidth="1"/>
    <col min="3" max="16" width="3.140625" style="31" customWidth="1"/>
    <col min="17" max="17" width="10.57421875" style="31" customWidth="1"/>
    <col min="18" max="24" width="3.140625" style="31" customWidth="1"/>
    <col min="25" max="25" width="4.57421875" style="31" customWidth="1"/>
    <col min="26" max="44" width="3.140625" style="31" customWidth="1"/>
    <col min="45" max="45" width="12.00390625" style="31" bestFit="1" customWidth="1"/>
    <col min="46" max="67" width="3.140625" style="31" customWidth="1"/>
    <col min="68" max="16384" width="9.8515625" style="31" customWidth="1"/>
  </cols>
  <sheetData>
    <row r="1" spans="21:29" ht="18.75">
      <c r="U1" s="32" t="s">
        <v>0</v>
      </c>
      <c r="AC1" s="77"/>
    </row>
    <row r="2" spans="1:41" ht="15">
      <c r="A2" s="284" t="s">
        <v>24</v>
      </c>
      <c r="B2" s="284"/>
      <c r="C2" s="285" t="s">
        <v>25</v>
      </c>
      <c r="D2" s="285"/>
      <c r="E2" s="285"/>
      <c r="F2" s="285"/>
      <c r="G2" s="285"/>
      <c r="H2" s="285"/>
      <c r="I2" s="285"/>
      <c r="J2" s="285"/>
      <c r="K2" s="285"/>
      <c r="L2" s="285"/>
      <c r="M2" s="285"/>
      <c r="N2" s="285"/>
      <c r="O2" s="285"/>
      <c r="P2" s="285"/>
      <c r="Q2" s="285"/>
      <c r="R2" s="286" t="s">
        <v>26</v>
      </c>
      <c r="S2" s="286"/>
      <c r="T2" s="286"/>
      <c r="U2" s="285" t="s">
        <v>27</v>
      </c>
      <c r="V2" s="285"/>
      <c r="W2" s="285" t="s">
        <v>28</v>
      </c>
      <c r="X2" s="285"/>
      <c r="Y2" s="285"/>
      <c r="Z2" s="285"/>
      <c r="AA2" s="285"/>
      <c r="AB2" s="285"/>
      <c r="AC2" s="285"/>
      <c r="AD2" s="285"/>
      <c r="AE2" s="285"/>
      <c r="AF2" s="285"/>
      <c r="AG2" s="287"/>
      <c r="AH2" s="285" t="s">
        <v>29</v>
      </c>
      <c r="AI2" s="285"/>
      <c r="AJ2" s="285"/>
      <c r="AK2" s="285"/>
      <c r="AL2" s="285"/>
      <c r="AM2" s="285"/>
      <c r="AN2" s="285"/>
      <c r="AO2" s="285"/>
    </row>
    <row r="3" spans="1:41" s="33" customFormat="1" ht="15">
      <c r="A3" s="284"/>
      <c r="B3" s="284"/>
      <c r="C3" s="285"/>
      <c r="D3" s="285"/>
      <c r="E3" s="285"/>
      <c r="F3" s="285"/>
      <c r="G3" s="285"/>
      <c r="H3" s="285"/>
      <c r="I3" s="285"/>
      <c r="J3" s="285"/>
      <c r="K3" s="285"/>
      <c r="L3" s="285"/>
      <c r="M3" s="285"/>
      <c r="N3" s="285"/>
      <c r="O3" s="285"/>
      <c r="P3" s="285"/>
      <c r="Q3" s="285"/>
      <c r="R3" s="286"/>
      <c r="S3" s="286"/>
      <c r="T3" s="286"/>
      <c r="U3" s="285"/>
      <c r="V3" s="285"/>
      <c r="W3" s="288" t="s">
        <v>30</v>
      </c>
      <c r="X3" s="288"/>
      <c r="Y3" s="288"/>
      <c r="Z3" s="279" t="s">
        <v>31</v>
      </c>
      <c r="AA3" s="279"/>
      <c r="AB3" s="279"/>
      <c r="AC3" s="279"/>
      <c r="AD3" s="289" t="s">
        <v>32</v>
      </c>
      <c r="AE3" s="289"/>
      <c r="AF3" s="289"/>
      <c r="AG3" s="290"/>
      <c r="AH3" s="279" t="s">
        <v>31</v>
      </c>
      <c r="AI3" s="279"/>
      <c r="AJ3" s="279"/>
      <c r="AK3" s="279"/>
      <c r="AL3" s="279" t="s">
        <v>32</v>
      </c>
      <c r="AM3" s="279"/>
      <c r="AN3" s="279"/>
      <c r="AO3" s="279"/>
    </row>
    <row r="4" spans="1:41" ht="15">
      <c r="A4" s="280" t="s">
        <v>33</v>
      </c>
      <c r="B4" s="281"/>
      <c r="C4" s="282" t="s">
        <v>34</v>
      </c>
      <c r="D4" s="283"/>
      <c r="E4" s="283"/>
      <c r="F4" s="283"/>
      <c r="G4" s="283"/>
      <c r="H4" s="283"/>
      <c r="I4" s="283"/>
      <c r="J4" s="283"/>
      <c r="K4" s="283"/>
      <c r="L4" s="283"/>
      <c r="M4" s="283"/>
      <c r="N4" s="283"/>
      <c r="O4" s="283"/>
      <c r="P4" s="283"/>
      <c r="Q4" s="283"/>
      <c r="R4" s="162" t="s">
        <v>35</v>
      </c>
      <c r="S4" s="163"/>
      <c r="T4" s="163"/>
      <c r="U4" s="164" t="s">
        <v>35</v>
      </c>
      <c r="V4" s="165"/>
      <c r="W4" s="166" t="s">
        <v>35</v>
      </c>
      <c r="X4" s="167"/>
      <c r="Y4" s="168"/>
      <c r="Z4" s="169">
        <f>SUM(Z5:AC51)</f>
        <v>0</v>
      </c>
      <c r="AA4" s="170"/>
      <c r="AB4" s="170"/>
      <c r="AC4" s="171"/>
      <c r="AD4" s="169">
        <f>SUM(AD5:AG51)</f>
        <v>0</v>
      </c>
      <c r="AE4" s="170"/>
      <c r="AF4" s="170"/>
      <c r="AG4" s="171"/>
      <c r="AH4" s="169">
        <f>SUM(AH5:AK51)</f>
        <v>0</v>
      </c>
      <c r="AI4" s="170"/>
      <c r="AJ4" s="170"/>
      <c r="AK4" s="171"/>
      <c r="AL4" s="169">
        <f>SUM(AL5:AO51)</f>
        <v>0</v>
      </c>
      <c r="AM4" s="170"/>
      <c r="AN4" s="170"/>
      <c r="AO4" s="171"/>
    </row>
    <row r="5" spans="1:41" ht="15">
      <c r="A5" s="123" t="s">
        <v>36</v>
      </c>
      <c r="B5" s="123"/>
      <c r="C5" s="124" t="s">
        <v>157</v>
      </c>
      <c r="D5" s="125"/>
      <c r="E5" s="125"/>
      <c r="F5" s="125"/>
      <c r="G5" s="125"/>
      <c r="H5" s="125"/>
      <c r="I5" s="125"/>
      <c r="J5" s="125"/>
      <c r="K5" s="125"/>
      <c r="L5" s="125"/>
      <c r="M5" s="125"/>
      <c r="N5" s="125"/>
      <c r="O5" s="125"/>
      <c r="P5" s="125"/>
      <c r="Q5" s="125"/>
      <c r="R5" s="126">
        <v>136</v>
      </c>
      <c r="S5" s="127"/>
      <c r="T5" s="127"/>
      <c r="U5" s="128" t="s">
        <v>37</v>
      </c>
      <c r="V5" s="129"/>
      <c r="W5" s="130"/>
      <c r="X5" s="131"/>
      <c r="Y5" s="132"/>
      <c r="Z5" s="137">
        <f aca="true" t="shared" si="0" ref="Z5:Z11">R5*W5</f>
        <v>0</v>
      </c>
      <c r="AA5" s="138"/>
      <c r="AB5" s="138"/>
      <c r="AC5" s="139"/>
      <c r="AD5" s="142" t="s">
        <v>35</v>
      </c>
      <c r="AE5" s="135"/>
      <c r="AF5" s="135"/>
      <c r="AG5" s="136"/>
      <c r="AH5" s="141">
        <f aca="true" t="shared" si="1" ref="AH5:AH11">Z5*1.21</f>
        <v>0</v>
      </c>
      <c r="AI5" s="141"/>
      <c r="AJ5" s="141"/>
      <c r="AK5" s="141"/>
      <c r="AL5" s="140" t="s">
        <v>35</v>
      </c>
      <c r="AM5" s="140"/>
      <c r="AN5" s="140"/>
      <c r="AO5" s="140"/>
    </row>
    <row r="6" spans="1:41" ht="15">
      <c r="A6" s="123" t="s">
        <v>38</v>
      </c>
      <c r="B6" s="123"/>
      <c r="C6" s="124" t="s">
        <v>158</v>
      </c>
      <c r="D6" s="125"/>
      <c r="E6" s="125"/>
      <c r="F6" s="125"/>
      <c r="G6" s="125"/>
      <c r="H6" s="125"/>
      <c r="I6" s="125"/>
      <c r="J6" s="125"/>
      <c r="K6" s="125"/>
      <c r="L6" s="125"/>
      <c r="M6" s="125"/>
      <c r="N6" s="125"/>
      <c r="O6" s="125"/>
      <c r="P6" s="125"/>
      <c r="Q6" s="125"/>
      <c r="R6" s="126">
        <v>8</v>
      </c>
      <c r="S6" s="127"/>
      <c r="T6" s="127"/>
      <c r="U6" s="128" t="s">
        <v>37</v>
      </c>
      <c r="V6" s="129"/>
      <c r="W6" s="130"/>
      <c r="X6" s="131"/>
      <c r="Y6" s="132"/>
      <c r="Z6" s="137">
        <f t="shared" si="0"/>
        <v>0</v>
      </c>
      <c r="AA6" s="138"/>
      <c r="AB6" s="138"/>
      <c r="AC6" s="139"/>
      <c r="AD6" s="142" t="s">
        <v>35</v>
      </c>
      <c r="AE6" s="135"/>
      <c r="AF6" s="135"/>
      <c r="AG6" s="136"/>
      <c r="AH6" s="141">
        <f t="shared" si="1"/>
        <v>0</v>
      </c>
      <c r="AI6" s="141"/>
      <c r="AJ6" s="141"/>
      <c r="AK6" s="141"/>
      <c r="AL6" s="140" t="s">
        <v>35</v>
      </c>
      <c r="AM6" s="140"/>
      <c r="AN6" s="140"/>
      <c r="AO6" s="140"/>
    </row>
    <row r="7" spans="1:41" ht="15">
      <c r="A7" s="123" t="s">
        <v>39</v>
      </c>
      <c r="B7" s="123"/>
      <c r="C7" s="124" t="s">
        <v>159</v>
      </c>
      <c r="D7" s="125"/>
      <c r="E7" s="125"/>
      <c r="F7" s="125"/>
      <c r="G7" s="125"/>
      <c r="H7" s="125"/>
      <c r="I7" s="125"/>
      <c r="J7" s="125"/>
      <c r="K7" s="125"/>
      <c r="L7" s="125"/>
      <c r="M7" s="125"/>
      <c r="N7" s="125"/>
      <c r="O7" s="125"/>
      <c r="P7" s="125"/>
      <c r="Q7" s="125"/>
      <c r="R7" s="126">
        <v>50</v>
      </c>
      <c r="S7" s="127"/>
      <c r="T7" s="127"/>
      <c r="U7" s="128" t="s">
        <v>37</v>
      </c>
      <c r="V7" s="129"/>
      <c r="W7" s="130"/>
      <c r="X7" s="131"/>
      <c r="Y7" s="132"/>
      <c r="Z7" s="137">
        <f t="shared" si="0"/>
        <v>0</v>
      </c>
      <c r="AA7" s="138"/>
      <c r="AB7" s="138"/>
      <c r="AC7" s="139"/>
      <c r="AD7" s="142" t="s">
        <v>35</v>
      </c>
      <c r="AE7" s="135"/>
      <c r="AF7" s="135"/>
      <c r="AG7" s="136"/>
      <c r="AH7" s="141">
        <f t="shared" si="1"/>
        <v>0</v>
      </c>
      <c r="AI7" s="141"/>
      <c r="AJ7" s="141"/>
      <c r="AK7" s="141"/>
      <c r="AL7" s="140" t="s">
        <v>35</v>
      </c>
      <c r="AM7" s="140"/>
      <c r="AN7" s="140"/>
      <c r="AO7" s="140"/>
    </row>
    <row r="8" spans="1:41" ht="15">
      <c r="A8" s="123" t="s">
        <v>40</v>
      </c>
      <c r="B8" s="123"/>
      <c r="C8" s="124" t="s">
        <v>160</v>
      </c>
      <c r="D8" s="125"/>
      <c r="E8" s="125"/>
      <c r="F8" s="125"/>
      <c r="G8" s="125"/>
      <c r="H8" s="125"/>
      <c r="I8" s="125"/>
      <c r="J8" s="125"/>
      <c r="K8" s="125"/>
      <c r="L8" s="125"/>
      <c r="M8" s="125"/>
      <c r="N8" s="125"/>
      <c r="O8" s="125"/>
      <c r="P8" s="125"/>
      <c r="Q8" s="125"/>
      <c r="R8" s="126">
        <v>6</v>
      </c>
      <c r="S8" s="127"/>
      <c r="T8" s="127"/>
      <c r="U8" s="128" t="s">
        <v>37</v>
      </c>
      <c r="V8" s="129"/>
      <c r="W8" s="130"/>
      <c r="X8" s="131"/>
      <c r="Y8" s="132"/>
      <c r="Z8" s="137">
        <f t="shared" si="0"/>
        <v>0</v>
      </c>
      <c r="AA8" s="138"/>
      <c r="AB8" s="138"/>
      <c r="AC8" s="139"/>
      <c r="AD8" s="142" t="s">
        <v>35</v>
      </c>
      <c r="AE8" s="135"/>
      <c r="AF8" s="135"/>
      <c r="AG8" s="136"/>
      <c r="AH8" s="141">
        <f t="shared" si="1"/>
        <v>0</v>
      </c>
      <c r="AI8" s="141"/>
      <c r="AJ8" s="141"/>
      <c r="AK8" s="141"/>
      <c r="AL8" s="140" t="s">
        <v>35</v>
      </c>
      <c r="AM8" s="140"/>
      <c r="AN8" s="140"/>
      <c r="AO8" s="140"/>
    </row>
    <row r="9" spans="1:41" ht="15">
      <c r="A9" s="123" t="s">
        <v>41</v>
      </c>
      <c r="B9" s="123"/>
      <c r="C9" s="124" t="s">
        <v>161</v>
      </c>
      <c r="D9" s="125"/>
      <c r="E9" s="125"/>
      <c r="F9" s="125"/>
      <c r="G9" s="125"/>
      <c r="H9" s="125"/>
      <c r="I9" s="125"/>
      <c r="J9" s="125"/>
      <c r="K9" s="125"/>
      <c r="L9" s="125"/>
      <c r="M9" s="125"/>
      <c r="N9" s="125"/>
      <c r="O9" s="125"/>
      <c r="P9" s="125"/>
      <c r="Q9" s="125"/>
      <c r="R9" s="126">
        <v>13</v>
      </c>
      <c r="S9" s="127"/>
      <c r="T9" s="127"/>
      <c r="U9" s="128" t="s">
        <v>37</v>
      </c>
      <c r="V9" s="129"/>
      <c r="W9" s="130"/>
      <c r="X9" s="131"/>
      <c r="Y9" s="132"/>
      <c r="Z9" s="137">
        <f t="shared" si="0"/>
        <v>0</v>
      </c>
      <c r="AA9" s="138"/>
      <c r="AB9" s="138"/>
      <c r="AC9" s="139"/>
      <c r="AD9" s="142" t="s">
        <v>35</v>
      </c>
      <c r="AE9" s="135"/>
      <c r="AF9" s="135"/>
      <c r="AG9" s="136"/>
      <c r="AH9" s="141">
        <f t="shared" si="1"/>
        <v>0</v>
      </c>
      <c r="AI9" s="141"/>
      <c r="AJ9" s="141"/>
      <c r="AK9" s="141"/>
      <c r="AL9" s="140" t="s">
        <v>35</v>
      </c>
      <c r="AM9" s="140"/>
      <c r="AN9" s="140"/>
      <c r="AO9" s="140"/>
    </row>
    <row r="10" spans="1:41" ht="15">
      <c r="A10" s="123" t="s">
        <v>42</v>
      </c>
      <c r="B10" s="123"/>
      <c r="C10" s="124" t="s">
        <v>162</v>
      </c>
      <c r="D10" s="125"/>
      <c r="E10" s="125"/>
      <c r="F10" s="125"/>
      <c r="G10" s="125"/>
      <c r="H10" s="125"/>
      <c r="I10" s="125"/>
      <c r="J10" s="125"/>
      <c r="K10" s="125"/>
      <c r="L10" s="125"/>
      <c r="M10" s="125"/>
      <c r="N10" s="125"/>
      <c r="O10" s="125"/>
      <c r="P10" s="125"/>
      <c r="Q10" s="125"/>
      <c r="R10" s="126">
        <v>5</v>
      </c>
      <c r="S10" s="127"/>
      <c r="T10" s="127"/>
      <c r="U10" s="128" t="s">
        <v>37</v>
      </c>
      <c r="V10" s="129"/>
      <c r="W10" s="130"/>
      <c r="X10" s="131"/>
      <c r="Y10" s="132"/>
      <c r="Z10" s="137">
        <f t="shared" si="0"/>
        <v>0</v>
      </c>
      <c r="AA10" s="138"/>
      <c r="AB10" s="138"/>
      <c r="AC10" s="139"/>
      <c r="AD10" s="142" t="s">
        <v>35</v>
      </c>
      <c r="AE10" s="135"/>
      <c r="AF10" s="135"/>
      <c r="AG10" s="136"/>
      <c r="AH10" s="141">
        <f t="shared" si="1"/>
        <v>0</v>
      </c>
      <c r="AI10" s="141"/>
      <c r="AJ10" s="141"/>
      <c r="AK10" s="141"/>
      <c r="AL10" s="140" t="s">
        <v>35</v>
      </c>
      <c r="AM10" s="140"/>
      <c r="AN10" s="140"/>
      <c r="AO10" s="140"/>
    </row>
    <row r="11" spans="1:41" ht="15">
      <c r="A11" s="123" t="s">
        <v>43</v>
      </c>
      <c r="B11" s="123"/>
      <c r="C11" s="124" t="s">
        <v>163</v>
      </c>
      <c r="D11" s="125"/>
      <c r="E11" s="125"/>
      <c r="F11" s="125"/>
      <c r="G11" s="125"/>
      <c r="H11" s="125"/>
      <c r="I11" s="125"/>
      <c r="J11" s="125"/>
      <c r="K11" s="125"/>
      <c r="L11" s="125"/>
      <c r="M11" s="125"/>
      <c r="N11" s="125"/>
      <c r="O11" s="125"/>
      <c r="P11" s="125"/>
      <c r="Q11" s="125"/>
      <c r="R11" s="126">
        <v>11</v>
      </c>
      <c r="S11" s="127"/>
      <c r="T11" s="127"/>
      <c r="U11" s="128" t="s">
        <v>37</v>
      </c>
      <c r="V11" s="129"/>
      <c r="W11" s="130"/>
      <c r="X11" s="131"/>
      <c r="Y11" s="132"/>
      <c r="Z11" s="137">
        <f t="shared" si="0"/>
        <v>0</v>
      </c>
      <c r="AA11" s="138"/>
      <c r="AB11" s="138"/>
      <c r="AC11" s="139"/>
      <c r="AD11" s="142" t="s">
        <v>35</v>
      </c>
      <c r="AE11" s="135"/>
      <c r="AF11" s="135"/>
      <c r="AG11" s="136"/>
      <c r="AH11" s="141">
        <f t="shared" si="1"/>
        <v>0</v>
      </c>
      <c r="AI11" s="141"/>
      <c r="AJ11" s="141"/>
      <c r="AK11" s="141"/>
      <c r="AL11" s="140" t="s">
        <v>35</v>
      </c>
      <c r="AM11" s="140"/>
      <c r="AN11" s="140"/>
      <c r="AO11" s="140"/>
    </row>
    <row r="12" spans="1:41" ht="15">
      <c r="A12" s="123" t="s">
        <v>44</v>
      </c>
      <c r="B12" s="123"/>
      <c r="C12" s="124" t="s">
        <v>164</v>
      </c>
      <c r="D12" s="125"/>
      <c r="E12" s="125"/>
      <c r="F12" s="125"/>
      <c r="G12" s="125"/>
      <c r="H12" s="125"/>
      <c r="I12" s="125"/>
      <c r="J12" s="125"/>
      <c r="K12" s="125"/>
      <c r="L12" s="125"/>
      <c r="M12" s="125"/>
      <c r="N12" s="125"/>
      <c r="O12" s="125"/>
      <c r="P12" s="125"/>
      <c r="Q12" s="125"/>
      <c r="R12" s="126">
        <v>40</v>
      </c>
      <c r="S12" s="127"/>
      <c r="T12" s="127"/>
      <c r="U12" s="128" t="s">
        <v>37</v>
      </c>
      <c r="V12" s="129"/>
      <c r="W12" s="130"/>
      <c r="X12" s="131"/>
      <c r="Y12" s="132"/>
      <c r="Z12" s="137">
        <f aca="true" t="shared" si="2" ref="Z12:Z24">R12*W12</f>
        <v>0</v>
      </c>
      <c r="AA12" s="138"/>
      <c r="AB12" s="138"/>
      <c r="AC12" s="139"/>
      <c r="AD12" s="142" t="s">
        <v>35</v>
      </c>
      <c r="AE12" s="135"/>
      <c r="AF12" s="135"/>
      <c r="AG12" s="136"/>
      <c r="AH12" s="141">
        <f aca="true" t="shared" si="3" ref="AH12:AH24">Z12*1.21</f>
        <v>0</v>
      </c>
      <c r="AI12" s="141"/>
      <c r="AJ12" s="141"/>
      <c r="AK12" s="141"/>
      <c r="AL12" s="140" t="s">
        <v>35</v>
      </c>
      <c r="AM12" s="140"/>
      <c r="AN12" s="140"/>
      <c r="AO12" s="140"/>
    </row>
    <row r="13" spans="1:41" ht="15">
      <c r="A13" s="123" t="s">
        <v>45</v>
      </c>
      <c r="B13" s="123"/>
      <c r="C13" s="124" t="s">
        <v>165</v>
      </c>
      <c r="D13" s="125"/>
      <c r="E13" s="125"/>
      <c r="F13" s="125"/>
      <c r="G13" s="125"/>
      <c r="H13" s="125"/>
      <c r="I13" s="125"/>
      <c r="J13" s="125"/>
      <c r="K13" s="125"/>
      <c r="L13" s="125"/>
      <c r="M13" s="125"/>
      <c r="N13" s="125"/>
      <c r="O13" s="125"/>
      <c r="P13" s="125"/>
      <c r="Q13" s="125"/>
      <c r="R13" s="126">
        <v>80</v>
      </c>
      <c r="S13" s="127"/>
      <c r="T13" s="127"/>
      <c r="U13" s="128" t="s">
        <v>37</v>
      </c>
      <c r="V13" s="129"/>
      <c r="W13" s="130"/>
      <c r="X13" s="131"/>
      <c r="Y13" s="132"/>
      <c r="Z13" s="137">
        <f t="shared" si="2"/>
        <v>0</v>
      </c>
      <c r="AA13" s="138"/>
      <c r="AB13" s="138"/>
      <c r="AC13" s="139"/>
      <c r="AD13" s="142" t="s">
        <v>35</v>
      </c>
      <c r="AE13" s="135"/>
      <c r="AF13" s="135"/>
      <c r="AG13" s="136"/>
      <c r="AH13" s="141">
        <f t="shared" si="3"/>
        <v>0</v>
      </c>
      <c r="AI13" s="141"/>
      <c r="AJ13" s="141"/>
      <c r="AK13" s="141"/>
      <c r="AL13" s="140" t="s">
        <v>35</v>
      </c>
      <c r="AM13" s="140"/>
      <c r="AN13" s="140"/>
      <c r="AO13" s="140"/>
    </row>
    <row r="14" spans="1:41" ht="15">
      <c r="A14" s="123" t="s">
        <v>46</v>
      </c>
      <c r="B14" s="123"/>
      <c r="C14" s="124" t="s">
        <v>176</v>
      </c>
      <c r="D14" s="125"/>
      <c r="E14" s="125"/>
      <c r="F14" s="125"/>
      <c r="G14" s="125"/>
      <c r="H14" s="125"/>
      <c r="I14" s="125"/>
      <c r="J14" s="125"/>
      <c r="K14" s="125"/>
      <c r="L14" s="125"/>
      <c r="M14" s="125"/>
      <c r="N14" s="125"/>
      <c r="O14" s="125"/>
      <c r="P14" s="125"/>
      <c r="Q14" s="125"/>
      <c r="R14" s="126">
        <v>28</v>
      </c>
      <c r="S14" s="127"/>
      <c r="T14" s="127"/>
      <c r="U14" s="128" t="s">
        <v>37</v>
      </c>
      <c r="V14" s="129"/>
      <c r="W14" s="130"/>
      <c r="X14" s="131"/>
      <c r="Y14" s="132"/>
      <c r="Z14" s="137">
        <f t="shared" si="2"/>
        <v>0</v>
      </c>
      <c r="AA14" s="138"/>
      <c r="AB14" s="138"/>
      <c r="AC14" s="139"/>
      <c r="AD14" s="142" t="s">
        <v>35</v>
      </c>
      <c r="AE14" s="135"/>
      <c r="AF14" s="135"/>
      <c r="AG14" s="136"/>
      <c r="AH14" s="141">
        <f t="shared" si="3"/>
        <v>0</v>
      </c>
      <c r="AI14" s="141"/>
      <c r="AJ14" s="141"/>
      <c r="AK14" s="141"/>
      <c r="AL14" s="140" t="s">
        <v>35</v>
      </c>
      <c r="AM14" s="140"/>
      <c r="AN14" s="140"/>
      <c r="AO14" s="140"/>
    </row>
    <row r="15" spans="1:45" ht="15">
      <c r="A15" s="123" t="s">
        <v>47</v>
      </c>
      <c r="B15" s="123"/>
      <c r="C15" s="124" t="s">
        <v>130</v>
      </c>
      <c r="D15" s="125"/>
      <c r="E15" s="125"/>
      <c r="F15" s="125"/>
      <c r="G15" s="125"/>
      <c r="H15" s="125"/>
      <c r="I15" s="125"/>
      <c r="J15" s="125"/>
      <c r="K15" s="125"/>
      <c r="L15" s="125"/>
      <c r="M15" s="125"/>
      <c r="N15" s="125"/>
      <c r="O15" s="125"/>
      <c r="P15" s="125"/>
      <c r="Q15" s="125"/>
      <c r="R15" s="126">
        <v>12</v>
      </c>
      <c r="S15" s="127"/>
      <c r="T15" s="127"/>
      <c r="U15" s="128" t="s">
        <v>37</v>
      </c>
      <c r="V15" s="129"/>
      <c r="W15" s="130"/>
      <c r="X15" s="131"/>
      <c r="Y15" s="132"/>
      <c r="Z15" s="137">
        <f t="shared" si="2"/>
        <v>0</v>
      </c>
      <c r="AA15" s="138"/>
      <c r="AB15" s="138"/>
      <c r="AC15" s="139"/>
      <c r="AD15" s="142" t="s">
        <v>35</v>
      </c>
      <c r="AE15" s="135"/>
      <c r="AF15" s="135"/>
      <c r="AG15" s="136"/>
      <c r="AH15" s="141">
        <f t="shared" si="3"/>
        <v>0</v>
      </c>
      <c r="AI15" s="141"/>
      <c r="AJ15" s="141"/>
      <c r="AK15" s="141"/>
      <c r="AL15" s="140" t="s">
        <v>35</v>
      </c>
      <c r="AM15" s="140"/>
      <c r="AN15" s="140"/>
      <c r="AO15" s="140"/>
      <c r="AS15"/>
    </row>
    <row r="16" spans="1:45" ht="15">
      <c r="A16" s="123" t="s">
        <v>48</v>
      </c>
      <c r="B16" s="123"/>
      <c r="C16" s="124" t="s">
        <v>166</v>
      </c>
      <c r="D16" s="125"/>
      <c r="E16" s="125"/>
      <c r="F16" s="125"/>
      <c r="G16" s="125"/>
      <c r="H16" s="125"/>
      <c r="I16" s="125"/>
      <c r="J16" s="125"/>
      <c r="K16" s="125"/>
      <c r="L16" s="125"/>
      <c r="M16" s="125"/>
      <c r="N16" s="125"/>
      <c r="O16" s="125"/>
      <c r="P16" s="125"/>
      <c r="Q16" s="125"/>
      <c r="R16" s="126">
        <v>48</v>
      </c>
      <c r="S16" s="127"/>
      <c r="T16" s="127"/>
      <c r="U16" s="128" t="s">
        <v>37</v>
      </c>
      <c r="V16" s="129"/>
      <c r="W16" s="130"/>
      <c r="X16" s="131"/>
      <c r="Y16" s="132"/>
      <c r="Z16" s="137">
        <f t="shared" si="2"/>
        <v>0</v>
      </c>
      <c r="AA16" s="138"/>
      <c r="AB16" s="138"/>
      <c r="AC16" s="139"/>
      <c r="AD16" s="142" t="s">
        <v>35</v>
      </c>
      <c r="AE16" s="135"/>
      <c r="AF16" s="135"/>
      <c r="AG16" s="136"/>
      <c r="AH16" s="141">
        <f t="shared" si="3"/>
        <v>0</v>
      </c>
      <c r="AI16" s="141"/>
      <c r="AJ16" s="141"/>
      <c r="AK16" s="141"/>
      <c r="AL16" s="140" t="s">
        <v>35</v>
      </c>
      <c r="AM16" s="140"/>
      <c r="AN16" s="140"/>
      <c r="AO16" s="140"/>
      <c r="AS16"/>
    </row>
    <row r="17" spans="1:45" ht="15">
      <c r="A17" s="123" t="s">
        <v>49</v>
      </c>
      <c r="B17" s="123"/>
      <c r="C17" s="124" t="s">
        <v>169</v>
      </c>
      <c r="D17" s="125"/>
      <c r="E17" s="125"/>
      <c r="F17" s="125"/>
      <c r="G17" s="125"/>
      <c r="H17" s="125"/>
      <c r="I17" s="125"/>
      <c r="J17" s="125"/>
      <c r="K17" s="125"/>
      <c r="L17" s="125"/>
      <c r="M17" s="125"/>
      <c r="N17" s="125"/>
      <c r="O17" s="125"/>
      <c r="P17" s="125"/>
      <c r="Q17" s="125"/>
      <c r="R17" s="126">
        <v>8</v>
      </c>
      <c r="S17" s="127"/>
      <c r="T17" s="127"/>
      <c r="U17" s="128" t="s">
        <v>37</v>
      </c>
      <c r="V17" s="129"/>
      <c r="W17" s="130"/>
      <c r="X17" s="131"/>
      <c r="Y17" s="132"/>
      <c r="Z17" s="137">
        <f t="shared" si="2"/>
        <v>0</v>
      </c>
      <c r="AA17" s="138"/>
      <c r="AB17" s="138"/>
      <c r="AC17" s="139"/>
      <c r="AD17" s="142" t="s">
        <v>35</v>
      </c>
      <c r="AE17" s="135"/>
      <c r="AF17" s="135"/>
      <c r="AG17" s="136"/>
      <c r="AH17" s="141">
        <f t="shared" si="3"/>
        <v>0</v>
      </c>
      <c r="AI17" s="141"/>
      <c r="AJ17" s="141"/>
      <c r="AK17" s="141"/>
      <c r="AL17" s="140" t="s">
        <v>35</v>
      </c>
      <c r="AM17" s="140"/>
      <c r="AN17" s="140"/>
      <c r="AO17" s="140"/>
      <c r="AS17"/>
    </row>
    <row r="18" spans="1:45" ht="15">
      <c r="A18" s="123" t="s">
        <v>50</v>
      </c>
      <c r="B18" s="123"/>
      <c r="C18" s="124" t="s">
        <v>131</v>
      </c>
      <c r="D18" s="125"/>
      <c r="E18" s="125"/>
      <c r="F18" s="125"/>
      <c r="G18" s="125"/>
      <c r="H18" s="125"/>
      <c r="I18" s="125"/>
      <c r="J18" s="125"/>
      <c r="K18" s="125"/>
      <c r="L18" s="125"/>
      <c r="M18" s="125"/>
      <c r="N18" s="125"/>
      <c r="O18" s="125"/>
      <c r="P18" s="125"/>
      <c r="Q18" s="125"/>
      <c r="R18" s="126">
        <v>10</v>
      </c>
      <c r="S18" s="127"/>
      <c r="T18" s="127"/>
      <c r="U18" s="128" t="s">
        <v>37</v>
      </c>
      <c r="V18" s="129"/>
      <c r="W18" s="130"/>
      <c r="X18" s="131"/>
      <c r="Y18" s="132"/>
      <c r="Z18" s="137">
        <f t="shared" si="2"/>
        <v>0</v>
      </c>
      <c r="AA18" s="138"/>
      <c r="AB18" s="138"/>
      <c r="AC18" s="139"/>
      <c r="AD18" s="142" t="s">
        <v>35</v>
      </c>
      <c r="AE18" s="135"/>
      <c r="AF18" s="135"/>
      <c r="AG18" s="136"/>
      <c r="AH18" s="141">
        <f t="shared" si="3"/>
        <v>0</v>
      </c>
      <c r="AI18" s="141"/>
      <c r="AJ18" s="141"/>
      <c r="AK18" s="141"/>
      <c r="AL18" s="140" t="s">
        <v>35</v>
      </c>
      <c r="AM18" s="140"/>
      <c r="AN18" s="140"/>
      <c r="AO18" s="140"/>
      <c r="AS18"/>
    </row>
    <row r="19" spans="1:45" ht="15">
      <c r="A19" s="123" t="s">
        <v>52</v>
      </c>
      <c r="B19" s="123"/>
      <c r="C19" s="124" t="s">
        <v>132</v>
      </c>
      <c r="D19" s="125"/>
      <c r="E19" s="125"/>
      <c r="F19" s="125"/>
      <c r="G19" s="125"/>
      <c r="H19" s="125"/>
      <c r="I19" s="125"/>
      <c r="J19" s="125"/>
      <c r="K19" s="125"/>
      <c r="L19" s="125"/>
      <c r="M19" s="125"/>
      <c r="N19" s="125"/>
      <c r="O19" s="125"/>
      <c r="P19" s="125"/>
      <c r="Q19" s="125"/>
      <c r="R19" s="126">
        <v>25</v>
      </c>
      <c r="S19" s="127"/>
      <c r="T19" s="127"/>
      <c r="U19" s="128" t="s">
        <v>37</v>
      </c>
      <c r="V19" s="129"/>
      <c r="W19" s="130"/>
      <c r="X19" s="131"/>
      <c r="Y19" s="132"/>
      <c r="Z19" s="137">
        <f t="shared" si="2"/>
        <v>0</v>
      </c>
      <c r="AA19" s="138"/>
      <c r="AB19" s="138"/>
      <c r="AC19" s="139"/>
      <c r="AD19" s="142" t="s">
        <v>35</v>
      </c>
      <c r="AE19" s="135"/>
      <c r="AF19" s="135"/>
      <c r="AG19" s="136"/>
      <c r="AH19" s="141">
        <f t="shared" si="3"/>
        <v>0</v>
      </c>
      <c r="AI19" s="141"/>
      <c r="AJ19" s="141"/>
      <c r="AK19" s="141"/>
      <c r="AL19" s="140" t="s">
        <v>35</v>
      </c>
      <c r="AM19" s="140"/>
      <c r="AN19" s="140"/>
      <c r="AO19" s="140"/>
      <c r="AS19"/>
    </row>
    <row r="20" spans="1:45" ht="15">
      <c r="A20" s="123" t="s">
        <v>53</v>
      </c>
      <c r="B20" s="123"/>
      <c r="C20" s="124" t="s">
        <v>172</v>
      </c>
      <c r="D20" s="125"/>
      <c r="E20" s="125"/>
      <c r="F20" s="125"/>
      <c r="G20" s="125"/>
      <c r="H20" s="125"/>
      <c r="I20" s="125"/>
      <c r="J20" s="125"/>
      <c r="K20" s="125"/>
      <c r="L20" s="125"/>
      <c r="M20" s="125"/>
      <c r="N20" s="125"/>
      <c r="O20" s="125"/>
      <c r="P20" s="125"/>
      <c r="Q20" s="125"/>
      <c r="R20" s="126">
        <v>20</v>
      </c>
      <c r="S20" s="127"/>
      <c r="T20" s="127"/>
      <c r="U20" s="128" t="s">
        <v>37</v>
      </c>
      <c r="V20" s="129"/>
      <c r="W20" s="130"/>
      <c r="X20" s="131"/>
      <c r="Y20" s="132"/>
      <c r="Z20" s="137">
        <f t="shared" si="2"/>
        <v>0</v>
      </c>
      <c r="AA20" s="138"/>
      <c r="AB20" s="138"/>
      <c r="AC20" s="139"/>
      <c r="AD20" s="142" t="s">
        <v>35</v>
      </c>
      <c r="AE20" s="135"/>
      <c r="AF20" s="135"/>
      <c r="AG20" s="136"/>
      <c r="AH20" s="141">
        <f t="shared" si="3"/>
        <v>0</v>
      </c>
      <c r="AI20" s="141"/>
      <c r="AJ20" s="141"/>
      <c r="AK20" s="141"/>
      <c r="AL20" s="140" t="s">
        <v>35</v>
      </c>
      <c r="AM20" s="140"/>
      <c r="AN20" s="140"/>
      <c r="AO20" s="140"/>
      <c r="AS20"/>
    </row>
    <row r="21" spans="1:41" ht="15">
      <c r="A21" s="123" t="s">
        <v>55</v>
      </c>
      <c r="B21" s="123"/>
      <c r="C21" s="124" t="s">
        <v>133</v>
      </c>
      <c r="D21" s="125"/>
      <c r="E21" s="125"/>
      <c r="F21" s="125"/>
      <c r="G21" s="125"/>
      <c r="H21" s="125"/>
      <c r="I21" s="125"/>
      <c r="J21" s="125"/>
      <c r="K21" s="125"/>
      <c r="L21" s="125"/>
      <c r="M21" s="125"/>
      <c r="N21" s="125"/>
      <c r="O21" s="125"/>
      <c r="P21" s="125"/>
      <c r="Q21" s="125"/>
      <c r="R21" s="126">
        <v>22</v>
      </c>
      <c r="S21" s="127"/>
      <c r="T21" s="127"/>
      <c r="U21" s="128" t="s">
        <v>37</v>
      </c>
      <c r="V21" s="129"/>
      <c r="W21" s="130"/>
      <c r="X21" s="131"/>
      <c r="Y21" s="132"/>
      <c r="Z21" s="137">
        <f t="shared" si="2"/>
        <v>0</v>
      </c>
      <c r="AA21" s="138"/>
      <c r="AB21" s="138"/>
      <c r="AC21" s="139"/>
      <c r="AD21" s="142" t="s">
        <v>35</v>
      </c>
      <c r="AE21" s="135"/>
      <c r="AF21" s="135"/>
      <c r="AG21" s="136"/>
      <c r="AH21" s="141">
        <f t="shared" si="3"/>
        <v>0</v>
      </c>
      <c r="AI21" s="141"/>
      <c r="AJ21" s="141"/>
      <c r="AK21" s="141"/>
      <c r="AL21" s="140" t="s">
        <v>35</v>
      </c>
      <c r="AM21" s="140"/>
      <c r="AN21" s="140"/>
      <c r="AO21" s="140"/>
    </row>
    <row r="22" spans="1:41" ht="15">
      <c r="A22" s="123" t="s">
        <v>87</v>
      </c>
      <c r="B22" s="123"/>
      <c r="C22" s="124" t="s">
        <v>167</v>
      </c>
      <c r="D22" s="125"/>
      <c r="E22" s="125"/>
      <c r="F22" s="125"/>
      <c r="G22" s="125"/>
      <c r="H22" s="125"/>
      <c r="I22" s="125"/>
      <c r="J22" s="125"/>
      <c r="K22" s="125"/>
      <c r="L22" s="125"/>
      <c r="M22" s="125"/>
      <c r="N22" s="125"/>
      <c r="O22" s="125"/>
      <c r="P22" s="125"/>
      <c r="Q22" s="125"/>
      <c r="R22" s="126">
        <v>48</v>
      </c>
      <c r="S22" s="127"/>
      <c r="T22" s="127"/>
      <c r="U22" s="128" t="s">
        <v>37</v>
      </c>
      <c r="V22" s="129"/>
      <c r="W22" s="130"/>
      <c r="X22" s="131"/>
      <c r="Y22" s="132"/>
      <c r="Z22" s="137">
        <f t="shared" si="2"/>
        <v>0</v>
      </c>
      <c r="AA22" s="138"/>
      <c r="AB22" s="138"/>
      <c r="AC22" s="139"/>
      <c r="AD22" s="142" t="s">
        <v>35</v>
      </c>
      <c r="AE22" s="135"/>
      <c r="AF22" s="135"/>
      <c r="AG22" s="136"/>
      <c r="AH22" s="141">
        <f t="shared" si="3"/>
        <v>0</v>
      </c>
      <c r="AI22" s="141"/>
      <c r="AJ22" s="141"/>
      <c r="AK22" s="141"/>
      <c r="AL22" s="140" t="s">
        <v>35</v>
      </c>
      <c r="AM22" s="140"/>
      <c r="AN22" s="140"/>
      <c r="AO22" s="140"/>
    </row>
    <row r="23" spans="1:41" ht="15">
      <c r="A23" s="123" t="s">
        <v>100</v>
      </c>
      <c r="B23" s="123"/>
      <c r="C23" s="124" t="s">
        <v>134</v>
      </c>
      <c r="D23" s="125"/>
      <c r="E23" s="125"/>
      <c r="F23" s="125"/>
      <c r="G23" s="125"/>
      <c r="H23" s="125"/>
      <c r="I23" s="125"/>
      <c r="J23" s="125"/>
      <c r="K23" s="125"/>
      <c r="L23" s="125"/>
      <c r="M23" s="125"/>
      <c r="N23" s="125"/>
      <c r="O23" s="125"/>
      <c r="P23" s="125"/>
      <c r="Q23" s="125"/>
      <c r="R23" s="126">
        <v>4</v>
      </c>
      <c r="S23" s="127"/>
      <c r="T23" s="127"/>
      <c r="U23" s="128" t="s">
        <v>37</v>
      </c>
      <c r="V23" s="129"/>
      <c r="W23" s="130"/>
      <c r="X23" s="131"/>
      <c r="Y23" s="132"/>
      <c r="Z23" s="137">
        <f t="shared" si="2"/>
        <v>0</v>
      </c>
      <c r="AA23" s="138"/>
      <c r="AB23" s="138"/>
      <c r="AC23" s="139"/>
      <c r="AD23" s="142" t="s">
        <v>35</v>
      </c>
      <c r="AE23" s="135"/>
      <c r="AF23" s="135"/>
      <c r="AG23" s="136"/>
      <c r="AH23" s="141">
        <f t="shared" si="3"/>
        <v>0</v>
      </c>
      <c r="AI23" s="141"/>
      <c r="AJ23" s="141"/>
      <c r="AK23" s="141"/>
      <c r="AL23" s="140" t="s">
        <v>35</v>
      </c>
      <c r="AM23" s="140"/>
      <c r="AN23" s="140"/>
      <c r="AO23" s="140"/>
    </row>
    <row r="24" spans="1:41" ht="15">
      <c r="A24" s="123" t="s">
        <v>108</v>
      </c>
      <c r="B24" s="123"/>
      <c r="C24" s="124" t="s">
        <v>135</v>
      </c>
      <c r="D24" s="125"/>
      <c r="E24" s="125"/>
      <c r="F24" s="125"/>
      <c r="G24" s="125"/>
      <c r="H24" s="125"/>
      <c r="I24" s="125"/>
      <c r="J24" s="125"/>
      <c r="K24" s="125"/>
      <c r="L24" s="125"/>
      <c r="M24" s="125"/>
      <c r="N24" s="125"/>
      <c r="O24" s="125"/>
      <c r="P24" s="125"/>
      <c r="Q24" s="125"/>
      <c r="R24" s="126">
        <v>17</v>
      </c>
      <c r="S24" s="127"/>
      <c r="T24" s="127"/>
      <c r="U24" s="128" t="s">
        <v>37</v>
      </c>
      <c r="V24" s="129"/>
      <c r="W24" s="130"/>
      <c r="X24" s="131"/>
      <c r="Y24" s="132"/>
      <c r="Z24" s="137">
        <f t="shared" si="2"/>
        <v>0</v>
      </c>
      <c r="AA24" s="138"/>
      <c r="AB24" s="138"/>
      <c r="AC24" s="139"/>
      <c r="AD24" s="142" t="s">
        <v>35</v>
      </c>
      <c r="AE24" s="135"/>
      <c r="AF24" s="135"/>
      <c r="AG24" s="136"/>
      <c r="AH24" s="141">
        <f t="shared" si="3"/>
        <v>0</v>
      </c>
      <c r="AI24" s="141"/>
      <c r="AJ24" s="141"/>
      <c r="AK24" s="141"/>
      <c r="AL24" s="140" t="s">
        <v>35</v>
      </c>
      <c r="AM24" s="140"/>
      <c r="AN24" s="140"/>
      <c r="AO24" s="140"/>
    </row>
    <row r="25" spans="1:41" ht="15">
      <c r="A25" s="123" t="s">
        <v>109</v>
      </c>
      <c r="B25" s="123"/>
      <c r="C25" s="124" t="s">
        <v>136</v>
      </c>
      <c r="D25" s="125"/>
      <c r="E25" s="125"/>
      <c r="F25" s="125"/>
      <c r="G25" s="125"/>
      <c r="H25" s="125"/>
      <c r="I25" s="125"/>
      <c r="J25" s="125"/>
      <c r="K25" s="125"/>
      <c r="L25" s="125"/>
      <c r="M25" s="125"/>
      <c r="N25" s="125"/>
      <c r="O25" s="125"/>
      <c r="P25" s="125"/>
      <c r="Q25" s="125"/>
      <c r="R25" s="126">
        <v>12</v>
      </c>
      <c r="S25" s="127"/>
      <c r="T25" s="127"/>
      <c r="U25" s="128" t="s">
        <v>37</v>
      </c>
      <c r="V25" s="129"/>
      <c r="W25" s="130"/>
      <c r="X25" s="131"/>
      <c r="Y25" s="132"/>
      <c r="Z25" s="137">
        <f aca="true" t="shared" si="4" ref="Z25:Z32">R25*W25</f>
        <v>0</v>
      </c>
      <c r="AA25" s="138"/>
      <c r="AB25" s="138"/>
      <c r="AC25" s="139"/>
      <c r="AD25" s="142" t="s">
        <v>35</v>
      </c>
      <c r="AE25" s="135"/>
      <c r="AF25" s="135"/>
      <c r="AG25" s="136"/>
      <c r="AH25" s="141">
        <f aca="true" t="shared" si="5" ref="AH25:AH32">Z25*1.21</f>
        <v>0</v>
      </c>
      <c r="AI25" s="141"/>
      <c r="AJ25" s="141"/>
      <c r="AK25" s="141"/>
      <c r="AL25" s="140" t="s">
        <v>35</v>
      </c>
      <c r="AM25" s="140"/>
      <c r="AN25" s="140"/>
      <c r="AO25" s="140"/>
    </row>
    <row r="26" spans="1:41" ht="15">
      <c r="A26" s="123" t="s">
        <v>110</v>
      </c>
      <c r="B26" s="123"/>
      <c r="C26" s="124" t="s">
        <v>137</v>
      </c>
      <c r="D26" s="125"/>
      <c r="E26" s="125"/>
      <c r="F26" s="125"/>
      <c r="G26" s="125"/>
      <c r="H26" s="125"/>
      <c r="I26" s="125"/>
      <c r="J26" s="125"/>
      <c r="K26" s="125"/>
      <c r="L26" s="125"/>
      <c r="M26" s="125"/>
      <c r="N26" s="125"/>
      <c r="O26" s="125"/>
      <c r="P26" s="125"/>
      <c r="Q26" s="125"/>
      <c r="R26" s="126">
        <v>7</v>
      </c>
      <c r="S26" s="127"/>
      <c r="T26" s="127"/>
      <c r="U26" s="128" t="s">
        <v>37</v>
      </c>
      <c r="V26" s="129"/>
      <c r="W26" s="130"/>
      <c r="X26" s="131"/>
      <c r="Y26" s="132"/>
      <c r="Z26" s="137">
        <f t="shared" si="4"/>
        <v>0</v>
      </c>
      <c r="AA26" s="138"/>
      <c r="AB26" s="138"/>
      <c r="AC26" s="139"/>
      <c r="AD26" s="142" t="s">
        <v>35</v>
      </c>
      <c r="AE26" s="135"/>
      <c r="AF26" s="135"/>
      <c r="AG26" s="136"/>
      <c r="AH26" s="141">
        <f t="shared" si="5"/>
        <v>0</v>
      </c>
      <c r="AI26" s="141"/>
      <c r="AJ26" s="141"/>
      <c r="AK26" s="141"/>
      <c r="AL26" s="140" t="s">
        <v>35</v>
      </c>
      <c r="AM26" s="140"/>
      <c r="AN26" s="140"/>
      <c r="AO26" s="140"/>
    </row>
    <row r="27" spans="1:41" ht="15">
      <c r="A27" s="123" t="s">
        <v>111</v>
      </c>
      <c r="B27" s="123"/>
      <c r="C27" s="124" t="s">
        <v>168</v>
      </c>
      <c r="D27" s="125"/>
      <c r="E27" s="125"/>
      <c r="F27" s="125"/>
      <c r="G27" s="125"/>
      <c r="H27" s="125"/>
      <c r="I27" s="125"/>
      <c r="J27" s="125"/>
      <c r="K27" s="125"/>
      <c r="L27" s="125"/>
      <c r="M27" s="125"/>
      <c r="N27" s="125"/>
      <c r="O27" s="125"/>
      <c r="P27" s="125"/>
      <c r="Q27" s="125"/>
      <c r="R27" s="126">
        <v>33</v>
      </c>
      <c r="S27" s="127"/>
      <c r="T27" s="127"/>
      <c r="U27" s="128" t="s">
        <v>37</v>
      </c>
      <c r="V27" s="129"/>
      <c r="W27" s="130"/>
      <c r="X27" s="131"/>
      <c r="Y27" s="132"/>
      <c r="Z27" s="137">
        <f t="shared" si="4"/>
        <v>0</v>
      </c>
      <c r="AA27" s="138"/>
      <c r="AB27" s="138"/>
      <c r="AC27" s="139"/>
      <c r="AD27" s="142" t="s">
        <v>35</v>
      </c>
      <c r="AE27" s="135"/>
      <c r="AF27" s="135"/>
      <c r="AG27" s="136"/>
      <c r="AH27" s="141">
        <f t="shared" si="5"/>
        <v>0</v>
      </c>
      <c r="AI27" s="141"/>
      <c r="AJ27" s="141"/>
      <c r="AK27" s="141"/>
      <c r="AL27" s="140" t="s">
        <v>35</v>
      </c>
      <c r="AM27" s="140"/>
      <c r="AN27" s="140"/>
      <c r="AO27" s="140"/>
    </row>
    <row r="28" spans="1:41" ht="15">
      <c r="A28" s="123" t="s">
        <v>112</v>
      </c>
      <c r="B28" s="123"/>
      <c r="C28" s="124" t="s">
        <v>138</v>
      </c>
      <c r="D28" s="125"/>
      <c r="E28" s="125"/>
      <c r="F28" s="125"/>
      <c r="G28" s="125"/>
      <c r="H28" s="125"/>
      <c r="I28" s="125"/>
      <c r="J28" s="125"/>
      <c r="K28" s="125"/>
      <c r="L28" s="125"/>
      <c r="M28" s="125"/>
      <c r="N28" s="125"/>
      <c r="O28" s="125"/>
      <c r="P28" s="125"/>
      <c r="Q28" s="125"/>
      <c r="R28" s="126">
        <v>19</v>
      </c>
      <c r="S28" s="127"/>
      <c r="T28" s="127"/>
      <c r="U28" s="128" t="s">
        <v>37</v>
      </c>
      <c r="V28" s="129"/>
      <c r="W28" s="130"/>
      <c r="X28" s="131"/>
      <c r="Y28" s="132"/>
      <c r="Z28" s="137">
        <f t="shared" si="4"/>
        <v>0</v>
      </c>
      <c r="AA28" s="138"/>
      <c r="AB28" s="138"/>
      <c r="AC28" s="139"/>
      <c r="AD28" s="142" t="s">
        <v>35</v>
      </c>
      <c r="AE28" s="135"/>
      <c r="AF28" s="135"/>
      <c r="AG28" s="136"/>
      <c r="AH28" s="141">
        <f t="shared" si="5"/>
        <v>0</v>
      </c>
      <c r="AI28" s="141"/>
      <c r="AJ28" s="141"/>
      <c r="AK28" s="141"/>
      <c r="AL28" s="140" t="s">
        <v>35</v>
      </c>
      <c r="AM28" s="140"/>
      <c r="AN28" s="140"/>
      <c r="AO28" s="140"/>
    </row>
    <row r="29" spans="1:41" ht="15">
      <c r="A29" s="123" t="s">
        <v>113</v>
      </c>
      <c r="B29" s="123"/>
      <c r="C29" s="124" t="s">
        <v>174</v>
      </c>
      <c r="D29" s="125"/>
      <c r="E29" s="125"/>
      <c r="F29" s="125"/>
      <c r="G29" s="125"/>
      <c r="H29" s="125"/>
      <c r="I29" s="125"/>
      <c r="J29" s="125"/>
      <c r="K29" s="125"/>
      <c r="L29" s="125"/>
      <c r="M29" s="125"/>
      <c r="N29" s="125"/>
      <c r="O29" s="125"/>
      <c r="P29" s="125"/>
      <c r="Q29" s="125"/>
      <c r="R29" s="126">
        <v>58</v>
      </c>
      <c r="S29" s="127"/>
      <c r="T29" s="127"/>
      <c r="U29" s="128" t="s">
        <v>37</v>
      </c>
      <c r="V29" s="129"/>
      <c r="W29" s="130"/>
      <c r="X29" s="131"/>
      <c r="Y29" s="132"/>
      <c r="Z29" s="137">
        <f t="shared" si="4"/>
        <v>0</v>
      </c>
      <c r="AA29" s="138"/>
      <c r="AB29" s="138"/>
      <c r="AC29" s="139"/>
      <c r="AD29" s="142" t="s">
        <v>35</v>
      </c>
      <c r="AE29" s="135"/>
      <c r="AF29" s="135"/>
      <c r="AG29" s="136"/>
      <c r="AH29" s="141">
        <f t="shared" si="5"/>
        <v>0</v>
      </c>
      <c r="AI29" s="141"/>
      <c r="AJ29" s="141"/>
      <c r="AK29" s="141"/>
      <c r="AL29" s="140" t="s">
        <v>35</v>
      </c>
      <c r="AM29" s="140"/>
      <c r="AN29" s="140"/>
      <c r="AO29" s="140"/>
    </row>
    <row r="30" spans="1:41" ht="15">
      <c r="A30" s="123" t="s">
        <v>114</v>
      </c>
      <c r="B30" s="123"/>
      <c r="C30" s="124" t="s">
        <v>139</v>
      </c>
      <c r="D30" s="125"/>
      <c r="E30" s="125"/>
      <c r="F30" s="125"/>
      <c r="G30" s="125"/>
      <c r="H30" s="125"/>
      <c r="I30" s="125"/>
      <c r="J30" s="125"/>
      <c r="K30" s="125"/>
      <c r="L30" s="125"/>
      <c r="M30" s="125"/>
      <c r="N30" s="125"/>
      <c r="O30" s="125"/>
      <c r="P30" s="125"/>
      <c r="Q30" s="125"/>
      <c r="R30" s="126">
        <v>24</v>
      </c>
      <c r="S30" s="127"/>
      <c r="T30" s="127"/>
      <c r="U30" s="128" t="s">
        <v>37</v>
      </c>
      <c r="V30" s="129"/>
      <c r="W30" s="130"/>
      <c r="X30" s="131"/>
      <c r="Y30" s="132"/>
      <c r="Z30" s="137">
        <f t="shared" si="4"/>
        <v>0</v>
      </c>
      <c r="AA30" s="138"/>
      <c r="AB30" s="138"/>
      <c r="AC30" s="139"/>
      <c r="AD30" s="142" t="s">
        <v>35</v>
      </c>
      <c r="AE30" s="135"/>
      <c r="AF30" s="135"/>
      <c r="AG30" s="136"/>
      <c r="AH30" s="141">
        <f t="shared" si="5"/>
        <v>0</v>
      </c>
      <c r="AI30" s="141"/>
      <c r="AJ30" s="141"/>
      <c r="AK30" s="141"/>
      <c r="AL30" s="140" t="s">
        <v>35</v>
      </c>
      <c r="AM30" s="140"/>
      <c r="AN30" s="140"/>
      <c r="AO30" s="140"/>
    </row>
    <row r="31" spans="1:41" ht="15">
      <c r="A31" s="123" t="s">
        <v>115</v>
      </c>
      <c r="B31" s="123"/>
      <c r="C31" s="124" t="s">
        <v>140</v>
      </c>
      <c r="D31" s="125"/>
      <c r="E31" s="125"/>
      <c r="F31" s="125"/>
      <c r="G31" s="125"/>
      <c r="H31" s="125"/>
      <c r="I31" s="125"/>
      <c r="J31" s="125"/>
      <c r="K31" s="125"/>
      <c r="L31" s="125"/>
      <c r="M31" s="125"/>
      <c r="N31" s="125"/>
      <c r="O31" s="125"/>
      <c r="P31" s="125"/>
      <c r="Q31" s="125"/>
      <c r="R31" s="126">
        <v>10</v>
      </c>
      <c r="S31" s="127"/>
      <c r="T31" s="127"/>
      <c r="U31" s="128" t="s">
        <v>37</v>
      </c>
      <c r="V31" s="129"/>
      <c r="W31" s="130"/>
      <c r="X31" s="131"/>
      <c r="Y31" s="132"/>
      <c r="Z31" s="137">
        <f t="shared" si="4"/>
        <v>0</v>
      </c>
      <c r="AA31" s="138"/>
      <c r="AB31" s="138"/>
      <c r="AC31" s="139"/>
      <c r="AD31" s="142" t="s">
        <v>35</v>
      </c>
      <c r="AE31" s="135"/>
      <c r="AF31" s="135"/>
      <c r="AG31" s="136"/>
      <c r="AH31" s="141">
        <f t="shared" si="5"/>
        <v>0</v>
      </c>
      <c r="AI31" s="141"/>
      <c r="AJ31" s="141"/>
      <c r="AK31" s="141"/>
      <c r="AL31" s="140" t="s">
        <v>35</v>
      </c>
      <c r="AM31" s="140"/>
      <c r="AN31" s="140"/>
      <c r="AO31" s="140"/>
    </row>
    <row r="32" spans="1:41" ht="15">
      <c r="A32" s="123" t="s">
        <v>116</v>
      </c>
      <c r="B32" s="123"/>
      <c r="C32" s="124" t="s">
        <v>141</v>
      </c>
      <c r="D32" s="125"/>
      <c r="E32" s="125"/>
      <c r="F32" s="125"/>
      <c r="G32" s="125"/>
      <c r="H32" s="125"/>
      <c r="I32" s="125"/>
      <c r="J32" s="125"/>
      <c r="K32" s="125"/>
      <c r="L32" s="125"/>
      <c r="M32" s="125"/>
      <c r="N32" s="125"/>
      <c r="O32" s="125"/>
      <c r="P32" s="125"/>
      <c r="Q32" s="125"/>
      <c r="R32" s="126">
        <v>4</v>
      </c>
      <c r="S32" s="127"/>
      <c r="T32" s="127"/>
      <c r="U32" s="128" t="s">
        <v>37</v>
      </c>
      <c r="V32" s="129"/>
      <c r="W32" s="130"/>
      <c r="X32" s="131"/>
      <c r="Y32" s="132"/>
      <c r="Z32" s="137">
        <f t="shared" si="4"/>
        <v>0</v>
      </c>
      <c r="AA32" s="138"/>
      <c r="AB32" s="138"/>
      <c r="AC32" s="139"/>
      <c r="AD32" s="142" t="s">
        <v>35</v>
      </c>
      <c r="AE32" s="135"/>
      <c r="AF32" s="135"/>
      <c r="AG32" s="136"/>
      <c r="AH32" s="141">
        <f t="shared" si="5"/>
        <v>0</v>
      </c>
      <c r="AI32" s="141"/>
      <c r="AJ32" s="141"/>
      <c r="AK32" s="141"/>
      <c r="AL32" s="140" t="s">
        <v>35</v>
      </c>
      <c r="AM32" s="140"/>
      <c r="AN32" s="140"/>
      <c r="AO32" s="140"/>
    </row>
    <row r="33" spans="1:41" ht="15">
      <c r="A33" s="123" t="s">
        <v>117</v>
      </c>
      <c r="B33" s="123"/>
      <c r="C33" s="124" t="s">
        <v>142</v>
      </c>
      <c r="D33" s="125"/>
      <c r="E33" s="125"/>
      <c r="F33" s="125"/>
      <c r="G33" s="125"/>
      <c r="H33" s="125"/>
      <c r="I33" s="125"/>
      <c r="J33" s="125"/>
      <c r="K33" s="125"/>
      <c r="L33" s="125"/>
      <c r="M33" s="125"/>
      <c r="N33" s="125"/>
      <c r="O33" s="125"/>
      <c r="P33" s="125"/>
      <c r="Q33" s="125"/>
      <c r="R33" s="126">
        <v>2</v>
      </c>
      <c r="S33" s="127"/>
      <c r="T33" s="127"/>
      <c r="U33" s="128" t="s">
        <v>37</v>
      </c>
      <c r="V33" s="129"/>
      <c r="W33" s="130"/>
      <c r="X33" s="131"/>
      <c r="Y33" s="132"/>
      <c r="Z33" s="137">
        <f aca="true" t="shared" si="6" ref="Z33">R33*W33</f>
        <v>0</v>
      </c>
      <c r="AA33" s="138"/>
      <c r="AB33" s="138"/>
      <c r="AC33" s="139"/>
      <c r="AD33" s="142" t="s">
        <v>35</v>
      </c>
      <c r="AE33" s="135"/>
      <c r="AF33" s="135"/>
      <c r="AG33" s="136"/>
      <c r="AH33" s="141">
        <f aca="true" t="shared" si="7" ref="AH33">Z33*1.21</f>
        <v>0</v>
      </c>
      <c r="AI33" s="141"/>
      <c r="AJ33" s="141"/>
      <c r="AK33" s="141"/>
      <c r="AL33" s="140" t="s">
        <v>35</v>
      </c>
      <c r="AM33" s="140"/>
      <c r="AN33" s="140"/>
      <c r="AO33" s="140"/>
    </row>
    <row r="34" spans="1:41" ht="15">
      <c r="A34" s="123" t="s">
        <v>118</v>
      </c>
      <c r="B34" s="123"/>
      <c r="C34" s="124" t="s">
        <v>148</v>
      </c>
      <c r="D34" s="125"/>
      <c r="E34" s="125"/>
      <c r="F34" s="125"/>
      <c r="G34" s="125"/>
      <c r="H34" s="125"/>
      <c r="I34" s="125"/>
      <c r="J34" s="125"/>
      <c r="K34" s="125"/>
      <c r="L34" s="125"/>
      <c r="M34" s="125"/>
      <c r="N34" s="125"/>
      <c r="O34" s="125"/>
      <c r="P34" s="125"/>
      <c r="Q34" s="125"/>
      <c r="R34" s="126">
        <v>6</v>
      </c>
      <c r="S34" s="127"/>
      <c r="T34" s="127"/>
      <c r="U34" s="128" t="s">
        <v>37</v>
      </c>
      <c r="V34" s="129"/>
      <c r="W34" s="130"/>
      <c r="X34" s="131"/>
      <c r="Y34" s="132"/>
      <c r="Z34" s="133" t="s">
        <v>35</v>
      </c>
      <c r="AA34" s="134"/>
      <c r="AB34" s="135"/>
      <c r="AC34" s="136"/>
      <c r="AD34" s="137">
        <f>R34*W34</f>
        <v>0</v>
      </c>
      <c r="AE34" s="138"/>
      <c r="AF34" s="138"/>
      <c r="AG34" s="139"/>
      <c r="AH34" s="140" t="s">
        <v>35</v>
      </c>
      <c r="AI34" s="140"/>
      <c r="AJ34" s="140"/>
      <c r="AK34" s="140"/>
      <c r="AL34" s="141">
        <f>AD34*1.21</f>
        <v>0</v>
      </c>
      <c r="AM34" s="141"/>
      <c r="AN34" s="141"/>
      <c r="AO34" s="141"/>
    </row>
    <row r="35" spans="1:41" ht="15">
      <c r="A35" s="123" t="s">
        <v>119</v>
      </c>
      <c r="B35" s="123"/>
      <c r="C35" s="124" t="s">
        <v>149</v>
      </c>
      <c r="D35" s="125"/>
      <c r="E35" s="125"/>
      <c r="F35" s="125"/>
      <c r="G35" s="125"/>
      <c r="H35" s="125"/>
      <c r="I35" s="125"/>
      <c r="J35" s="125"/>
      <c r="K35" s="125"/>
      <c r="L35" s="125"/>
      <c r="M35" s="125"/>
      <c r="N35" s="125"/>
      <c r="O35" s="125"/>
      <c r="P35" s="125"/>
      <c r="Q35" s="125"/>
      <c r="R35" s="126">
        <v>2</v>
      </c>
      <c r="S35" s="127"/>
      <c r="T35" s="127"/>
      <c r="U35" s="128" t="s">
        <v>37</v>
      </c>
      <c r="V35" s="129"/>
      <c r="W35" s="130"/>
      <c r="X35" s="131"/>
      <c r="Y35" s="132"/>
      <c r="Z35" s="133" t="s">
        <v>35</v>
      </c>
      <c r="AA35" s="134"/>
      <c r="AB35" s="135"/>
      <c r="AC35" s="136"/>
      <c r="AD35" s="137">
        <f aca="true" t="shared" si="8" ref="AD35:AD39">R35*W35</f>
        <v>0</v>
      </c>
      <c r="AE35" s="138"/>
      <c r="AF35" s="138"/>
      <c r="AG35" s="139"/>
      <c r="AH35" s="140" t="s">
        <v>35</v>
      </c>
      <c r="AI35" s="140"/>
      <c r="AJ35" s="140"/>
      <c r="AK35" s="140"/>
      <c r="AL35" s="141">
        <f aca="true" t="shared" si="9" ref="AL35:AL39">AD35*1.21</f>
        <v>0</v>
      </c>
      <c r="AM35" s="141"/>
      <c r="AN35" s="141"/>
      <c r="AO35" s="141"/>
    </row>
    <row r="36" spans="1:41" ht="15">
      <c r="A36" s="123" t="s">
        <v>120</v>
      </c>
      <c r="B36" s="123"/>
      <c r="C36" s="124" t="s">
        <v>156</v>
      </c>
      <c r="D36" s="125"/>
      <c r="E36" s="125"/>
      <c r="F36" s="125"/>
      <c r="G36" s="125"/>
      <c r="H36" s="125"/>
      <c r="I36" s="125"/>
      <c r="J36" s="125"/>
      <c r="K36" s="125"/>
      <c r="L36" s="125"/>
      <c r="M36" s="125"/>
      <c r="N36" s="125"/>
      <c r="O36" s="125"/>
      <c r="P36" s="125"/>
      <c r="Q36" s="125"/>
      <c r="R36" s="126">
        <v>2</v>
      </c>
      <c r="S36" s="127"/>
      <c r="T36" s="127"/>
      <c r="U36" s="128" t="s">
        <v>37</v>
      </c>
      <c r="V36" s="129"/>
      <c r="W36" s="130"/>
      <c r="X36" s="131"/>
      <c r="Y36" s="132"/>
      <c r="Z36" s="133" t="s">
        <v>35</v>
      </c>
      <c r="AA36" s="134"/>
      <c r="AB36" s="135"/>
      <c r="AC36" s="136"/>
      <c r="AD36" s="137">
        <f t="shared" si="8"/>
        <v>0</v>
      </c>
      <c r="AE36" s="138"/>
      <c r="AF36" s="138"/>
      <c r="AG36" s="139"/>
      <c r="AH36" s="140" t="s">
        <v>35</v>
      </c>
      <c r="AI36" s="140"/>
      <c r="AJ36" s="140"/>
      <c r="AK36" s="140"/>
      <c r="AL36" s="141">
        <f t="shared" si="9"/>
        <v>0</v>
      </c>
      <c r="AM36" s="141"/>
      <c r="AN36" s="141"/>
      <c r="AO36" s="141"/>
    </row>
    <row r="37" spans="1:41" ht="15">
      <c r="A37" s="123" t="s">
        <v>121</v>
      </c>
      <c r="B37" s="123"/>
      <c r="C37" s="124" t="s">
        <v>170</v>
      </c>
      <c r="D37" s="125"/>
      <c r="E37" s="125"/>
      <c r="F37" s="125"/>
      <c r="G37" s="125"/>
      <c r="H37" s="125"/>
      <c r="I37" s="125"/>
      <c r="J37" s="125"/>
      <c r="K37" s="125"/>
      <c r="L37" s="125"/>
      <c r="M37" s="125"/>
      <c r="N37" s="125"/>
      <c r="O37" s="125"/>
      <c r="P37" s="125"/>
      <c r="Q37" s="125"/>
      <c r="R37" s="126">
        <v>2</v>
      </c>
      <c r="S37" s="127"/>
      <c r="T37" s="127"/>
      <c r="U37" s="128" t="s">
        <v>37</v>
      </c>
      <c r="V37" s="129"/>
      <c r="W37" s="130"/>
      <c r="X37" s="131"/>
      <c r="Y37" s="132"/>
      <c r="Z37" s="133" t="s">
        <v>35</v>
      </c>
      <c r="AA37" s="134"/>
      <c r="AB37" s="135"/>
      <c r="AC37" s="136"/>
      <c r="AD37" s="137">
        <f t="shared" si="8"/>
        <v>0</v>
      </c>
      <c r="AE37" s="138"/>
      <c r="AF37" s="138"/>
      <c r="AG37" s="139"/>
      <c r="AH37" s="140" t="s">
        <v>35</v>
      </c>
      <c r="AI37" s="140"/>
      <c r="AJ37" s="140"/>
      <c r="AK37" s="140"/>
      <c r="AL37" s="141">
        <f t="shared" si="9"/>
        <v>0</v>
      </c>
      <c r="AM37" s="141"/>
      <c r="AN37" s="141"/>
      <c r="AO37" s="141"/>
    </row>
    <row r="38" spans="1:41" ht="15">
      <c r="A38" s="123" t="s">
        <v>122</v>
      </c>
      <c r="B38" s="123"/>
      <c r="C38" s="124" t="s">
        <v>171</v>
      </c>
      <c r="D38" s="125"/>
      <c r="E38" s="125"/>
      <c r="F38" s="125"/>
      <c r="G38" s="125"/>
      <c r="H38" s="125"/>
      <c r="I38" s="125"/>
      <c r="J38" s="125"/>
      <c r="K38" s="125"/>
      <c r="L38" s="125"/>
      <c r="M38" s="125"/>
      <c r="N38" s="125"/>
      <c r="O38" s="125"/>
      <c r="P38" s="125"/>
      <c r="Q38" s="125"/>
      <c r="R38" s="126">
        <v>6</v>
      </c>
      <c r="S38" s="127"/>
      <c r="T38" s="127"/>
      <c r="U38" s="128" t="s">
        <v>37</v>
      </c>
      <c r="V38" s="129"/>
      <c r="W38" s="130"/>
      <c r="X38" s="131"/>
      <c r="Y38" s="132"/>
      <c r="Z38" s="133" t="s">
        <v>35</v>
      </c>
      <c r="AA38" s="134"/>
      <c r="AB38" s="135"/>
      <c r="AC38" s="136"/>
      <c r="AD38" s="137">
        <f t="shared" si="8"/>
        <v>0</v>
      </c>
      <c r="AE38" s="138"/>
      <c r="AF38" s="138"/>
      <c r="AG38" s="139"/>
      <c r="AH38" s="140" t="s">
        <v>35</v>
      </c>
      <c r="AI38" s="140"/>
      <c r="AJ38" s="140"/>
      <c r="AK38" s="140"/>
      <c r="AL38" s="141">
        <f t="shared" si="9"/>
        <v>0</v>
      </c>
      <c r="AM38" s="141"/>
      <c r="AN38" s="141"/>
      <c r="AO38" s="141"/>
    </row>
    <row r="39" spans="1:41" ht="15">
      <c r="A39" s="123" t="s">
        <v>123</v>
      </c>
      <c r="B39" s="123"/>
      <c r="C39" s="124" t="s">
        <v>173</v>
      </c>
      <c r="D39" s="125"/>
      <c r="E39" s="125"/>
      <c r="F39" s="125"/>
      <c r="G39" s="125"/>
      <c r="H39" s="125"/>
      <c r="I39" s="125"/>
      <c r="J39" s="125"/>
      <c r="K39" s="125"/>
      <c r="L39" s="125"/>
      <c r="M39" s="125"/>
      <c r="N39" s="125"/>
      <c r="O39" s="125"/>
      <c r="P39" s="125"/>
      <c r="Q39" s="125"/>
      <c r="R39" s="126">
        <v>4</v>
      </c>
      <c r="S39" s="127"/>
      <c r="T39" s="127"/>
      <c r="U39" s="128" t="s">
        <v>37</v>
      </c>
      <c r="V39" s="129"/>
      <c r="W39" s="130"/>
      <c r="X39" s="131"/>
      <c r="Y39" s="132"/>
      <c r="Z39" s="133" t="s">
        <v>35</v>
      </c>
      <c r="AA39" s="134"/>
      <c r="AB39" s="135"/>
      <c r="AC39" s="136"/>
      <c r="AD39" s="137">
        <f t="shared" si="8"/>
        <v>0</v>
      </c>
      <c r="AE39" s="138"/>
      <c r="AF39" s="138"/>
      <c r="AG39" s="139"/>
      <c r="AH39" s="140" t="s">
        <v>35</v>
      </c>
      <c r="AI39" s="140"/>
      <c r="AJ39" s="140"/>
      <c r="AK39" s="140"/>
      <c r="AL39" s="141">
        <f t="shared" si="9"/>
        <v>0</v>
      </c>
      <c r="AM39" s="141"/>
      <c r="AN39" s="141"/>
      <c r="AO39" s="141"/>
    </row>
    <row r="40" spans="1:41" ht="15">
      <c r="A40" s="123" t="s">
        <v>124</v>
      </c>
      <c r="B40" s="123"/>
      <c r="C40" s="124" t="s">
        <v>175</v>
      </c>
      <c r="D40" s="125"/>
      <c r="E40" s="125"/>
      <c r="F40" s="125"/>
      <c r="G40" s="125"/>
      <c r="H40" s="125"/>
      <c r="I40" s="125"/>
      <c r="J40" s="125"/>
      <c r="K40" s="125"/>
      <c r="L40" s="125"/>
      <c r="M40" s="125"/>
      <c r="N40" s="125"/>
      <c r="O40" s="125"/>
      <c r="P40" s="125"/>
      <c r="Q40" s="125"/>
      <c r="R40" s="126">
        <v>2</v>
      </c>
      <c r="S40" s="127"/>
      <c r="T40" s="127"/>
      <c r="U40" s="128" t="s">
        <v>37</v>
      </c>
      <c r="V40" s="129"/>
      <c r="W40" s="130"/>
      <c r="X40" s="131"/>
      <c r="Y40" s="132"/>
      <c r="Z40" s="133" t="s">
        <v>35</v>
      </c>
      <c r="AA40" s="134"/>
      <c r="AB40" s="135"/>
      <c r="AC40" s="136"/>
      <c r="AD40" s="137">
        <f>R40*W40</f>
        <v>0</v>
      </c>
      <c r="AE40" s="138"/>
      <c r="AF40" s="138"/>
      <c r="AG40" s="139"/>
      <c r="AH40" s="140" t="s">
        <v>35</v>
      </c>
      <c r="AI40" s="140"/>
      <c r="AJ40" s="140"/>
      <c r="AK40" s="140"/>
      <c r="AL40" s="141">
        <f>AD40*1.21</f>
        <v>0</v>
      </c>
      <c r="AM40" s="141"/>
      <c r="AN40" s="141"/>
      <c r="AO40" s="141"/>
    </row>
    <row r="41" spans="1:41" ht="15">
      <c r="A41" s="123" t="s">
        <v>125</v>
      </c>
      <c r="B41" s="123"/>
      <c r="C41" s="124" t="s">
        <v>178</v>
      </c>
      <c r="D41" s="125"/>
      <c r="E41" s="125"/>
      <c r="F41" s="125"/>
      <c r="G41" s="125"/>
      <c r="H41" s="125"/>
      <c r="I41" s="125"/>
      <c r="J41" s="125"/>
      <c r="K41" s="125"/>
      <c r="L41" s="125"/>
      <c r="M41" s="125"/>
      <c r="N41" s="125"/>
      <c r="O41" s="125"/>
      <c r="P41" s="125"/>
      <c r="Q41" s="125"/>
      <c r="R41" s="126">
        <v>7</v>
      </c>
      <c r="S41" s="127"/>
      <c r="T41" s="127"/>
      <c r="U41" s="128" t="s">
        <v>37</v>
      </c>
      <c r="V41" s="129"/>
      <c r="W41" s="130"/>
      <c r="X41" s="131"/>
      <c r="Y41" s="132"/>
      <c r="Z41" s="133" t="s">
        <v>35</v>
      </c>
      <c r="AA41" s="134"/>
      <c r="AB41" s="135"/>
      <c r="AC41" s="136"/>
      <c r="AD41" s="137">
        <f>R41*W41</f>
        <v>0</v>
      </c>
      <c r="AE41" s="138"/>
      <c r="AF41" s="138"/>
      <c r="AG41" s="139"/>
      <c r="AH41" s="140" t="s">
        <v>35</v>
      </c>
      <c r="AI41" s="140"/>
      <c r="AJ41" s="140"/>
      <c r="AK41" s="140"/>
      <c r="AL41" s="141">
        <f>AD41*1.21</f>
        <v>0</v>
      </c>
      <c r="AM41" s="141"/>
      <c r="AN41" s="141"/>
      <c r="AO41" s="141"/>
    </row>
    <row r="42" spans="1:41" ht="15">
      <c r="A42" s="123" t="s">
        <v>129</v>
      </c>
      <c r="B42" s="123"/>
      <c r="C42" s="124" t="s">
        <v>143</v>
      </c>
      <c r="D42" s="125"/>
      <c r="E42" s="125"/>
      <c r="F42" s="125"/>
      <c r="G42" s="125"/>
      <c r="H42" s="125"/>
      <c r="I42" s="125"/>
      <c r="J42" s="125"/>
      <c r="K42" s="125"/>
      <c r="L42" s="125"/>
      <c r="M42" s="125"/>
      <c r="N42" s="125"/>
      <c r="O42" s="125"/>
      <c r="P42" s="125"/>
      <c r="Q42" s="125"/>
      <c r="R42" s="126">
        <v>12</v>
      </c>
      <c r="S42" s="127"/>
      <c r="T42" s="127"/>
      <c r="U42" s="128" t="s">
        <v>37</v>
      </c>
      <c r="V42" s="129"/>
      <c r="W42" s="130"/>
      <c r="X42" s="131"/>
      <c r="Y42" s="132"/>
      <c r="Z42" s="133" t="s">
        <v>35</v>
      </c>
      <c r="AA42" s="134"/>
      <c r="AB42" s="135"/>
      <c r="AC42" s="136"/>
      <c r="AD42" s="137">
        <f>R42*W42</f>
        <v>0</v>
      </c>
      <c r="AE42" s="138"/>
      <c r="AF42" s="138"/>
      <c r="AG42" s="139"/>
      <c r="AH42" s="140" t="s">
        <v>35</v>
      </c>
      <c r="AI42" s="140"/>
      <c r="AJ42" s="140"/>
      <c r="AK42" s="140"/>
      <c r="AL42" s="141">
        <f>AD42*1.21</f>
        <v>0</v>
      </c>
      <c r="AM42" s="141"/>
      <c r="AN42" s="141"/>
      <c r="AO42" s="141"/>
    </row>
    <row r="43" spans="1:41" ht="15">
      <c r="A43" s="123" t="s">
        <v>150</v>
      </c>
      <c r="B43" s="123"/>
      <c r="C43" s="124" t="s">
        <v>144</v>
      </c>
      <c r="D43" s="125"/>
      <c r="E43" s="125"/>
      <c r="F43" s="125"/>
      <c r="G43" s="125"/>
      <c r="H43" s="125"/>
      <c r="I43" s="125"/>
      <c r="J43" s="125"/>
      <c r="K43" s="125"/>
      <c r="L43" s="125"/>
      <c r="M43" s="125"/>
      <c r="N43" s="125"/>
      <c r="O43" s="125"/>
      <c r="P43" s="125"/>
      <c r="Q43" s="125"/>
      <c r="R43" s="126">
        <v>19</v>
      </c>
      <c r="S43" s="127"/>
      <c r="T43" s="127"/>
      <c r="U43" s="128" t="s">
        <v>37</v>
      </c>
      <c r="V43" s="129"/>
      <c r="W43" s="130"/>
      <c r="X43" s="131"/>
      <c r="Y43" s="132"/>
      <c r="Z43" s="133" t="s">
        <v>35</v>
      </c>
      <c r="AA43" s="134"/>
      <c r="AB43" s="135"/>
      <c r="AC43" s="136"/>
      <c r="AD43" s="137">
        <f>R43*W43</f>
        <v>0</v>
      </c>
      <c r="AE43" s="138"/>
      <c r="AF43" s="138"/>
      <c r="AG43" s="139"/>
      <c r="AH43" s="140" t="s">
        <v>35</v>
      </c>
      <c r="AI43" s="140"/>
      <c r="AJ43" s="140"/>
      <c r="AK43" s="140"/>
      <c r="AL43" s="141">
        <f>AD43*1.21</f>
        <v>0</v>
      </c>
      <c r="AM43" s="141"/>
      <c r="AN43" s="141"/>
      <c r="AO43" s="141"/>
    </row>
    <row r="44" spans="1:41" ht="15">
      <c r="A44" s="123" t="s">
        <v>151</v>
      </c>
      <c r="B44" s="123"/>
      <c r="C44" s="124" t="s">
        <v>145</v>
      </c>
      <c r="D44" s="125"/>
      <c r="E44" s="125"/>
      <c r="F44" s="125"/>
      <c r="G44" s="125"/>
      <c r="H44" s="125"/>
      <c r="I44" s="125"/>
      <c r="J44" s="125"/>
      <c r="K44" s="125"/>
      <c r="L44" s="125"/>
      <c r="M44" s="125"/>
      <c r="N44" s="125"/>
      <c r="O44" s="125"/>
      <c r="P44" s="125"/>
      <c r="Q44" s="125"/>
      <c r="R44" s="126">
        <v>2</v>
      </c>
      <c r="S44" s="127"/>
      <c r="T44" s="127"/>
      <c r="U44" s="128" t="s">
        <v>37</v>
      </c>
      <c r="V44" s="129"/>
      <c r="W44" s="130"/>
      <c r="X44" s="131"/>
      <c r="Y44" s="132"/>
      <c r="Z44" s="133" t="s">
        <v>35</v>
      </c>
      <c r="AA44" s="134"/>
      <c r="AB44" s="135"/>
      <c r="AC44" s="136"/>
      <c r="AD44" s="137">
        <f>R44*W44</f>
        <v>0</v>
      </c>
      <c r="AE44" s="138"/>
      <c r="AF44" s="138"/>
      <c r="AG44" s="139"/>
      <c r="AH44" s="140" t="s">
        <v>35</v>
      </c>
      <c r="AI44" s="140"/>
      <c r="AJ44" s="140"/>
      <c r="AK44" s="140"/>
      <c r="AL44" s="141">
        <f>AD44*1.21</f>
        <v>0</v>
      </c>
      <c r="AM44" s="141"/>
      <c r="AN44" s="141"/>
      <c r="AO44" s="141"/>
    </row>
    <row r="45" spans="1:41" ht="15" customHeight="1">
      <c r="A45" s="123" t="s">
        <v>152</v>
      </c>
      <c r="B45" s="123"/>
      <c r="C45" s="172" t="s">
        <v>85</v>
      </c>
      <c r="D45" s="172"/>
      <c r="E45" s="172"/>
      <c r="F45" s="172"/>
      <c r="G45" s="172"/>
      <c r="H45" s="172"/>
      <c r="I45" s="172"/>
      <c r="J45" s="172"/>
      <c r="K45" s="172"/>
      <c r="L45" s="172"/>
      <c r="M45" s="172"/>
      <c r="N45" s="172"/>
      <c r="O45" s="172"/>
      <c r="P45" s="172"/>
      <c r="Q45" s="172"/>
      <c r="R45" s="126">
        <f>SUM(R5:T33)*10</f>
        <v>7600</v>
      </c>
      <c r="S45" s="127"/>
      <c r="T45" s="127"/>
      <c r="U45" s="128" t="s">
        <v>51</v>
      </c>
      <c r="V45" s="129"/>
      <c r="W45" s="130"/>
      <c r="X45" s="131"/>
      <c r="Y45" s="132"/>
      <c r="Z45" s="137">
        <f>R45*W45</f>
        <v>0</v>
      </c>
      <c r="AA45" s="138"/>
      <c r="AB45" s="138"/>
      <c r="AC45" s="139"/>
      <c r="AD45" s="142" t="s">
        <v>35</v>
      </c>
      <c r="AE45" s="135"/>
      <c r="AF45" s="135"/>
      <c r="AG45" s="136"/>
      <c r="AH45" s="141">
        <f>Z45*1.21</f>
        <v>0</v>
      </c>
      <c r="AI45" s="141"/>
      <c r="AJ45" s="141"/>
      <c r="AK45" s="141"/>
      <c r="AL45" s="140" t="s">
        <v>35</v>
      </c>
      <c r="AM45" s="140"/>
      <c r="AN45" s="140"/>
      <c r="AO45" s="140"/>
    </row>
    <row r="46" spans="1:41" ht="15" customHeight="1">
      <c r="A46" s="123" t="s">
        <v>153</v>
      </c>
      <c r="B46" s="123"/>
      <c r="C46" s="172" t="s">
        <v>86</v>
      </c>
      <c r="D46" s="172"/>
      <c r="E46" s="172"/>
      <c r="F46" s="172"/>
      <c r="G46" s="172"/>
      <c r="H46" s="172"/>
      <c r="I46" s="172"/>
      <c r="J46" s="172"/>
      <c r="K46" s="172"/>
      <c r="L46" s="172"/>
      <c r="M46" s="172"/>
      <c r="N46" s="172"/>
      <c r="O46" s="172"/>
      <c r="P46" s="172"/>
      <c r="Q46" s="172"/>
      <c r="R46" s="126">
        <f>SUM(R34:T44)*10</f>
        <v>640</v>
      </c>
      <c r="S46" s="127"/>
      <c r="T46" s="127"/>
      <c r="U46" s="128" t="s">
        <v>51</v>
      </c>
      <c r="V46" s="129"/>
      <c r="W46" s="130"/>
      <c r="X46" s="131"/>
      <c r="Y46" s="132"/>
      <c r="Z46" s="133" t="s">
        <v>35</v>
      </c>
      <c r="AA46" s="135"/>
      <c r="AB46" s="135"/>
      <c r="AC46" s="136"/>
      <c r="AD46" s="137">
        <f>R46*W46</f>
        <v>0</v>
      </c>
      <c r="AE46" s="138"/>
      <c r="AF46" s="138"/>
      <c r="AG46" s="139"/>
      <c r="AH46" s="140" t="s">
        <v>35</v>
      </c>
      <c r="AI46" s="140"/>
      <c r="AJ46" s="140"/>
      <c r="AK46" s="140"/>
      <c r="AL46" s="141">
        <f>AD46*1.21</f>
        <v>0</v>
      </c>
      <c r="AM46" s="141"/>
      <c r="AN46" s="141"/>
      <c r="AO46" s="141"/>
    </row>
    <row r="47" spans="1:41" ht="15">
      <c r="A47" s="245" t="s">
        <v>154</v>
      </c>
      <c r="B47" s="246"/>
      <c r="C47" s="236" t="s">
        <v>126</v>
      </c>
      <c r="D47" s="237"/>
      <c r="E47" s="237"/>
      <c r="F47" s="237"/>
      <c r="G47" s="237"/>
      <c r="H47" s="237"/>
      <c r="I47" s="237"/>
      <c r="J47" s="237"/>
      <c r="K47" s="237"/>
      <c r="L47" s="237"/>
      <c r="M47" s="237"/>
      <c r="N47" s="237"/>
      <c r="O47" s="237"/>
      <c r="P47" s="237"/>
      <c r="Q47" s="238"/>
      <c r="R47" s="227">
        <v>14</v>
      </c>
      <c r="S47" s="228"/>
      <c r="T47" s="229"/>
      <c r="U47" s="221" t="s">
        <v>37</v>
      </c>
      <c r="V47" s="222"/>
      <c r="W47" s="266"/>
      <c r="X47" s="267"/>
      <c r="Y47" s="268"/>
      <c r="Z47" s="263">
        <f>R47*W47</f>
        <v>0</v>
      </c>
      <c r="AA47" s="204"/>
      <c r="AB47" s="204"/>
      <c r="AC47" s="205"/>
      <c r="AD47" s="194" t="s">
        <v>35</v>
      </c>
      <c r="AE47" s="195"/>
      <c r="AF47" s="195"/>
      <c r="AG47" s="196"/>
      <c r="AH47" s="185">
        <f>Z47*1.21</f>
        <v>0</v>
      </c>
      <c r="AI47" s="186"/>
      <c r="AJ47" s="186"/>
      <c r="AK47" s="187"/>
      <c r="AL47" s="176" t="s">
        <v>35</v>
      </c>
      <c r="AM47" s="177"/>
      <c r="AN47" s="177"/>
      <c r="AO47" s="178"/>
    </row>
    <row r="48" spans="1:41" ht="15">
      <c r="A48" s="247"/>
      <c r="B48" s="248"/>
      <c r="C48" s="239"/>
      <c r="D48" s="240"/>
      <c r="E48" s="240"/>
      <c r="F48" s="240"/>
      <c r="G48" s="240"/>
      <c r="H48" s="240"/>
      <c r="I48" s="240"/>
      <c r="J48" s="240"/>
      <c r="K48" s="240"/>
      <c r="L48" s="240"/>
      <c r="M48" s="240"/>
      <c r="N48" s="240"/>
      <c r="O48" s="240"/>
      <c r="P48" s="240"/>
      <c r="Q48" s="241"/>
      <c r="R48" s="230"/>
      <c r="S48" s="231"/>
      <c r="T48" s="232"/>
      <c r="U48" s="223"/>
      <c r="V48" s="224"/>
      <c r="W48" s="269"/>
      <c r="X48" s="270"/>
      <c r="Y48" s="271"/>
      <c r="Z48" s="264"/>
      <c r="AA48" s="207"/>
      <c r="AB48" s="207"/>
      <c r="AC48" s="208"/>
      <c r="AD48" s="197"/>
      <c r="AE48" s="198"/>
      <c r="AF48" s="198"/>
      <c r="AG48" s="199"/>
      <c r="AH48" s="188"/>
      <c r="AI48" s="189"/>
      <c r="AJ48" s="189"/>
      <c r="AK48" s="190"/>
      <c r="AL48" s="179"/>
      <c r="AM48" s="180"/>
      <c r="AN48" s="180"/>
      <c r="AO48" s="181"/>
    </row>
    <row r="49" spans="1:41" ht="15">
      <c r="A49" s="249"/>
      <c r="B49" s="250"/>
      <c r="C49" s="242"/>
      <c r="D49" s="243"/>
      <c r="E49" s="243"/>
      <c r="F49" s="243"/>
      <c r="G49" s="243"/>
      <c r="H49" s="243"/>
      <c r="I49" s="243"/>
      <c r="J49" s="243"/>
      <c r="K49" s="243"/>
      <c r="L49" s="243"/>
      <c r="M49" s="243"/>
      <c r="N49" s="243"/>
      <c r="O49" s="243"/>
      <c r="P49" s="243"/>
      <c r="Q49" s="244"/>
      <c r="R49" s="233"/>
      <c r="S49" s="234"/>
      <c r="T49" s="235"/>
      <c r="U49" s="225"/>
      <c r="V49" s="226"/>
      <c r="W49" s="272"/>
      <c r="X49" s="273"/>
      <c r="Y49" s="274"/>
      <c r="Z49" s="265"/>
      <c r="AA49" s="210"/>
      <c r="AB49" s="210"/>
      <c r="AC49" s="211"/>
      <c r="AD49" s="200"/>
      <c r="AE49" s="201"/>
      <c r="AF49" s="201"/>
      <c r="AG49" s="202"/>
      <c r="AH49" s="191"/>
      <c r="AI49" s="192"/>
      <c r="AJ49" s="192"/>
      <c r="AK49" s="193"/>
      <c r="AL49" s="182"/>
      <c r="AM49" s="183"/>
      <c r="AN49" s="183"/>
      <c r="AO49" s="184"/>
    </row>
    <row r="50" spans="1:41" ht="15">
      <c r="A50" s="123" t="s">
        <v>155</v>
      </c>
      <c r="B50" s="123"/>
      <c r="C50" s="172" t="s">
        <v>54</v>
      </c>
      <c r="D50" s="172"/>
      <c r="E50" s="172"/>
      <c r="F50" s="172"/>
      <c r="G50" s="172"/>
      <c r="H50" s="172"/>
      <c r="I50" s="172"/>
      <c r="J50" s="172"/>
      <c r="K50" s="172"/>
      <c r="L50" s="172"/>
      <c r="M50" s="172"/>
      <c r="N50" s="172"/>
      <c r="O50" s="172"/>
      <c r="P50" s="172"/>
      <c r="Q50" s="172"/>
      <c r="R50" s="126">
        <v>57</v>
      </c>
      <c r="S50" s="127"/>
      <c r="T50" s="127"/>
      <c r="U50" s="128" t="s">
        <v>37</v>
      </c>
      <c r="V50" s="129"/>
      <c r="W50" s="130"/>
      <c r="X50" s="131"/>
      <c r="Y50" s="132"/>
      <c r="Z50" s="137">
        <f>R50*W50</f>
        <v>0</v>
      </c>
      <c r="AA50" s="138"/>
      <c r="AB50" s="138"/>
      <c r="AC50" s="139"/>
      <c r="AD50" s="142" t="s">
        <v>35</v>
      </c>
      <c r="AE50" s="135"/>
      <c r="AF50" s="135"/>
      <c r="AG50" s="136"/>
      <c r="AH50" s="141">
        <f>Z50*1.21</f>
        <v>0</v>
      </c>
      <c r="AI50" s="141"/>
      <c r="AJ50" s="141"/>
      <c r="AK50" s="141"/>
      <c r="AL50" s="140" t="s">
        <v>35</v>
      </c>
      <c r="AM50" s="140"/>
      <c r="AN50" s="140"/>
      <c r="AO50" s="140"/>
    </row>
    <row r="51" spans="1:41" ht="15">
      <c r="A51" s="123" t="s">
        <v>177</v>
      </c>
      <c r="B51" s="123"/>
      <c r="C51" s="172" t="s">
        <v>56</v>
      </c>
      <c r="D51" s="172"/>
      <c r="E51" s="172"/>
      <c r="F51" s="172"/>
      <c r="G51" s="172"/>
      <c r="H51" s="172"/>
      <c r="I51" s="172"/>
      <c r="J51" s="172"/>
      <c r="K51" s="172"/>
      <c r="L51" s="172"/>
      <c r="M51" s="172"/>
      <c r="N51" s="172"/>
      <c r="O51" s="172"/>
      <c r="P51" s="172"/>
      <c r="Q51" s="172"/>
      <c r="R51" s="126">
        <f>SUM(R5:T44)</f>
        <v>824</v>
      </c>
      <c r="S51" s="127"/>
      <c r="T51" s="127"/>
      <c r="U51" s="128" t="s">
        <v>37</v>
      </c>
      <c r="V51" s="129"/>
      <c r="W51" s="130"/>
      <c r="X51" s="131"/>
      <c r="Y51" s="132"/>
      <c r="Z51" s="133" t="s">
        <v>35</v>
      </c>
      <c r="AA51" s="134"/>
      <c r="AB51" s="135"/>
      <c r="AC51" s="136"/>
      <c r="AD51" s="137">
        <f>R51*W51</f>
        <v>0</v>
      </c>
      <c r="AE51" s="138"/>
      <c r="AF51" s="138"/>
      <c r="AG51" s="139"/>
      <c r="AH51" s="140" t="s">
        <v>35</v>
      </c>
      <c r="AI51" s="140"/>
      <c r="AJ51" s="140"/>
      <c r="AK51" s="140"/>
      <c r="AL51" s="141">
        <f>AD51*1.21</f>
        <v>0</v>
      </c>
      <c r="AM51" s="141"/>
      <c r="AN51" s="141"/>
      <c r="AO51" s="141"/>
    </row>
    <row r="52" spans="1:41" ht="15">
      <c r="A52" s="277" t="s">
        <v>57</v>
      </c>
      <c r="B52" s="277"/>
      <c r="C52" s="278" t="s">
        <v>58</v>
      </c>
      <c r="D52" s="278"/>
      <c r="E52" s="278"/>
      <c r="F52" s="278"/>
      <c r="G52" s="278"/>
      <c r="H52" s="278"/>
      <c r="I52" s="278"/>
      <c r="J52" s="278"/>
      <c r="K52" s="278"/>
      <c r="L52" s="278"/>
      <c r="M52" s="278"/>
      <c r="N52" s="278"/>
      <c r="O52" s="278"/>
      <c r="P52" s="278"/>
      <c r="Q52" s="278"/>
      <c r="R52" s="162" t="s">
        <v>35</v>
      </c>
      <c r="S52" s="163"/>
      <c r="T52" s="163"/>
      <c r="U52" s="164" t="s">
        <v>35</v>
      </c>
      <c r="V52" s="165"/>
      <c r="W52" s="166" t="s">
        <v>35</v>
      </c>
      <c r="X52" s="167"/>
      <c r="Y52" s="168"/>
      <c r="Z52" s="169">
        <f>SUM(Z53:AC69)</f>
        <v>0</v>
      </c>
      <c r="AA52" s="170"/>
      <c r="AB52" s="170"/>
      <c r="AC52" s="171"/>
      <c r="AD52" s="169">
        <f>SUM(AD53:AG69)</f>
        <v>0</v>
      </c>
      <c r="AE52" s="170"/>
      <c r="AF52" s="170"/>
      <c r="AG52" s="171"/>
      <c r="AH52" s="275">
        <f>SUM(AH53:AK69)</f>
        <v>0</v>
      </c>
      <c r="AI52" s="275"/>
      <c r="AJ52" s="275"/>
      <c r="AK52" s="275"/>
      <c r="AL52" s="275">
        <f>SUM(AL53:AO69)</f>
        <v>0</v>
      </c>
      <c r="AM52" s="275"/>
      <c r="AN52" s="275"/>
      <c r="AO52" s="275"/>
    </row>
    <row r="53" spans="1:45" ht="15">
      <c r="A53" s="123" t="s">
        <v>59</v>
      </c>
      <c r="B53" s="123"/>
      <c r="C53" s="172" t="s">
        <v>97</v>
      </c>
      <c r="D53" s="172"/>
      <c r="E53" s="172"/>
      <c r="F53" s="172"/>
      <c r="G53" s="172"/>
      <c r="H53" s="172"/>
      <c r="I53" s="172"/>
      <c r="J53" s="172"/>
      <c r="K53" s="172"/>
      <c r="L53" s="172"/>
      <c r="M53" s="172"/>
      <c r="N53" s="172"/>
      <c r="O53" s="172"/>
      <c r="P53" s="172"/>
      <c r="Q53" s="172"/>
      <c r="R53" s="126">
        <f>SUM(R5:T33)</f>
        <v>760</v>
      </c>
      <c r="S53" s="127"/>
      <c r="T53" s="127"/>
      <c r="U53" s="128" t="s">
        <v>37</v>
      </c>
      <c r="V53" s="129"/>
      <c r="W53" s="276"/>
      <c r="X53" s="259"/>
      <c r="Y53" s="262"/>
      <c r="Z53" s="174">
        <f>R53*W53</f>
        <v>0</v>
      </c>
      <c r="AA53" s="138"/>
      <c r="AB53" s="138"/>
      <c r="AC53" s="139"/>
      <c r="AD53" s="142" t="s">
        <v>35</v>
      </c>
      <c r="AE53" s="135"/>
      <c r="AF53" s="135"/>
      <c r="AG53" s="136"/>
      <c r="AH53" s="157">
        <f>Z53*1.21</f>
        <v>0</v>
      </c>
      <c r="AI53" s="158"/>
      <c r="AJ53" s="158"/>
      <c r="AK53" s="159"/>
      <c r="AL53" s="252" t="s">
        <v>35</v>
      </c>
      <c r="AM53" s="253"/>
      <c r="AN53" s="253"/>
      <c r="AO53" s="254"/>
      <c r="AS53" s="78"/>
    </row>
    <row r="54" spans="1:45" ht="15">
      <c r="A54" s="123" t="s">
        <v>60</v>
      </c>
      <c r="B54" s="123"/>
      <c r="C54" s="172" t="s">
        <v>98</v>
      </c>
      <c r="D54" s="172"/>
      <c r="E54" s="172"/>
      <c r="F54" s="172"/>
      <c r="G54" s="172"/>
      <c r="H54" s="172"/>
      <c r="I54" s="172"/>
      <c r="J54" s="172"/>
      <c r="K54" s="172"/>
      <c r="L54" s="172"/>
      <c r="M54" s="172"/>
      <c r="N54" s="172"/>
      <c r="O54" s="172"/>
      <c r="P54" s="172"/>
      <c r="Q54" s="172"/>
      <c r="R54" s="126">
        <f>SUM(R34:T44)</f>
        <v>64</v>
      </c>
      <c r="S54" s="127"/>
      <c r="T54" s="127"/>
      <c r="U54" s="128" t="s">
        <v>37</v>
      </c>
      <c r="V54" s="129"/>
      <c r="W54" s="276"/>
      <c r="X54" s="259"/>
      <c r="Y54" s="262"/>
      <c r="Z54" s="251" t="s">
        <v>35</v>
      </c>
      <c r="AA54" s="135"/>
      <c r="AB54" s="135"/>
      <c r="AC54" s="136"/>
      <c r="AD54" s="137">
        <f>R54*W54</f>
        <v>0</v>
      </c>
      <c r="AE54" s="138"/>
      <c r="AF54" s="138"/>
      <c r="AG54" s="139"/>
      <c r="AH54" s="252" t="s">
        <v>35</v>
      </c>
      <c r="AI54" s="253"/>
      <c r="AJ54" s="253"/>
      <c r="AK54" s="254"/>
      <c r="AL54" s="157">
        <f>AD54*1.21</f>
        <v>0</v>
      </c>
      <c r="AM54" s="158"/>
      <c r="AN54" s="158"/>
      <c r="AO54" s="159"/>
      <c r="AS54" s="78"/>
    </row>
    <row r="55" spans="1:41" ht="15">
      <c r="A55" s="123" t="s">
        <v>61</v>
      </c>
      <c r="B55" s="123"/>
      <c r="C55" s="255" t="s">
        <v>99</v>
      </c>
      <c r="D55" s="256"/>
      <c r="E55" s="256"/>
      <c r="F55" s="256"/>
      <c r="G55" s="256"/>
      <c r="H55" s="256"/>
      <c r="I55" s="256"/>
      <c r="J55" s="256"/>
      <c r="K55" s="256"/>
      <c r="L55" s="256"/>
      <c r="M55" s="256"/>
      <c r="N55" s="256"/>
      <c r="O55" s="256"/>
      <c r="P55" s="256"/>
      <c r="Q55" s="261"/>
      <c r="R55" s="126">
        <f>R50/3</f>
        <v>19</v>
      </c>
      <c r="S55" s="127"/>
      <c r="T55" s="127"/>
      <c r="U55" s="128" t="s">
        <v>37</v>
      </c>
      <c r="V55" s="129"/>
      <c r="W55" s="130"/>
      <c r="X55" s="259"/>
      <c r="Y55" s="262"/>
      <c r="Z55" s="174">
        <f>R55*W55</f>
        <v>0</v>
      </c>
      <c r="AA55" s="138"/>
      <c r="AB55" s="138"/>
      <c r="AC55" s="139"/>
      <c r="AD55" s="142" t="s">
        <v>35</v>
      </c>
      <c r="AE55" s="135"/>
      <c r="AF55" s="135"/>
      <c r="AG55" s="136"/>
      <c r="AH55" s="157">
        <f aca="true" t="shared" si="10" ref="AH55:AH69">Z55*1.21</f>
        <v>0</v>
      </c>
      <c r="AI55" s="158"/>
      <c r="AJ55" s="158"/>
      <c r="AK55" s="159"/>
      <c r="AL55" s="252" t="s">
        <v>35</v>
      </c>
      <c r="AM55" s="253"/>
      <c r="AN55" s="253"/>
      <c r="AO55" s="254"/>
    </row>
    <row r="56" spans="1:41" ht="15">
      <c r="A56" s="245" t="s">
        <v>62</v>
      </c>
      <c r="B56" s="246"/>
      <c r="C56" s="236" t="s">
        <v>127</v>
      </c>
      <c r="D56" s="237"/>
      <c r="E56" s="237"/>
      <c r="F56" s="237"/>
      <c r="G56" s="237"/>
      <c r="H56" s="237"/>
      <c r="I56" s="237"/>
      <c r="J56" s="237"/>
      <c r="K56" s="237"/>
      <c r="L56" s="237"/>
      <c r="M56" s="237"/>
      <c r="N56" s="237"/>
      <c r="O56" s="237"/>
      <c r="P56" s="237"/>
      <c r="Q56" s="238"/>
      <c r="R56" s="227">
        <f>R47</f>
        <v>14</v>
      </c>
      <c r="S56" s="228"/>
      <c r="T56" s="229"/>
      <c r="U56" s="221" t="s">
        <v>37</v>
      </c>
      <c r="V56" s="222"/>
      <c r="W56" s="266"/>
      <c r="X56" s="267"/>
      <c r="Y56" s="268"/>
      <c r="Z56" s="263">
        <f>R56*W56</f>
        <v>0</v>
      </c>
      <c r="AA56" s="204"/>
      <c r="AB56" s="204"/>
      <c r="AC56" s="205"/>
      <c r="AD56" s="194" t="s">
        <v>35</v>
      </c>
      <c r="AE56" s="195"/>
      <c r="AF56" s="195"/>
      <c r="AG56" s="196"/>
      <c r="AH56" s="185">
        <f t="shared" si="10"/>
        <v>0</v>
      </c>
      <c r="AI56" s="186"/>
      <c r="AJ56" s="186"/>
      <c r="AK56" s="187"/>
      <c r="AL56" s="176" t="s">
        <v>35</v>
      </c>
      <c r="AM56" s="177"/>
      <c r="AN56" s="177"/>
      <c r="AO56" s="178"/>
    </row>
    <row r="57" spans="1:41" ht="15">
      <c r="A57" s="247"/>
      <c r="B57" s="248"/>
      <c r="C57" s="239"/>
      <c r="D57" s="240"/>
      <c r="E57" s="240"/>
      <c r="F57" s="240"/>
      <c r="G57" s="240"/>
      <c r="H57" s="240"/>
      <c r="I57" s="240"/>
      <c r="J57" s="240"/>
      <c r="K57" s="240"/>
      <c r="L57" s="240"/>
      <c r="M57" s="240"/>
      <c r="N57" s="240"/>
      <c r="O57" s="240"/>
      <c r="P57" s="240"/>
      <c r="Q57" s="241"/>
      <c r="R57" s="230"/>
      <c r="S57" s="231"/>
      <c r="T57" s="232"/>
      <c r="U57" s="223"/>
      <c r="V57" s="224"/>
      <c r="W57" s="269"/>
      <c r="X57" s="270"/>
      <c r="Y57" s="271"/>
      <c r="Z57" s="264"/>
      <c r="AA57" s="207"/>
      <c r="AB57" s="207"/>
      <c r="AC57" s="208"/>
      <c r="AD57" s="197"/>
      <c r="AE57" s="198"/>
      <c r="AF57" s="198"/>
      <c r="AG57" s="199"/>
      <c r="AH57" s="188"/>
      <c r="AI57" s="189"/>
      <c r="AJ57" s="189"/>
      <c r="AK57" s="190"/>
      <c r="AL57" s="179"/>
      <c r="AM57" s="180"/>
      <c r="AN57" s="180"/>
      <c r="AO57" s="181"/>
    </row>
    <row r="58" spans="1:41" ht="15">
      <c r="A58" s="249"/>
      <c r="B58" s="250"/>
      <c r="C58" s="242"/>
      <c r="D58" s="243"/>
      <c r="E58" s="243"/>
      <c r="F58" s="243"/>
      <c r="G58" s="243"/>
      <c r="H58" s="243"/>
      <c r="I58" s="243"/>
      <c r="J58" s="243"/>
      <c r="K58" s="243"/>
      <c r="L58" s="243"/>
      <c r="M58" s="243"/>
      <c r="N58" s="243"/>
      <c r="O58" s="243"/>
      <c r="P58" s="243"/>
      <c r="Q58" s="244"/>
      <c r="R58" s="233"/>
      <c r="S58" s="234"/>
      <c r="T58" s="235"/>
      <c r="U58" s="225"/>
      <c r="V58" s="226"/>
      <c r="W58" s="272"/>
      <c r="X58" s="273"/>
      <c r="Y58" s="274"/>
      <c r="Z58" s="265"/>
      <c r="AA58" s="210"/>
      <c r="AB58" s="210"/>
      <c r="AC58" s="211"/>
      <c r="AD58" s="200"/>
      <c r="AE58" s="201"/>
      <c r="AF58" s="201"/>
      <c r="AG58" s="202"/>
      <c r="AH58" s="191"/>
      <c r="AI58" s="192"/>
      <c r="AJ58" s="192"/>
      <c r="AK58" s="193"/>
      <c r="AL58" s="182"/>
      <c r="AM58" s="183"/>
      <c r="AN58" s="183"/>
      <c r="AO58" s="184"/>
    </row>
    <row r="59" spans="1:41" ht="15" customHeight="1">
      <c r="A59" s="123" t="s">
        <v>63</v>
      </c>
      <c r="B59" s="123"/>
      <c r="C59" s="255" t="s">
        <v>95</v>
      </c>
      <c r="D59" s="256"/>
      <c r="E59" s="256"/>
      <c r="F59" s="256"/>
      <c r="G59" s="256"/>
      <c r="H59" s="256"/>
      <c r="I59" s="256"/>
      <c r="J59" s="256"/>
      <c r="K59" s="256"/>
      <c r="L59" s="256"/>
      <c r="M59" s="256"/>
      <c r="N59" s="256"/>
      <c r="O59" s="256"/>
      <c r="P59" s="256"/>
      <c r="Q59" s="256"/>
      <c r="R59" s="126">
        <f>R45</f>
        <v>7600</v>
      </c>
      <c r="S59" s="127"/>
      <c r="T59" s="127"/>
      <c r="U59" s="128" t="s">
        <v>51</v>
      </c>
      <c r="V59" s="129"/>
      <c r="W59" s="130"/>
      <c r="X59" s="259"/>
      <c r="Y59" s="262"/>
      <c r="Z59" s="174">
        <f>R59*W59</f>
        <v>0</v>
      </c>
      <c r="AA59" s="138"/>
      <c r="AB59" s="138"/>
      <c r="AC59" s="139"/>
      <c r="AD59" s="142" t="s">
        <v>35</v>
      </c>
      <c r="AE59" s="135"/>
      <c r="AF59" s="135"/>
      <c r="AG59" s="136"/>
      <c r="AH59" s="157">
        <f t="shared" si="10"/>
        <v>0</v>
      </c>
      <c r="AI59" s="158"/>
      <c r="AJ59" s="158"/>
      <c r="AK59" s="159"/>
      <c r="AL59" s="252" t="s">
        <v>35</v>
      </c>
      <c r="AM59" s="253"/>
      <c r="AN59" s="253"/>
      <c r="AO59" s="254"/>
    </row>
    <row r="60" spans="1:41" ht="15" customHeight="1">
      <c r="A60" s="123" t="s">
        <v>64</v>
      </c>
      <c r="B60" s="123"/>
      <c r="C60" s="255" t="s">
        <v>96</v>
      </c>
      <c r="D60" s="256"/>
      <c r="E60" s="256"/>
      <c r="F60" s="256"/>
      <c r="G60" s="256"/>
      <c r="H60" s="256"/>
      <c r="I60" s="256"/>
      <c r="J60" s="256"/>
      <c r="K60" s="256"/>
      <c r="L60" s="256"/>
      <c r="M60" s="256"/>
      <c r="N60" s="256"/>
      <c r="O60" s="256"/>
      <c r="P60" s="256"/>
      <c r="Q60" s="256"/>
      <c r="R60" s="126">
        <f>R46</f>
        <v>640</v>
      </c>
      <c r="S60" s="127"/>
      <c r="T60" s="127"/>
      <c r="U60" s="128" t="s">
        <v>51</v>
      </c>
      <c r="V60" s="129"/>
      <c r="W60" s="130"/>
      <c r="X60" s="259"/>
      <c r="Y60" s="262"/>
      <c r="Z60" s="251" t="s">
        <v>35</v>
      </c>
      <c r="AA60" s="135"/>
      <c r="AB60" s="135"/>
      <c r="AC60" s="136"/>
      <c r="AD60" s="137">
        <f>R60*W60</f>
        <v>0</v>
      </c>
      <c r="AE60" s="138"/>
      <c r="AF60" s="138"/>
      <c r="AG60" s="139"/>
      <c r="AH60" s="252" t="s">
        <v>35</v>
      </c>
      <c r="AI60" s="253"/>
      <c r="AJ60" s="253"/>
      <c r="AK60" s="254"/>
      <c r="AL60" s="157">
        <f>AD60*1.21</f>
        <v>0</v>
      </c>
      <c r="AM60" s="158"/>
      <c r="AN60" s="158"/>
      <c r="AO60" s="159"/>
    </row>
    <row r="61" spans="1:41" ht="15">
      <c r="A61" s="123" t="s">
        <v>65</v>
      </c>
      <c r="B61" s="123"/>
      <c r="C61" s="255" t="s">
        <v>101</v>
      </c>
      <c r="D61" s="256"/>
      <c r="E61" s="256"/>
      <c r="F61" s="256"/>
      <c r="G61" s="256"/>
      <c r="H61" s="256"/>
      <c r="I61" s="256"/>
      <c r="J61" s="256"/>
      <c r="K61" s="256"/>
      <c r="L61" s="256"/>
      <c r="M61" s="256"/>
      <c r="N61" s="256"/>
      <c r="O61" s="256"/>
      <c r="P61" s="256"/>
      <c r="Q61" s="261"/>
      <c r="R61" s="126">
        <v>15</v>
      </c>
      <c r="S61" s="127"/>
      <c r="T61" s="127"/>
      <c r="U61" s="128" t="s">
        <v>66</v>
      </c>
      <c r="V61" s="129"/>
      <c r="W61" s="130"/>
      <c r="X61" s="259"/>
      <c r="Y61" s="262"/>
      <c r="Z61" s="251" t="s">
        <v>35</v>
      </c>
      <c r="AA61" s="134"/>
      <c r="AB61" s="135"/>
      <c r="AC61" s="136"/>
      <c r="AD61" s="137">
        <f>R61*W61</f>
        <v>0</v>
      </c>
      <c r="AE61" s="138"/>
      <c r="AF61" s="138"/>
      <c r="AG61" s="139"/>
      <c r="AH61" s="252" t="s">
        <v>35</v>
      </c>
      <c r="AI61" s="253"/>
      <c r="AJ61" s="253"/>
      <c r="AK61" s="254"/>
      <c r="AL61" s="157">
        <f>AD61*1.21</f>
        <v>0</v>
      </c>
      <c r="AM61" s="158"/>
      <c r="AN61" s="158"/>
      <c r="AO61" s="159"/>
    </row>
    <row r="62" spans="1:41" ht="15">
      <c r="A62" s="123" t="s">
        <v>67</v>
      </c>
      <c r="B62" s="123"/>
      <c r="C62" s="255" t="s">
        <v>89</v>
      </c>
      <c r="D62" s="256"/>
      <c r="E62" s="256"/>
      <c r="F62" s="256"/>
      <c r="G62" s="256"/>
      <c r="H62" s="256"/>
      <c r="I62" s="256"/>
      <c r="J62" s="256"/>
      <c r="K62" s="256"/>
      <c r="L62" s="256"/>
      <c r="M62" s="256"/>
      <c r="N62" s="256"/>
      <c r="O62" s="256"/>
      <c r="P62" s="256"/>
      <c r="Q62" s="256"/>
      <c r="R62" s="257">
        <v>470</v>
      </c>
      <c r="S62" s="258"/>
      <c r="T62" s="258"/>
      <c r="U62" s="128" t="s">
        <v>66</v>
      </c>
      <c r="V62" s="129"/>
      <c r="W62" s="130"/>
      <c r="X62" s="259"/>
      <c r="Y62" s="260"/>
      <c r="Z62" s="174">
        <f>R62*W62</f>
        <v>0</v>
      </c>
      <c r="AA62" s="138"/>
      <c r="AB62" s="138"/>
      <c r="AC62" s="139"/>
      <c r="AD62" s="142" t="s">
        <v>35</v>
      </c>
      <c r="AE62" s="135"/>
      <c r="AF62" s="135"/>
      <c r="AG62" s="136"/>
      <c r="AH62" s="157">
        <f t="shared" si="10"/>
        <v>0</v>
      </c>
      <c r="AI62" s="158"/>
      <c r="AJ62" s="158"/>
      <c r="AK62" s="159"/>
      <c r="AL62" s="252" t="s">
        <v>35</v>
      </c>
      <c r="AM62" s="253"/>
      <c r="AN62" s="253"/>
      <c r="AO62" s="254"/>
    </row>
    <row r="63" spans="1:41" ht="15">
      <c r="A63" s="123" t="s">
        <v>68</v>
      </c>
      <c r="B63" s="123"/>
      <c r="C63" s="255" t="s">
        <v>90</v>
      </c>
      <c r="D63" s="256"/>
      <c r="E63" s="256"/>
      <c r="F63" s="256"/>
      <c r="G63" s="256"/>
      <c r="H63" s="256"/>
      <c r="I63" s="256"/>
      <c r="J63" s="256"/>
      <c r="K63" s="256"/>
      <c r="L63" s="256"/>
      <c r="M63" s="256"/>
      <c r="N63" s="256"/>
      <c r="O63" s="256"/>
      <c r="P63" s="256"/>
      <c r="Q63" s="256"/>
      <c r="R63" s="257">
        <f>SUM(R34:T44)*2/3</f>
        <v>42.666666666666664</v>
      </c>
      <c r="S63" s="258"/>
      <c r="T63" s="258"/>
      <c r="U63" s="128" t="s">
        <v>66</v>
      </c>
      <c r="V63" s="129"/>
      <c r="W63" s="130"/>
      <c r="X63" s="259"/>
      <c r="Y63" s="260"/>
      <c r="Z63" s="251" t="s">
        <v>35</v>
      </c>
      <c r="AA63" s="135"/>
      <c r="AB63" s="135"/>
      <c r="AC63" s="136"/>
      <c r="AD63" s="137">
        <f>R63*W63</f>
        <v>0</v>
      </c>
      <c r="AE63" s="138"/>
      <c r="AF63" s="138"/>
      <c r="AG63" s="139"/>
      <c r="AH63" s="252" t="s">
        <v>35</v>
      </c>
      <c r="AI63" s="253"/>
      <c r="AJ63" s="253"/>
      <c r="AK63" s="254"/>
      <c r="AL63" s="157">
        <f>AD63*1.21</f>
        <v>0</v>
      </c>
      <c r="AM63" s="158"/>
      <c r="AN63" s="158"/>
      <c r="AO63" s="159"/>
    </row>
    <row r="64" spans="1:41" ht="15">
      <c r="A64" s="123" t="s">
        <v>69</v>
      </c>
      <c r="B64" s="123"/>
      <c r="C64" s="172" t="s">
        <v>93</v>
      </c>
      <c r="D64" s="172"/>
      <c r="E64" s="172"/>
      <c r="F64" s="172"/>
      <c r="G64" s="172"/>
      <c r="H64" s="172"/>
      <c r="I64" s="172"/>
      <c r="J64" s="172"/>
      <c r="K64" s="172"/>
      <c r="L64" s="172"/>
      <c r="M64" s="172"/>
      <c r="N64" s="172"/>
      <c r="O64" s="172"/>
      <c r="P64" s="172"/>
      <c r="Q64" s="172"/>
      <c r="R64" s="126">
        <v>769</v>
      </c>
      <c r="S64" s="127"/>
      <c r="T64" s="127"/>
      <c r="U64" s="128" t="s">
        <v>37</v>
      </c>
      <c r="V64" s="129"/>
      <c r="W64" s="173"/>
      <c r="X64" s="173"/>
      <c r="Y64" s="173"/>
      <c r="Z64" s="174">
        <f>R64*W64</f>
        <v>0</v>
      </c>
      <c r="AA64" s="138"/>
      <c r="AB64" s="138"/>
      <c r="AC64" s="139"/>
      <c r="AD64" s="142" t="s">
        <v>35</v>
      </c>
      <c r="AE64" s="135"/>
      <c r="AF64" s="135"/>
      <c r="AG64" s="136"/>
      <c r="AH64" s="157">
        <f t="shared" si="10"/>
        <v>0</v>
      </c>
      <c r="AI64" s="158"/>
      <c r="AJ64" s="158"/>
      <c r="AK64" s="159"/>
      <c r="AL64" s="140" t="s">
        <v>35</v>
      </c>
      <c r="AM64" s="140"/>
      <c r="AN64" s="140"/>
      <c r="AO64" s="140"/>
    </row>
    <row r="65" spans="1:41" ht="15">
      <c r="A65" s="123" t="s">
        <v>70</v>
      </c>
      <c r="B65" s="123"/>
      <c r="C65" s="172" t="s">
        <v>94</v>
      </c>
      <c r="D65" s="172"/>
      <c r="E65" s="172"/>
      <c r="F65" s="172"/>
      <c r="G65" s="172"/>
      <c r="H65" s="172"/>
      <c r="I65" s="172"/>
      <c r="J65" s="172"/>
      <c r="K65" s="172"/>
      <c r="L65" s="172"/>
      <c r="M65" s="172"/>
      <c r="N65" s="172"/>
      <c r="O65" s="172"/>
      <c r="P65" s="172"/>
      <c r="Q65" s="172"/>
      <c r="R65" s="126">
        <v>40</v>
      </c>
      <c r="S65" s="127"/>
      <c r="T65" s="127"/>
      <c r="U65" s="128" t="s">
        <v>37</v>
      </c>
      <c r="V65" s="129"/>
      <c r="W65" s="173"/>
      <c r="X65" s="173"/>
      <c r="Y65" s="173"/>
      <c r="Z65" s="251" t="s">
        <v>35</v>
      </c>
      <c r="AA65" s="135"/>
      <c r="AB65" s="135"/>
      <c r="AC65" s="136"/>
      <c r="AD65" s="137">
        <f>R65*W65</f>
        <v>0</v>
      </c>
      <c r="AE65" s="138"/>
      <c r="AF65" s="138"/>
      <c r="AG65" s="139"/>
      <c r="AH65" s="252" t="s">
        <v>35</v>
      </c>
      <c r="AI65" s="253"/>
      <c r="AJ65" s="253"/>
      <c r="AK65" s="254"/>
      <c r="AL65" s="141">
        <f>AD65*1.21</f>
        <v>0</v>
      </c>
      <c r="AM65" s="141"/>
      <c r="AN65" s="141"/>
      <c r="AO65" s="141"/>
    </row>
    <row r="66" spans="1:41" ht="15">
      <c r="A66" s="245" t="s">
        <v>91</v>
      </c>
      <c r="B66" s="246"/>
      <c r="C66" s="236" t="s">
        <v>128</v>
      </c>
      <c r="D66" s="237"/>
      <c r="E66" s="237"/>
      <c r="F66" s="237"/>
      <c r="G66" s="237"/>
      <c r="H66" s="237"/>
      <c r="I66" s="237"/>
      <c r="J66" s="237"/>
      <c r="K66" s="237"/>
      <c r="L66" s="237"/>
      <c r="M66" s="237"/>
      <c r="N66" s="237"/>
      <c r="O66" s="237"/>
      <c r="P66" s="237"/>
      <c r="Q66" s="238"/>
      <c r="R66" s="227">
        <f>R56</f>
        <v>14</v>
      </c>
      <c r="S66" s="228"/>
      <c r="T66" s="229"/>
      <c r="U66" s="221" t="s">
        <v>37</v>
      </c>
      <c r="V66" s="222"/>
      <c r="W66" s="212"/>
      <c r="X66" s="213"/>
      <c r="Y66" s="214"/>
      <c r="Z66" s="203">
        <f>R66*W66</f>
        <v>0</v>
      </c>
      <c r="AA66" s="204"/>
      <c r="AB66" s="204"/>
      <c r="AC66" s="205"/>
      <c r="AD66" s="194" t="s">
        <v>35</v>
      </c>
      <c r="AE66" s="195"/>
      <c r="AF66" s="195"/>
      <c r="AG66" s="196"/>
      <c r="AH66" s="185">
        <f t="shared" si="10"/>
        <v>0</v>
      </c>
      <c r="AI66" s="186"/>
      <c r="AJ66" s="186"/>
      <c r="AK66" s="187"/>
      <c r="AL66" s="176" t="s">
        <v>35</v>
      </c>
      <c r="AM66" s="177"/>
      <c r="AN66" s="177"/>
      <c r="AO66" s="178"/>
    </row>
    <row r="67" spans="1:41" ht="15">
      <c r="A67" s="247"/>
      <c r="B67" s="248"/>
      <c r="C67" s="239"/>
      <c r="D67" s="240"/>
      <c r="E67" s="240"/>
      <c r="F67" s="240"/>
      <c r="G67" s="240"/>
      <c r="H67" s="240"/>
      <c r="I67" s="240"/>
      <c r="J67" s="240"/>
      <c r="K67" s="240"/>
      <c r="L67" s="240"/>
      <c r="M67" s="240"/>
      <c r="N67" s="240"/>
      <c r="O67" s="240"/>
      <c r="P67" s="240"/>
      <c r="Q67" s="241"/>
      <c r="R67" s="230"/>
      <c r="S67" s="231"/>
      <c r="T67" s="232"/>
      <c r="U67" s="223"/>
      <c r="V67" s="224"/>
      <c r="W67" s="215"/>
      <c r="X67" s="216"/>
      <c r="Y67" s="217"/>
      <c r="Z67" s="206"/>
      <c r="AA67" s="207"/>
      <c r="AB67" s="207"/>
      <c r="AC67" s="208"/>
      <c r="AD67" s="197"/>
      <c r="AE67" s="198"/>
      <c r="AF67" s="198"/>
      <c r="AG67" s="199"/>
      <c r="AH67" s="188"/>
      <c r="AI67" s="189"/>
      <c r="AJ67" s="189"/>
      <c r="AK67" s="190"/>
      <c r="AL67" s="179"/>
      <c r="AM67" s="180"/>
      <c r="AN67" s="180"/>
      <c r="AO67" s="181"/>
    </row>
    <row r="68" spans="1:41" ht="15">
      <c r="A68" s="249"/>
      <c r="B68" s="250"/>
      <c r="C68" s="242"/>
      <c r="D68" s="243"/>
      <c r="E68" s="243"/>
      <c r="F68" s="243"/>
      <c r="G68" s="243"/>
      <c r="H68" s="243"/>
      <c r="I68" s="243"/>
      <c r="J68" s="243"/>
      <c r="K68" s="243"/>
      <c r="L68" s="243"/>
      <c r="M68" s="243"/>
      <c r="N68" s="243"/>
      <c r="O68" s="243"/>
      <c r="P68" s="243"/>
      <c r="Q68" s="244"/>
      <c r="R68" s="233"/>
      <c r="S68" s="234"/>
      <c r="T68" s="235"/>
      <c r="U68" s="225"/>
      <c r="V68" s="226"/>
      <c r="W68" s="218"/>
      <c r="X68" s="219"/>
      <c r="Y68" s="220"/>
      <c r="Z68" s="209"/>
      <c r="AA68" s="210"/>
      <c r="AB68" s="210"/>
      <c r="AC68" s="211"/>
      <c r="AD68" s="200"/>
      <c r="AE68" s="201"/>
      <c r="AF68" s="201"/>
      <c r="AG68" s="202"/>
      <c r="AH68" s="191"/>
      <c r="AI68" s="192"/>
      <c r="AJ68" s="192"/>
      <c r="AK68" s="193"/>
      <c r="AL68" s="182"/>
      <c r="AM68" s="183"/>
      <c r="AN68" s="183"/>
      <c r="AO68" s="184"/>
    </row>
    <row r="69" spans="1:41" ht="15">
      <c r="A69" s="123" t="s">
        <v>92</v>
      </c>
      <c r="B69" s="123"/>
      <c r="C69" s="172" t="s">
        <v>88</v>
      </c>
      <c r="D69" s="172"/>
      <c r="E69" s="172"/>
      <c r="F69" s="172"/>
      <c r="G69" s="172"/>
      <c r="H69" s="172"/>
      <c r="I69" s="172"/>
      <c r="J69" s="172"/>
      <c r="K69" s="172"/>
      <c r="L69" s="172"/>
      <c r="M69" s="172"/>
      <c r="N69" s="172"/>
      <c r="O69" s="172"/>
      <c r="P69" s="172"/>
      <c r="Q69" s="172"/>
      <c r="R69" s="126">
        <f>R55*4</f>
        <v>76</v>
      </c>
      <c r="S69" s="127"/>
      <c r="T69" s="127"/>
      <c r="U69" s="128" t="s">
        <v>66</v>
      </c>
      <c r="V69" s="129"/>
      <c r="W69" s="173"/>
      <c r="X69" s="173"/>
      <c r="Y69" s="173"/>
      <c r="Z69" s="174">
        <f>R69*W69</f>
        <v>0</v>
      </c>
      <c r="AA69" s="138"/>
      <c r="AB69" s="138"/>
      <c r="AC69" s="139"/>
      <c r="AD69" s="142" t="s">
        <v>35</v>
      </c>
      <c r="AE69" s="135"/>
      <c r="AF69" s="135"/>
      <c r="AG69" s="136"/>
      <c r="AH69" s="157">
        <f t="shared" si="10"/>
        <v>0</v>
      </c>
      <c r="AI69" s="158"/>
      <c r="AJ69" s="158"/>
      <c r="AK69" s="159"/>
      <c r="AL69" s="140" t="s">
        <v>35</v>
      </c>
      <c r="AM69" s="140"/>
      <c r="AN69" s="140"/>
      <c r="AO69" s="140"/>
    </row>
    <row r="70" spans="1:41" ht="15">
      <c r="A70" s="160" t="s">
        <v>71</v>
      </c>
      <c r="B70" s="160"/>
      <c r="C70" s="161" t="s">
        <v>72</v>
      </c>
      <c r="D70" s="161"/>
      <c r="E70" s="161"/>
      <c r="F70" s="161"/>
      <c r="G70" s="161"/>
      <c r="H70" s="161"/>
      <c r="I70" s="161"/>
      <c r="J70" s="161"/>
      <c r="K70" s="161"/>
      <c r="L70" s="161"/>
      <c r="M70" s="161"/>
      <c r="N70" s="161"/>
      <c r="O70" s="161"/>
      <c r="P70" s="161"/>
      <c r="Q70" s="161"/>
      <c r="R70" s="162" t="s">
        <v>35</v>
      </c>
      <c r="S70" s="163"/>
      <c r="T70" s="163"/>
      <c r="U70" s="164" t="s">
        <v>35</v>
      </c>
      <c r="V70" s="165"/>
      <c r="W70" s="166" t="s">
        <v>35</v>
      </c>
      <c r="X70" s="167"/>
      <c r="Y70" s="168"/>
      <c r="Z70" s="169">
        <f>SUM(Z71:AC73)</f>
        <v>0</v>
      </c>
      <c r="AA70" s="170"/>
      <c r="AB70" s="170"/>
      <c r="AC70" s="171"/>
      <c r="AD70" s="169">
        <f>SUM(AD71:AG73)</f>
        <v>0</v>
      </c>
      <c r="AE70" s="170"/>
      <c r="AF70" s="170"/>
      <c r="AG70" s="171"/>
      <c r="AH70" s="175">
        <f>SUM(AH71:AK73)</f>
        <v>0</v>
      </c>
      <c r="AI70" s="175"/>
      <c r="AJ70" s="175"/>
      <c r="AK70" s="175"/>
      <c r="AL70" s="175">
        <f>SUM(AL71:AO73)</f>
        <v>0</v>
      </c>
      <c r="AM70" s="175"/>
      <c r="AN70" s="175"/>
      <c r="AO70" s="175"/>
    </row>
    <row r="71" spans="1:45" ht="64.5" customHeight="1">
      <c r="A71" s="123" t="s">
        <v>73</v>
      </c>
      <c r="B71" s="123"/>
      <c r="C71" s="154" t="s">
        <v>146</v>
      </c>
      <c r="D71" s="154"/>
      <c r="E71" s="154"/>
      <c r="F71" s="154"/>
      <c r="G71" s="154"/>
      <c r="H71" s="154"/>
      <c r="I71" s="154"/>
      <c r="J71" s="154"/>
      <c r="K71" s="154"/>
      <c r="L71" s="154"/>
      <c r="M71" s="154"/>
      <c r="N71" s="154"/>
      <c r="O71" s="154"/>
      <c r="P71" s="154"/>
      <c r="Q71" s="154"/>
      <c r="R71" s="126">
        <v>1</v>
      </c>
      <c r="S71" s="127"/>
      <c r="T71" s="155"/>
      <c r="U71" s="156" t="s">
        <v>74</v>
      </c>
      <c r="V71" s="156"/>
      <c r="W71" s="130"/>
      <c r="X71" s="131"/>
      <c r="Y71" s="132"/>
      <c r="Z71" s="142" t="s">
        <v>35</v>
      </c>
      <c r="AA71" s="135"/>
      <c r="AB71" s="135"/>
      <c r="AC71" s="136"/>
      <c r="AD71" s="137">
        <f>R71*W71</f>
        <v>0</v>
      </c>
      <c r="AE71" s="138"/>
      <c r="AF71" s="138"/>
      <c r="AG71" s="139"/>
      <c r="AH71" s="141" t="s">
        <v>35</v>
      </c>
      <c r="AI71" s="141"/>
      <c r="AJ71" s="141"/>
      <c r="AK71" s="141"/>
      <c r="AL71" s="141">
        <f>AD71*1.21</f>
        <v>0</v>
      </c>
      <c r="AM71" s="141"/>
      <c r="AN71" s="141"/>
      <c r="AO71" s="141"/>
      <c r="AS71" s="76"/>
    </row>
    <row r="72" spans="1:45" ht="45.75" customHeight="1">
      <c r="A72" s="123" t="s">
        <v>75</v>
      </c>
      <c r="B72" s="123"/>
      <c r="C72" s="154" t="s">
        <v>179</v>
      </c>
      <c r="D72" s="154"/>
      <c r="E72" s="154"/>
      <c r="F72" s="154"/>
      <c r="G72" s="154"/>
      <c r="H72" s="154"/>
      <c r="I72" s="154"/>
      <c r="J72" s="154"/>
      <c r="K72" s="154"/>
      <c r="L72" s="154"/>
      <c r="M72" s="154"/>
      <c r="N72" s="154"/>
      <c r="O72" s="154"/>
      <c r="P72" s="154"/>
      <c r="Q72" s="154"/>
      <c r="R72" s="126">
        <v>1</v>
      </c>
      <c r="S72" s="127"/>
      <c r="T72" s="155"/>
      <c r="U72" s="156" t="s">
        <v>74</v>
      </c>
      <c r="V72" s="156"/>
      <c r="W72" s="130"/>
      <c r="X72" s="131"/>
      <c r="Y72" s="132"/>
      <c r="Z72" s="137">
        <f>R72*W72</f>
        <v>0</v>
      </c>
      <c r="AA72" s="138"/>
      <c r="AB72" s="138"/>
      <c r="AC72" s="139"/>
      <c r="AD72" s="142" t="s">
        <v>35</v>
      </c>
      <c r="AE72" s="135"/>
      <c r="AF72" s="135"/>
      <c r="AG72" s="136"/>
      <c r="AH72" s="141">
        <f>Z72*1.21</f>
        <v>0</v>
      </c>
      <c r="AI72" s="141"/>
      <c r="AJ72" s="141"/>
      <c r="AK72" s="141"/>
      <c r="AL72" s="141" t="s">
        <v>35</v>
      </c>
      <c r="AM72" s="141"/>
      <c r="AN72" s="141"/>
      <c r="AO72" s="141"/>
      <c r="AS72" s="76"/>
    </row>
    <row r="73" spans="1:41" ht="57" customHeight="1">
      <c r="A73" s="123" t="s">
        <v>76</v>
      </c>
      <c r="B73" s="123"/>
      <c r="C73" s="154" t="s">
        <v>147</v>
      </c>
      <c r="D73" s="154"/>
      <c r="E73" s="154"/>
      <c r="F73" s="154"/>
      <c r="G73" s="154"/>
      <c r="H73" s="154"/>
      <c r="I73" s="154"/>
      <c r="J73" s="154"/>
      <c r="K73" s="154"/>
      <c r="L73" s="154"/>
      <c r="M73" s="154"/>
      <c r="N73" s="154"/>
      <c r="O73" s="154"/>
      <c r="P73" s="154"/>
      <c r="Q73" s="154"/>
      <c r="R73" s="126">
        <v>1</v>
      </c>
      <c r="S73" s="127"/>
      <c r="T73" s="155"/>
      <c r="U73" s="156" t="s">
        <v>74</v>
      </c>
      <c r="V73" s="156"/>
      <c r="W73" s="130"/>
      <c r="X73" s="131"/>
      <c r="Y73" s="132"/>
      <c r="Z73" s="142" t="s">
        <v>35</v>
      </c>
      <c r="AA73" s="135"/>
      <c r="AB73" s="135"/>
      <c r="AC73" s="136"/>
      <c r="AD73" s="137">
        <f>R73*W73</f>
        <v>0</v>
      </c>
      <c r="AE73" s="138"/>
      <c r="AF73" s="138"/>
      <c r="AG73" s="139"/>
      <c r="AH73" s="141" t="s">
        <v>35</v>
      </c>
      <c r="AI73" s="141"/>
      <c r="AJ73" s="141"/>
      <c r="AK73" s="141"/>
      <c r="AL73" s="141">
        <f>AD73*1.21</f>
        <v>0</v>
      </c>
      <c r="AM73" s="141"/>
      <c r="AN73" s="141"/>
      <c r="AO73" s="141"/>
    </row>
    <row r="74" spans="1:41" ht="15.75" thickBot="1">
      <c r="A74" s="34"/>
      <c r="B74" s="34"/>
      <c r="C74" s="35"/>
      <c r="D74" s="35"/>
      <c r="E74" s="35"/>
      <c r="F74" s="35"/>
      <c r="G74" s="35"/>
      <c r="H74" s="35"/>
      <c r="I74" s="35"/>
      <c r="J74" s="35"/>
      <c r="K74" s="35"/>
      <c r="L74" s="35"/>
      <c r="M74" s="35"/>
      <c r="N74" s="35"/>
      <c r="O74" s="35"/>
      <c r="P74" s="35"/>
      <c r="Q74" s="35"/>
      <c r="R74" s="36"/>
      <c r="S74" s="36"/>
      <c r="T74" s="36"/>
      <c r="U74" s="36"/>
      <c r="V74" s="36"/>
      <c r="W74" s="37"/>
      <c r="X74" s="38"/>
      <c r="Y74" s="38"/>
      <c r="Z74" s="39"/>
      <c r="AA74" s="39"/>
      <c r="AB74" s="39"/>
      <c r="AC74" s="39"/>
      <c r="AD74" s="39"/>
      <c r="AE74" s="39"/>
      <c r="AF74" s="39"/>
      <c r="AG74" s="39"/>
      <c r="AH74" s="40"/>
      <c r="AI74" s="40"/>
      <c r="AJ74" s="40"/>
      <c r="AK74" s="40"/>
      <c r="AL74" s="40"/>
      <c r="AM74" s="40"/>
      <c r="AN74" s="40"/>
      <c r="AO74" s="40"/>
    </row>
    <row r="75" spans="1:41" ht="15.75" thickBot="1">
      <c r="A75" s="150" t="s">
        <v>10</v>
      </c>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2">
        <f>Z70+Z52+Z4</f>
        <v>0</v>
      </c>
      <c r="AA75" s="152"/>
      <c r="AB75" s="152"/>
      <c r="AC75" s="152"/>
      <c r="AD75" s="152">
        <f>AD70+AD52+AD4</f>
        <v>0</v>
      </c>
      <c r="AE75" s="152"/>
      <c r="AF75" s="152"/>
      <c r="AG75" s="152"/>
      <c r="AH75" s="152">
        <f>AH70+AH52+AH4</f>
        <v>0</v>
      </c>
      <c r="AI75" s="152"/>
      <c r="AJ75" s="152"/>
      <c r="AK75" s="152"/>
      <c r="AL75" s="152">
        <f>AL70+AL52+AL4</f>
        <v>0</v>
      </c>
      <c r="AM75" s="152"/>
      <c r="AN75" s="152"/>
      <c r="AO75" s="153"/>
    </row>
    <row r="76" spans="21:41" ht="15">
      <c r="U76" s="41"/>
      <c r="V76" s="41"/>
      <c r="W76" s="41"/>
      <c r="X76" s="41"/>
      <c r="Y76" s="41"/>
      <c r="Z76" s="41"/>
      <c r="AA76" s="41"/>
      <c r="AB76" s="41"/>
      <c r="AC76" s="41"/>
      <c r="AD76" s="41"/>
      <c r="AE76" s="41"/>
      <c r="AF76" s="41"/>
      <c r="AG76" s="41"/>
      <c r="AH76" s="41"/>
      <c r="AI76" s="41"/>
      <c r="AJ76" s="41"/>
      <c r="AK76" s="41"/>
      <c r="AL76" s="41"/>
      <c r="AM76" s="41"/>
      <c r="AN76" s="41"/>
      <c r="AO76" s="41"/>
    </row>
    <row r="77" spans="1:41" ht="15">
      <c r="A77" s="42"/>
      <c r="B77" s="43"/>
      <c r="C77" s="44"/>
      <c r="D77" s="44"/>
      <c r="E77" s="44"/>
      <c r="F77" s="44"/>
      <c r="G77" s="44"/>
      <c r="H77" s="44"/>
      <c r="I77" s="44"/>
      <c r="J77" s="44"/>
      <c r="K77" s="44"/>
      <c r="L77" s="44"/>
      <c r="M77" s="44"/>
      <c r="N77" s="44"/>
      <c r="O77" s="44"/>
      <c r="P77" s="44"/>
      <c r="Q77" s="44"/>
      <c r="R77" s="44"/>
      <c r="S77" s="44"/>
      <c r="T77" s="44"/>
      <c r="U77" s="147" t="s">
        <v>77</v>
      </c>
      <c r="V77" s="147"/>
      <c r="W77" s="147"/>
      <c r="X77" s="46"/>
      <c r="Y77" s="45"/>
      <c r="Z77" s="147" t="s">
        <v>78</v>
      </c>
      <c r="AA77" s="147"/>
      <c r="AB77" s="147"/>
      <c r="AC77" s="147"/>
      <c r="AD77" s="147"/>
      <c r="AE77" s="147"/>
      <c r="AF77" s="147"/>
      <c r="AG77" s="147" t="s">
        <v>79</v>
      </c>
      <c r="AH77" s="147"/>
      <c r="AI77" s="147"/>
      <c r="AJ77" s="147"/>
      <c r="AK77" s="147" t="s">
        <v>80</v>
      </c>
      <c r="AL77" s="147"/>
      <c r="AM77" s="147"/>
      <c r="AN77" s="147"/>
      <c r="AO77" s="147"/>
    </row>
    <row r="78" spans="1:41" ht="15">
      <c r="A78" s="148" t="s">
        <v>81</v>
      </c>
      <c r="B78" s="148"/>
      <c r="C78" s="148"/>
      <c r="D78" s="148"/>
      <c r="E78" s="148"/>
      <c r="F78" s="148"/>
      <c r="G78" s="148"/>
      <c r="H78" s="148"/>
      <c r="I78" s="148"/>
      <c r="J78" s="148"/>
      <c r="K78" s="148"/>
      <c r="L78" s="148"/>
      <c r="M78" s="148"/>
      <c r="N78" s="148"/>
      <c r="O78" s="148"/>
      <c r="P78" s="148"/>
      <c r="Q78" s="148"/>
      <c r="R78" s="148"/>
      <c r="S78" s="148"/>
      <c r="T78" s="148"/>
      <c r="U78" s="149" t="s">
        <v>82</v>
      </c>
      <c r="V78" s="149"/>
      <c r="W78" s="149"/>
      <c r="X78" s="145" t="s">
        <v>5</v>
      </c>
      <c r="Y78" s="145"/>
      <c r="Z78" s="146">
        <f>Z75+AD75</f>
        <v>0</v>
      </c>
      <c r="AA78" s="146"/>
      <c r="AB78" s="146"/>
      <c r="AC78" s="146"/>
      <c r="AD78" s="146"/>
      <c r="AE78" s="146"/>
      <c r="AF78" s="146"/>
      <c r="AG78" s="146">
        <f>AK78-Z78</f>
        <v>0</v>
      </c>
      <c r="AH78" s="146"/>
      <c r="AI78" s="146"/>
      <c r="AJ78" s="146"/>
      <c r="AK78" s="146">
        <f>AH75+AL75</f>
        <v>0</v>
      </c>
      <c r="AL78" s="146"/>
      <c r="AM78" s="146"/>
      <c r="AN78" s="146"/>
      <c r="AO78" s="146"/>
    </row>
    <row r="79" spans="1:41" ht="15" customHeight="1">
      <c r="A79" s="143" t="s">
        <v>83</v>
      </c>
      <c r="B79" s="143"/>
      <c r="C79" s="143"/>
      <c r="D79" s="143"/>
      <c r="E79" s="143"/>
      <c r="F79" s="143"/>
      <c r="G79" s="143"/>
      <c r="H79" s="143"/>
      <c r="I79" s="143"/>
      <c r="J79" s="143"/>
      <c r="K79" s="143"/>
      <c r="L79" s="143"/>
      <c r="M79" s="143"/>
      <c r="N79" s="143"/>
      <c r="O79" s="143"/>
      <c r="P79" s="143"/>
      <c r="Q79" s="143"/>
      <c r="R79" s="143"/>
      <c r="S79" s="143"/>
      <c r="T79" s="143"/>
      <c r="U79" s="144" t="e">
        <f>AK79/AK78</f>
        <v>#DIV/0!</v>
      </c>
      <c r="V79" s="144"/>
      <c r="W79" s="144"/>
      <c r="X79" s="145" t="s">
        <v>5</v>
      </c>
      <c r="Y79" s="145"/>
      <c r="Z79" s="146">
        <f>Z75</f>
        <v>0</v>
      </c>
      <c r="AA79" s="146"/>
      <c r="AB79" s="146"/>
      <c r="AC79" s="146"/>
      <c r="AD79" s="146"/>
      <c r="AE79" s="146"/>
      <c r="AF79" s="146"/>
      <c r="AG79" s="146">
        <f>AK79-Z79</f>
        <v>0</v>
      </c>
      <c r="AH79" s="146"/>
      <c r="AI79" s="146"/>
      <c r="AJ79" s="146"/>
      <c r="AK79" s="146">
        <f>AH75</f>
        <v>0</v>
      </c>
      <c r="AL79" s="146"/>
      <c r="AM79" s="146"/>
      <c r="AN79" s="146"/>
      <c r="AO79" s="146"/>
    </row>
    <row r="80" spans="1:41" ht="15">
      <c r="A80" s="143" t="s">
        <v>84</v>
      </c>
      <c r="B80" s="143"/>
      <c r="C80" s="143"/>
      <c r="D80" s="143"/>
      <c r="E80" s="143"/>
      <c r="F80" s="143"/>
      <c r="G80" s="143"/>
      <c r="H80" s="143"/>
      <c r="I80" s="143"/>
      <c r="J80" s="143"/>
      <c r="K80" s="143"/>
      <c r="L80" s="143"/>
      <c r="M80" s="143"/>
      <c r="N80" s="143"/>
      <c r="O80" s="143"/>
      <c r="P80" s="143"/>
      <c r="Q80" s="143"/>
      <c r="R80" s="143"/>
      <c r="S80" s="143"/>
      <c r="T80" s="143"/>
      <c r="U80" s="144" t="e">
        <f>U78-U79</f>
        <v>#DIV/0!</v>
      </c>
      <c r="V80" s="144"/>
      <c r="W80" s="144"/>
      <c r="X80" s="145" t="s">
        <v>5</v>
      </c>
      <c r="Y80" s="145"/>
      <c r="Z80" s="146">
        <f>AD75</f>
        <v>0</v>
      </c>
      <c r="AA80" s="146"/>
      <c r="AB80" s="146"/>
      <c r="AC80" s="146"/>
      <c r="AD80" s="146"/>
      <c r="AE80" s="146"/>
      <c r="AF80" s="146"/>
      <c r="AG80" s="146">
        <f>AK80-Z80</f>
        <v>0</v>
      </c>
      <c r="AH80" s="146"/>
      <c r="AI80" s="146"/>
      <c r="AJ80" s="146"/>
      <c r="AK80" s="146">
        <f>AL75</f>
        <v>0</v>
      </c>
      <c r="AL80" s="146"/>
      <c r="AM80" s="146"/>
      <c r="AN80" s="146"/>
      <c r="AO80" s="146"/>
    </row>
    <row r="81" spans="21:41" ht="15">
      <c r="U81" s="41"/>
      <c r="V81" s="41"/>
      <c r="W81" s="41"/>
      <c r="X81" s="41"/>
      <c r="Y81" s="41"/>
      <c r="Z81" s="41"/>
      <c r="AA81" s="41"/>
      <c r="AB81" s="41"/>
      <c r="AC81" s="41"/>
      <c r="AD81" s="41"/>
      <c r="AE81" s="41"/>
      <c r="AF81" s="41"/>
      <c r="AG81" s="41"/>
      <c r="AH81" s="41"/>
      <c r="AI81" s="41"/>
      <c r="AJ81" s="41"/>
      <c r="AK81" s="41"/>
      <c r="AL81" s="41"/>
      <c r="AM81" s="41"/>
      <c r="AN81" s="41"/>
      <c r="AO81" s="41"/>
    </row>
    <row r="82" spans="21:41" ht="15">
      <c r="U82" s="41"/>
      <c r="V82" s="41"/>
      <c r="W82" s="41"/>
      <c r="X82" s="41"/>
      <c r="Y82" s="41"/>
      <c r="Z82" s="41"/>
      <c r="AA82" s="41"/>
      <c r="AB82" s="41"/>
      <c r="AC82" s="41"/>
      <c r="AD82" s="41"/>
      <c r="AE82" s="41"/>
      <c r="AF82" s="41"/>
      <c r="AG82" s="41"/>
      <c r="AH82" s="41"/>
      <c r="AI82" s="41"/>
      <c r="AJ82" s="41"/>
      <c r="AK82" s="41"/>
      <c r="AL82" s="41"/>
      <c r="AM82" s="41"/>
      <c r="AN82" s="41"/>
      <c r="AO82" s="41"/>
    </row>
    <row r="83" spans="21:41" ht="15">
      <c r="U83" s="41"/>
      <c r="V83" s="41"/>
      <c r="W83" s="41"/>
      <c r="X83" s="41"/>
      <c r="Y83" s="41"/>
      <c r="Z83" s="41"/>
      <c r="AA83" s="41"/>
      <c r="AB83" s="41"/>
      <c r="AC83" s="41"/>
      <c r="AD83" s="41"/>
      <c r="AE83" s="41"/>
      <c r="AF83" s="41"/>
      <c r="AG83" s="41"/>
      <c r="AH83" s="41"/>
      <c r="AI83" s="41"/>
      <c r="AJ83" s="41"/>
      <c r="AK83" s="41"/>
      <c r="AL83" s="41"/>
      <c r="AM83" s="41"/>
      <c r="AN83" s="41"/>
      <c r="AO83" s="41"/>
    </row>
    <row r="84" spans="21:41" ht="15">
      <c r="U84" s="41"/>
      <c r="V84" s="41"/>
      <c r="W84" s="41"/>
      <c r="X84" s="41"/>
      <c r="Y84" s="41"/>
      <c r="Z84" s="41"/>
      <c r="AA84" s="41"/>
      <c r="AB84" s="41"/>
      <c r="AC84" s="41"/>
      <c r="AD84" s="41"/>
      <c r="AE84" s="41"/>
      <c r="AF84" s="41"/>
      <c r="AG84" s="41"/>
      <c r="AH84" s="41"/>
      <c r="AI84" s="41"/>
      <c r="AJ84" s="41"/>
      <c r="AK84" s="41"/>
      <c r="AL84" s="41"/>
      <c r="AM84" s="41"/>
      <c r="AN84" s="41"/>
      <c r="AO84" s="41"/>
    </row>
    <row r="85" spans="21:41" ht="15">
      <c r="U85" s="41"/>
      <c r="V85" s="41"/>
      <c r="W85" s="41"/>
      <c r="X85" s="41"/>
      <c r="Y85" s="41"/>
      <c r="Z85" s="41"/>
      <c r="AA85" s="41"/>
      <c r="AB85" s="41"/>
      <c r="AC85" s="41"/>
      <c r="AD85" s="41"/>
      <c r="AE85" s="41"/>
      <c r="AF85" s="41"/>
      <c r="AG85" s="41"/>
      <c r="AH85" s="41"/>
      <c r="AI85" s="41"/>
      <c r="AJ85" s="41"/>
      <c r="AK85" s="41"/>
      <c r="AL85" s="41"/>
      <c r="AM85" s="41"/>
      <c r="AN85" s="41"/>
      <c r="AO85" s="41"/>
    </row>
    <row r="86" spans="29:31" ht="15">
      <c r="AC86" s="33"/>
      <c r="AD86" s="33"/>
      <c r="AE86" s="33"/>
    </row>
    <row r="87" spans="29:31" ht="15">
      <c r="AC87" s="47"/>
      <c r="AD87" s="48"/>
      <c r="AE87" s="48"/>
    </row>
    <row r="88" spans="29:31" ht="15">
      <c r="AC88" s="47"/>
      <c r="AD88" s="48"/>
      <c r="AE88" s="48"/>
    </row>
    <row r="89" spans="30:31" ht="15">
      <c r="AD89" s="33"/>
      <c r="AE89" s="33"/>
    </row>
    <row r="90" spans="30:32" ht="15">
      <c r="AD90" s="33"/>
      <c r="AE90" s="33"/>
      <c r="AF90" s="49"/>
    </row>
    <row r="91" spans="30:31" ht="15">
      <c r="AD91" s="33"/>
      <c r="AE91" s="33"/>
    </row>
    <row r="92" spans="30:31" ht="15">
      <c r="AD92" s="33"/>
      <c r="AE92" s="33"/>
    </row>
    <row r="93" spans="30:31" ht="15">
      <c r="AD93" s="33"/>
      <c r="AE93" s="33"/>
    </row>
    <row r="94" spans="30:31" ht="15">
      <c r="AD94" s="33"/>
      <c r="AE94" s="33"/>
    </row>
    <row r="95" spans="30:31" ht="15">
      <c r="AD95" s="33"/>
      <c r="AE95" s="33"/>
    </row>
    <row r="96" spans="30:31" ht="15">
      <c r="AD96" s="33"/>
      <c r="AE96" s="33"/>
    </row>
    <row r="97" spans="30:31" ht="15">
      <c r="AD97" s="33"/>
      <c r="AE97" s="33"/>
    </row>
    <row r="98" spans="30:31" ht="15">
      <c r="AD98" s="33"/>
      <c r="AE98" s="33"/>
    </row>
    <row r="99" spans="30:31" ht="15">
      <c r="AD99" s="33"/>
      <c r="AE99" s="33"/>
    </row>
    <row r="100" spans="30:31" ht="15">
      <c r="AD100" s="33"/>
      <c r="AE100" s="33"/>
    </row>
    <row r="101" spans="30:31" ht="15">
      <c r="AD101" s="33"/>
      <c r="AE101" s="33"/>
    </row>
    <row r="124" spans="1:31" s="51" customFormat="1" ht="15" customHeight="1">
      <c r="A124" s="30"/>
      <c r="B124" s="30"/>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50"/>
      <c r="AD124" s="50"/>
      <c r="AE124" s="50"/>
    </row>
    <row r="126" spans="29:32" ht="15">
      <c r="AC126" s="52"/>
      <c r="AD126" s="52"/>
      <c r="AE126" s="52"/>
      <c r="AF126" s="53"/>
    </row>
    <row r="127" spans="29:31" ht="15">
      <c r="AC127" s="52"/>
      <c r="AD127" s="52"/>
      <c r="AE127" s="52"/>
    </row>
    <row r="128" spans="29:31" ht="15">
      <c r="AC128" s="54"/>
      <c r="AD128" s="54"/>
      <c r="AE128" s="54"/>
    </row>
    <row r="129" spans="29:31" ht="15">
      <c r="AC129" s="52"/>
      <c r="AD129" s="52"/>
      <c r="AE129" s="52"/>
    </row>
    <row r="130" spans="29:31" ht="15">
      <c r="AC130" s="52"/>
      <c r="AD130" s="52"/>
      <c r="AE130" s="52"/>
    </row>
    <row r="131" spans="29:31" ht="15">
      <c r="AC131" s="52"/>
      <c r="AD131" s="52"/>
      <c r="AE131" s="52"/>
    </row>
    <row r="133" spans="29:31" ht="15.75">
      <c r="AC133" s="55"/>
      <c r="AD133" s="55"/>
      <c r="AE133" s="55"/>
    </row>
    <row r="145" spans="29:31" ht="15.75">
      <c r="AC145" s="55"/>
      <c r="AD145" s="55"/>
      <c r="AE145" s="55"/>
    </row>
    <row r="147" ht="15">
      <c r="AF147" s="53"/>
    </row>
    <row r="148" spans="29:31" ht="15">
      <c r="AC148" s="35"/>
      <c r="AD148" s="35"/>
      <c r="AE148" s="35"/>
    </row>
    <row r="150" spans="29:31" ht="15">
      <c r="AC150" s="35"/>
      <c r="AD150" s="35"/>
      <c r="AE150" s="35"/>
    </row>
    <row r="152" spans="29:31" ht="15">
      <c r="AC152" s="35"/>
      <c r="AD152" s="35"/>
      <c r="AE152" s="35"/>
    </row>
    <row r="153" spans="29:31" ht="15.75">
      <c r="AC153" s="55"/>
      <c r="AD153" s="55"/>
      <c r="AE153" s="55"/>
    </row>
    <row r="156" spans="29:31" ht="15">
      <c r="AC156" s="35"/>
      <c r="AD156" s="35"/>
      <c r="AE156" s="35"/>
    </row>
    <row r="158" spans="29:31" ht="15">
      <c r="AC158" s="35"/>
      <c r="AD158" s="35"/>
      <c r="AE158" s="35"/>
    </row>
    <row r="160" spans="29:31" ht="15">
      <c r="AC160" s="35"/>
      <c r="AD160" s="35"/>
      <c r="AE160" s="35"/>
    </row>
    <row r="162" spans="29:31" ht="15">
      <c r="AC162" s="35"/>
      <c r="AD162" s="35"/>
      <c r="AE162" s="35"/>
    </row>
    <row r="166" spans="29:31" ht="15">
      <c r="AC166" s="35"/>
      <c r="AD166" s="35"/>
      <c r="AE166" s="35"/>
    </row>
    <row r="168" spans="29:31" ht="15">
      <c r="AC168" s="35"/>
      <c r="AD168" s="35"/>
      <c r="AE168" s="35"/>
    </row>
    <row r="169" spans="29:31" ht="15">
      <c r="AC169" s="35"/>
      <c r="AD169" s="35"/>
      <c r="AE169" s="35"/>
    </row>
    <row r="170" spans="29:31" ht="15">
      <c r="AC170" s="35"/>
      <c r="AD170" s="35"/>
      <c r="AE170" s="35"/>
    </row>
    <row r="171" spans="29:31" ht="15">
      <c r="AC171" s="35"/>
      <c r="AD171" s="35"/>
      <c r="AE171" s="35"/>
    </row>
    <row r="172" spans="29:31" ht="15">
      <c r="AC172" s="35"/>
      <c r="AD172" s="35"/>
      <c r="AE172" s="35"/>
    </row>
    <row r="173" spans="29:31" ht="15">
      <c r="AC173" s="35"/>
      <c r="AD173" s="35"/>
      <c r="AE173" s="35"/>
    </row>
    <row r="174" spans="29:31" ht="15">
      <c r="AC174" s="35"/>
      <c r="AD174" s="35"/>
      <c r="AE174" s="35"/>
    </row>
    <row r="175" spans="29:31" ht="15">
      <c r="AC175" s="35"/>
      <c r="AD175" s="35"/>
      <c r="AE175" s="35"/>
    </row>
    <row r="176" spans="29:31" ht="15">
      <c r="AC176" s="35"/>
      <c r="AD176" s="35"/>
      <c r="AE176" s="35"/>
    </row>
    <row r="178" spans="29:31" ht="15.75">
      <c r="AC178" s="55"/>
      <c r="AD178" s="55"/>
      <c r="AE178" s="55"/>
    </row>
    <row r="180" spans="29:32" ht="15">
      <c r="AC180" s="52"/>
      <c r="AD180" s="52"/>
      <c r="AE180" s="52"/>
      <c r="AF180" s="53"/>
    </row>
    <row r="181" spans="29:32" ht="15">
      <c r="AC181" s="52"/>
      <c r="AD181" s="52"/>
      <c r="AE181" s="52"/>
      <c r="AF181" s="53"/>
    </row>
    <row r="182" spans="29:31" ht="15">
      <c r="AC182" s="52"/>
      <c r="AD182" s="52"/>
      <c r="AE182" s="52"/>
    </row>
    <row r="183" spans="29:31" ht="15">
      <c r="AC183" s="52"/>
      <c r="AD183" s="52"/>
      <c r="AE183" s="52"/>
    </row>
    <row r="185" spans="29:31" ht="15.75">
      <c r="AC185" s="55"/>
      <c r="AD185" s="55"/>
      <c r="AE185" s="55"/>
    </row>
    <row r="193" spans="29:31" ht="15">
      <c r="AC193" s="47"/>
      <c r="AD193" s="47"/>
      <c r="AE193" s="47"/>
    </row>
    <row r="194" spans="29:31" ht="15">
      <c r="AC194" s="47"/>
      <c r="AD194" s="47"/>
      <c r="AE194" s="47"/>
    </row>
    <row r="195" ht="15">
      <c r="AC195" s="54"/>
    </row>
    <row r="198" spans="29:31" ht="15">
      <c r="AC198" s="47"/>
      <c r="AD198" s="47"/>
      <c r="AE198" s="47"/>
    </row>
    <row r="199" spans="29:31" ht="15">
      <c r="AC199" s="47"/>
      <c r="AD199" s="47"/>
      <c r="AE199" s="47"/>
    </row>
    <row r="202" spans="1:31" s="51" customFormat="1" ht="18.75">
      <c r="A202" s="30"/>
      <c r="B202" s="30"/>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56"/>
      <c r="AD202" s="56"/>
      <c r="AE202" s="56"/>
    </row>
    <row r="204" spans="29:32" ht="15">
      <c r="AC204" s="52"/>
      <c r="AD204" s="52"/>
      <c r="AE204" s="52"/>
      <c r="AF204" s="57"/>
    </row>
    <row r="205" spans="29:32" ht="15">
      <c r="AC205" s="52"/>
      <c r="AD205" s="52"/>
      <c r="AE205" s="52"/>
      <c r="AF205" s="57"/>
    </row>
    <row r="206" spans="29:31" ht="15">
      <c r="AC206" s="52"/>
      <c r="AD206" s="52"/>
      <c r="AE206" s="52"/>
    </row>
    <row r="207" spans="29:31" ht="15">
      <c r="AC207" s="52"/>
      <c r="AD207" s="52"/>
      <c r="AE207" s="52"/>
    </row>
    <row r="209" spans="29:31" ht="15.75">
      <c r="AC209" s="55"/>
      <c r="AD209" s="55"/>
      <c r="AE209" s="55"/>
    </row>
    <row r="210" spans="29:31" ht="15.75">
      <c r="AC210" s="55"/>
      <c r="AD210" s="55"/>
      <c r="AE210" s="55"/>
    </row>
    <row r="211" spans="29:32" ht="15">
      <c r="AC211" s="52"/>
      <c r="AD211" s="52"/>
      <c r="AE211" s="52"/>
      <c r="AF211" s="57"/>
    </row>
    <row r="212" spans="29:32" ht="15">
      <c r="AC212" s="52"/>
      <c r="AD212" s="52"/>
      <c r="AE212" s="52"/>
      <c r="AF212" s="57"/>
    </row>
    <row r="213" spans="29:31" ht="15">
      <c r="AC213" s="52"/>
      <c r="AD213" s="52"/>
      <c r="AE213" s="52"/>
    </row>
    <row r="214" spans="29:31" ht="15">
      <c r="AC214" s="54"/>
      <c r="AD214" s="54"/>
      <c r="AE214" s="54"/>
    </row>
    <row r="216" spans="1:31" s="51" customFormat="1" ht="18.75">
      <c r="A216" s="30"/>
      <c r="B216" s="30"/>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58"/>
      <c r="AD216" s="58"/>
      <c r="AE216" s="58"/>
    </row>
    <row r="217" spans="29:31" ht="15.75">
      <c r="AC217" s="59"/>
      <c r="AD217" s="59"/>
      <c r="AE217" s="59"/>
    </row>
    <row r="218" spans="29:32" ht="15">
      <c r="AC218" s="52"/>
      <c r="AD218" s="52"/>
      <c r="AE218" s="52"/>
      <c r="AF218" s="57"/>
    </row>
    <row r="219" spans="29:31" ht="15">
      <c r="AC219" s="52"/>
      <c r="AD219" s="52"/>
      <c r="AE219" s="52"/>
    </row>
    <row r="220" spans="29:31" ht="15">
      <c r="AC220" s="52"/>
      <c r="AD220" s="52"/>
      <c r="AE220" s="52"/>
    </row>
    <row r="221" spans="29:31" ht="15">
      <c r="AC221" s="52"/>
      <c r="AD221" s="52"/>
      <c r="AE221" s="52"/>
    </row>
    <row r="222" spans="29:31" ht="15">
      <c r="AC222" s="52"/>
      <c r="AD222" s="52"/>
      <c r="AE222" s="52"/>
    </row>
    <row r="223" spans="29:32" ht="15">
      <c r="AC223" s="52"/>
      <c r="AD223" s="52"/>
      <c r="AE223" s="52"/>
      <c r="AF223" s="57"/>
    </row>
    <row r="224" spans="29:32" ht="15">
      <c r="AC224" s="52"/>
      <c r="AD224" s="52"/>
      <c r="AE224" s="52"/>
      <c r="AF224" s="57"/>
    </row>
    <row r="225" spans="29:32" ht="15">
      <c r="AC225" s="54"/>
      <c r="AD225" s="54"/>
      <c r="AE225" s="54"/>
      <c r="AF225" s="57"/>
    </row>
    <row r="226" spans="29:32" ht="15.75">
      <c r="AC226" s="59"/>
      <c r="AD226" s="59"/>
      <c r="AE226" s="59"/>
      <c r="AF226" s="57"/>
    </row>
    <row r="227" spans="29:32" ht="15.75">
      <c r="AC227" s="60"/>
      <c r="AD227" s="60"/>
      <c r="AE227" s="60"/>
      <c r="AF227" s="57"/>
    </row>
    <row r="228" spans="29:32" ht="15">
      <c r="AC228" s="47"/>
      <c r="AD228" s="47"/>
      <c r="AE228" s="47"/>
      <c r="AF228" s="57"/>
    </row>
    <row r="229" spans="29:32" ht="15">
      <c r="AC229" s="61"/>
      <c r="AD229" s="61"/>
      <c r="AE229" s="61"/>
      <c r="AF229" s="57"/>
    </row>
    <row r="230" spans="29:32" ht="15">
      <c r="AC230" s="62"/>
      <c r="AD230" s="62"/>
      <c r="AE230" s="62"/>
      <c r="AF230" s="57"/>
    </row>
    <row r="231" spans="29:32" ht="15">
      <c r="AC231" s="62"/>
      <c r="AD231" s="62"/>
      <c r="AE231" s="62"/>
      <c r="AF231" s="57"/>
    </row>
    <row r="232" spans="29:32" ht="15">
      <c r="AC232" s="61"/>
      <c r="AD232" s="61"/>
      <c r="AE232" s="61"/>
      <c r="AF232" s="57"/>
    </row>
    <row r="233" spans="29:32" ht="15">
      <c r="AC233" s="63"/>
      <c r="AD233" s="63"/>
      <c r="AE233" s="63"/>
      <c r="AF233" s="53"/>
    </row>
    <row r="234" spans="29:31" ht="15">
      <c r="AC234" s="63"/>
      <c r="AD234" s="63"/>
      <c r="AE234" s="63"/>
    </row>
    <row r="235" spans="29:31" ht="15">
      <c r="AC235" s="64"/>
      <c r="AD235" s="64"/>
      <c r="AE235" s="64"/>
    </row>
    <row r="236" spans="29:32" ht="15">
      <c r="AC236" s="65"/>
      <c r="AD236" s="65"/>
      <c r="AE236" s="65"/>
      <c r="AF236" s="57"/>
    </row>
    <row r="237" spans="29:31" ht="15">
      <c r="AC237" s="66"/>
      <c r="AD237" s="66"/>
      <c r="AE237" s="66"/>
    </row>
    <row r="238" spans="29:31" ht="15">
      <c r="AC238" s="67"/>
      <c r="AD238" s="67"/>
      <c r="AE238" s="67"/>
    </row>
    <row r="239" spans="29:32" ht="15">
      <c r="AC239" s="66"/>
      <c r="AD239" s="66"/>
      <c r="AE239" s="66"/>
      <c r="AF239" s="47"/>
    </row>
    <row r="240" spans="29:32" ht="15">
      <c r="AC240" s="66"/>
      <c r="AD240" s="66"/>
      <c r="AE240" s="66"/>
      <c r="AF240" s="47"/>
    </row>
    <row r="241" spans="29:32" ht="15">
      <c r="AC241" s="66"/>
      <c r="AD241" s="66"/>
      <c r="AE241" s="66"/>
      <c r="AF241" s="47"/>
    </row>
    <row r="242" spans="29:31" ht="15">
      <c r="AC242" s="66"/>
      <c r="AD242" s="66"/>
      <c r="AE242" s="66"/>
    </row>
    <row r="243" spans="29:31" ht="15">
      <c r="AC243" s="66"/>
      <c r="AD243" s="66"/>
      <c r="AE243" s="66"/>
    </row>
    <row r="244" spans="29:31" ht="15">
      <c r="AC244" s="67"/>
      <c r="AD244" s="67"/>
      <c r="AE244" s="67"/>
    </row>
    <row r="245" spans="29:31" ht="15">
      <c r="AC245" s="66"/>
      <c r="AD245" s="66"/>
      <c r="AE245" s="66"/>
    </row>
    <row r="246" spans="29:31" ht="15">
      <c r="AC246" s="61"/>
      <c r="AD246" s="61"/>
      <c r="AE246" s="61"/>
    </row>
    <row r="247" spans="29:32" ht="15">
      <c r="AC247" s="52"/>
      <c r="AD247" s="52"/>
      <c r="AE247" s="52"/>
      <c r="AF247" s="57"/>
    </row>
    <row r="248" spans="29:31" ht="15">
      <c r="AC248" s="52"/>
      <c r="AD248" s="52"/>
      <c r="AE248" s="52"/>
    </row>
    <row r="249" spans="29:31" ht="15">
      <c r="AC249" s="52"/>
      <c r="AD249" s="52"/>
      <c r="AE249" s="52"/>
    </row>
    <row r="250" spans="29:31" ht="15">
      <c r="AC250" s="52"/>
      <c r="AD250" s="52"/>
      <c r="AE250" s="52"/>
    </row>
    <row r="251" spans="29:31" ht="15">
      <c r="AC251" s="52"/>
      <c r="AD251" s="52"/>
      <c r="AE251" s="52"/>
    </row>
    <row r="252" spans="29:31" ht="15">
      <c r="AC252" s="52"/>
      <c r="AD252" s="52"/>
      <c r="AE252" s="52"/>
    </row>
    <row r="253" spans="29:31" ht="15">
      <c r="AC253" s="54"/>
      <c r="AD253" s="54"/>
      <c r="AE253" s="54"/>
    </row>
    <row r="254" spans="29:31" ht="15">
      <c r="AC254" s="68"/>
      <c r="AD254" s="68"/>
      <c r="AE254" s="68"/>
    </row>
    <row r="255" spans="29:31" ht="15">
      <c r="AC255" s="68"/>
      <c r="AD255" s="68"/>
      <c r="AE255" s="68"/>
    </row>
    <row r="256" ht="15">
      <c r="AF256" s="57"/>
    </row>
    <row r="281" ht="15">
      <c r="AF281" s="57"/>
    </row>
    <row r="282" spans="29:32" ht="15">
      <c r="AC282" s="54"/>
      <c r="AD282" s="54"/>
      <c r="AE282" s="54"/>
      <c r="AF282" s="57"/>
    </row>
    <row r="283" spans="29:32" ht="15.75">
      <c r="AC283" s="59"/>
      <c r="AD283" s="59"/>
      <c r="AE283" s="59"/>
      <c r="AF283" s="57"/>
    </row>
    <row r="284" spans="29:32" ht="15">
      <c r="AC284" s="54"/>
      <c r="AD284" s="54"/>
      <c r="AE284" s="54"/>
      <c r="AF284" s="57"/>
    </row>
    <row r="285" spans="29:32" ht="15">
      <c r="AC285" s="52"/>
      <c r="AD285" s="52"/>
      <c r="AE285" s="52"/>
      <c r="AF285" s="53"/>
    </row>
    <row r="286" spans="29:32" ht="15">
      <c r="AC286" s="52"/>
      <c r="AD286" s="52"/>
      <c r="AE286" s="52"/>
      <c r="AF286" s="53"/>
    </row>
    <row r="287" spans="29:32" ht="15">
      <c r="AC287" s="61"/>
      <c r="AD287" s="61"/>
      <c r="AE287" s="61"/>
      <c r="AF287" s="57"/>
    </row>
    <row r="288" spans="29:32" ht="15">
      <c r="AC288" s="48"/>
      <c r="AD288" s="48"/>
      <c r="AE288" s="48"/>
      <c r="AF288" s="57"/>
    </row>
    <row r="289" spans="29:32" ht="15">
      <c r="AC289" s="52"/>
      <c r="AD289" s="52"/>
      <c r="AE289" s="52"/>
      <c r="AF289" s="57"/>
    </row>
    <row r="290" spans="29:32" ht="15">
      <c r="AC290" s="52"/>
      <c r="AD290" s="52"/>
      <c r="AE290" s="52"/>
      <c r="AF290" s="57"/>
    </row>
    <row r="291" spans="29:32" ht="15">
      <c r="AC291" s="52"/>
      <c r="AD291" s="52"/>
      <c r="AE291" s="52"/>
      <c r="AF291" s="57"/>
    </row>
    <row r="292" spans="29:32" ht="15">
      <c r="AC292" s="69"/>
      <c r="AD292" s="69"/>
      <c r="AE292" s="69"/>
      <c r="AF292" s="57"/>
    </row>
    <row r="293" spans="29:32" ht="15">
      <c r="AC293" s="48"/>
      <c r="AD293" s="48"/>
      <c r="AE293" s="48"/>
      <c r="AF293" s="57"/>
    </row>
    <row r="294" spans="29:32" ht="15">
      <c r="AC294" s="70"/>
      <c r="AD294" s="70"/>
      <c r="AE294" s="70"/>
      <c r="AF294" s="57"/>
    </row>
    <row r="295" spans="29:32" ht="15">
      <c r="AC295" s="70"/>
      <c r="AD295" s="70"/>
      <c r="AE295" s="70"/>
      <c r="AF295" s="57"/>
    </row>
    <row r="296" spans="29:32" ht="15">
      <c r="AC296" s="70"/>
      <c r="AD296" s="70"/>
      <c r="AE296" s="70"/>
      <c r="AF296" s="57"/>
    </row>
    <row r="297" spans="29:32" ht="15">
      <c r="AC297" s="70"/>
      <c r="AD297" s="70"/>
      <c r="AE297" s="70"/>
      <c r="AF297" s="57"/>
    </row>
    <row r="298" spans="29:32" ht="15">
      <c r="AC298" s="71"/>
      <c r="AD298" s="71"/>
      <c r="AE298" s="71"/>
      <c r="AF298" s="57"/>
    </row>
    <row r="300" ht="15">
      <c r="AF300" s="57"/>
    </row>
    <row r="313" spans="29:31" ht="15">
      <c r="AC313" s="35"/>
      <c r="AD313" s="35"/>
      <c r="AE313" s="35"/>
    </row>
    <row r="314" spans="29:32" ht="15">
      <c r="AC314" s="48"/>
      <c r="AD314" s="48"/>
      <c r="AE314" s="48"/>
      <c r="AF314" s="57"/>
    </row>
    <row r="315" spans="29:32" ht="15">
      <c r="AC315" s="48"/>
      <c r="AD315" s="48"/>
      <c r="AE315" s="48"/>
      <c r="AF315" s="57"/>
    </row>
    <row r="316" spans="29:32" ht="15">
      <c r="AC316" s="52"/>
      <c r="AD316" s="52"/>
      <c r="AE316" s="52"/>
      <c r="AF316" s="53"/>
    </row>
    <row r="317" spans="29:31" ht="15">
      <c r="AC317" s="52"/>
      <c r="AD317" s="52"/>
      <c r="AE317" s="52"/>
    </row>
    <row r="318" spans="29:31" ht="15">
      <c r="AC318" s="52"/>
      <c r="AD318" s="52"/>
      <c r="AE318" s="52"/>
    </row>
    <row r="319" spans="29:31" ht="15">
      <c r="AC319" s="54"/>
      <c r="AD319" s="54"/>
      <c r="AE319" s="54"/>
    </row>
    <row r="324" ht="15">
      <c r="AF324" s="57"/>
    </row>
    <row r="331" spans="29:31" ht="15">
      <c r="AC331" s="33"/>
      <c r="AD331" s="33"/>
      <c r="AE331" s="33"/>
    </row>
    <row r="332" spans="29:32" ht="15">
      <c r="AC332" s="72"/>
      <c r="AD332" s="72"/>
      <c r="AE332" s="72"/>
      <c r="AF332" s="53"/>
    </row>
    <row r="333" spans="29:32" ht="15">
      <c r="AC333" s="72"/>
      <c r="AD333" s="72"/>
      <c r="AE333" s="72"/>
      <c r="AF333" s="53"/>
    </row>
    <row r="334" spans="29:32" ht="15">
      <c r="AC334" s="72"/>
      <c r="AD334" s="72"/>
      <c r="AE334" s="72"/>
      <c r="AF334" s="53"/>
    </row>
    <row r="335" spans="29:32" ht="15">
      <c r="AC335" s="72"/>
      <c r="AD335" s="72"/>
      <c r="AE335" s="72"/>
      <c r="AF335" s="53"/>
    </row>
    <row r="336" spans="29:32" ht="15">
      <c r="AC336" s="72"/>
      <c r="AD336" s="72"/>
      <c r="AE336" s="72"/>
      <c r="AF336" s="53"/>
    </row>
    <row r="337" spans="29:31" ht="15">
      <c r="AC337" s="72"/>
      <c r="AD337" s="72"/>
      <c r="AE337" s="72"/>
    </row>
    <row r="338" spans="29:31" ht="15">
      <c r="AC338" s="73"/>
      <c r="AD338" s="73"/>
      <c r="AE338" s="73"/>
    </row>
    <row r="339" ht="15">
      <c r="AF339" s="57"/>
    </row>
    <row r="340" ht="15">
      <c r="AF340" s="57"/>
    </row>
    <row r="341" ht="15">
      <c r="AF341" s="57"/>
    </row>
    <row r="342" ht="15">
      <c r="AF342" s="57"/>
    </row>
    <row r="343" ht="15">
      <c r="AF343" s="57"/>
    </row>
    <row r="346" ht="15">
      <c r="AF346" s="57"/>
    </row>
    <row r="362" ht="15">
      <c r="AF362" s="57"/>
    </row>
    <row r="363" ht="15">
      <c r="AF363" s="57"/>
    </row>
    <row r="367" ht="15">
      <c r="AF367" s="57"/>
    </row>
    <row r="369" ht="15">
      <c r="AF369" s="53"/>
    </row>
    <row r="370" ht="15">
      <c r="AF370" s="53"/>
    </row>
    <row r="373" ht="15">
      <c r="AF373" s="53"/>
    </row>
    <row r="374" spans="29:31" ht="15">
      <c r="AC374" s="52"/>
      <c r="AD374" s="52"/>
      <c r="AE374" s="52"/>
    </row>
    <row r="375" spans="29:31" ht="15">
      <c r="AC375" s="74"/>
      <c r="AD375" s="74"/>
      <c r="AE375" s="74"/>
    </row>
    <row r="376" spans="29:31" ht="15">
      <c r="AC376" s="33"/>
      <c r="AD376" s="33"/>
      <c r="AE376" s="33"/>
    </row>
    <row r="377" spans="29:32" ht="15">
      <c r="AC377" s="70"/>
      <c r="AD377" s="70"/>
      <c r="AE377" s="70"/>
      <c r="AF377" s="53"/>
    </row>
    <row r="378" spans="29:32" ht="15">
      <c r="AC378" s="70"/>
      <c r="AD378" s="70"/>
      <c r="AE378" s="70"/>
      <c r="AF378" s="53"/>
    </row>
    <row r="379" spans="29:31" ht="15">
      <c r="AC379" s="71"/>
      <c r="AD379" s="71"/>
      <c r="AE379" s="71"/>
    </row>
    <row r="380" spans="29:32" ht="15">
      <c r="AC380" s="52"/>
      <c r="AD380" s="52"/>
      <c r="AE380" s="52"/>
      <c r="AF380" s="57"/>
    </row>
    <row r="381" spans="29:32" ht="15">
      <c r="AC381" s="52"/>
      <c r="AD381" s="52"/>
      <c r="AE381" s="52"/>
      <c r="AF381" s="57"/>
    </row>
    <row r="382" spans="29:32" ht="15">
      <c r="AC382" s="52"/>
      <c r="AD382" s="52"/>
      <c r="AE382" s="52"/>
      <c r="AF382" s="57"/>
    </row>
    <row r="383" spans="29:32" ht="15">
      <c r="AC383" s="54"/>
      <c r="AD383" s="54"/>
      <c r="AE383" s="54"/>
      <c r="AF383" s="57"/>
    </row>
    <row r="384" spans="29:31" ht="15">
      <c r="AC384" s="33"/>
      <c r="AD384" s="33"/>
      <c r="AE384" s="33"/>
    </row>
    <row r="385" spans="29:32" ht="15">
      <c r="AC385" s="52"/>
      <c r="AD385" s="52"/>
      <c r="AE385" s="52"/>
      <c r="AF385" s="53"/>
    </row>
    <row r="386" spans="29:32" ht="15">
      <c r="AC386" s="52"/>
      <c r="AD386" s="52"/>
      <c r="AE386" s="52"/>
      <c r="AF386" s="57"/>
    </row>
    <row r="387" spans="29:31" ht="15">
      <c r="AC387" s="52"/>
      <c r="AD387" s="52"/>
      <c r="AE387" s="52"/>
    </row>
    <row r="388" spans="29:31" ht="15">
      <c r="AC388" s="52"/>
      <c r="AD388" s="52"/>
      <c r="AE388" s="52"/>
    </row>
    <row r="389" spans="29:31" ht="15">
      <c r="AC389" s="52"/>
      <c r="AD389" s="52"/>
      <c r="AE389" s="52"/>
    </row>
    <row r="390" spans="29:31" ht="15">
      <c r="AC390" s="52"/>
      <c r="AD390" s="52"/>
      <c r="AE390" s="52"/>
    </row>
    <row r="391" spans="29:31" ht="15">
      <c r="AC391" s="52"/>
      <c r="AD391" s="52"/>
      <c r="AE391" s="52"/>
    </row>
    <row r="392" spans="29:31" ht="15">
      <c r="AC392" s="52"/>
      <c r="AD392" s="52"/>
      <c r="AE392" s="52"/>
    </row>
    <row r="393" spans="29:31" ht="15">
      <c r="AC393" s="52"/>
      <c r="AD393" s="52"/>
      <c r="AE393" s="52"/>
    </row>
    <row r="394" spans="29:31" ht="15">
      <c r="AC394" s="52"/>
      <c r="AD394" s="52"/>
      <c r="AE394" s="52"/>
    </row>
    <row r="396" spans="29:31" ht="15">
      <c r="AC396" s="48"/>
      <c r="AD396" s="48"/>
      <c r="AE396" s="48"/>
    </row>
    <row r="397" spans="29:32" ht="15">
      <c r="AC397" s="70"/>
      <c r="AD397" s="70"/>
      <c r="AE397" s="70"/>
      <c r="AF397" s="53"/>
    </row>
    <row r="398" spans="29:32" ht="15">
      <c r="AC398" s="70"/>
      <c r="AD398" s="70"/>
      <c r="AE398" s="70"/>
      <c r="AF398" s="53"/>
    </row>
    <row r="399" spans="29:31" ht="15">
      <c r="AC399" s="70"/>
      <c r="AD399" s="70"/>
      <c r="AE399" s="70"/>
    </row>
    <row r="404" spans="1:31" s="51" customFormat="1" ht="18.75">
      <c r="A404" s="30"/>
      <c r="B404" s="30"/>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52"/>
      <c r="AD404" s="52"/>
      <c r="AE404" s="52"/>
    </row>
    <row r="405" spans="1:31" s="51" customFormat="1" ht="18.75">
      <c r="A405" s="30"/>
      <c r="B405" s="30"/>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row>
    <row r="406" spans="29:31" ht="15">
      <c r="AC406" s="52"/>
      <c r="AD406" s="52"/>
      <c r="AE406" s="52"/>
    </row>
    <row r="407" ht="15">
      <c r="AF407" s="53"/>
    </row>
    <row r="408" spans="29:31" ht="15">
      <c r="AC408" s="52"/>
      <c r="AD408" s="52"/>
      <c r="AE408" s="52"/>
    </row>
    <row r="410" spans="29:31" ht="15">
      <c r="AC410" s="52"/>
      <c r="AD410" s="52"/>
      <c r="AE410" s="52"/>
    </row>
    <row r="412" spans="29:31" ht="15">
      <c r="AC412" s="52"/>
      <c r="AD412" s="52"/>
      <c r="AE412" s="52"/>
    </row>
    <row r="414" spans="29:31" ht="15">
      <c r="AC414" s="52"/>
      <c r="AD414" s="52"/>
      <c r="AE414" s="52"/>
    </row>
    <row r="416" spans="29:31" ht="15">
      <c r="AC416" s="52"/>
      <c r="AD416" s="52"/>
      <c r="AE416" s="52"/>
    </row>
    <row r="418" spans="1:31" s="56" customFormat="1" ht="18.75">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52"/>
      <c r="AD418" s="52"/>
      <c r="AE418" s="52"/>
    </row>
    <row r="420" spans="29:32" ht="15">
      <c r="AC420" s="52"/>
      <c r="AD420" s="52"/>
      <c r="AE420" s="52"/>
      <c r="AF420" s="53"/>
    </row>
    <row r="422" spans="29:31" ht="15">
      <c r="AC422" s="52"/>
      <c r="AD422" s="52"/>
      <c r="AE422" s="52"/>
    </row>
    <row r="425" spans="1:31" s="51" customFormat="1" ht="18.75">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58"/>
      <c r="AD425" s="58"/>
      <c r="AE425" s="58"/>
    </row>
    <row r="434" ht="15">
      <c r="AF434" s="75"/>
    </row>
  </sheetData>
  <sheetProtection algorithmName="SHA-512" hashValue="FmFuXnueyqT1bgIaVmQUp7Lej90Kg0UMn0J8OYHnZgaK5xj5+yXJ5CjjUrpyMgeWVf1wcpCoDNC7y87Kijk7dA==" saltValue="nBpISET2yIZ72v//Dqb7+w==" spinCount="100000" sheet="1" objects="1" scenarios="1"/>
  <mergeCells count="614">
    <mergeCell ref="A39:B39"/>
    <mergeCell ref="C39:Q39"/>
    <mergeCell ref="R39:T39"/>
    <mergeCell ref="U39:V39"/>
    <mergeCell ref="W39:Y39"/>
    <mergeCell ref="Z39:AC39"/>
    <mergeCell ref="AD39:AG39"/>
    <mergeCell ref="AH39:AK39"/>
    <mergeCell ref="AL39:AO39"/>
    <mergeCell ref="A38:B38"/>
    <mergeCell ref="C38:Q38"/>
    <mergeCell ref="R38:T38"/>
    <mergeCell ref="U38:V38"/>
    <mergeCell ref="W38:Y38"/>
    <mergeCell ref="Z38:AC38"/>
    <mergeCell ref="AD38:AG38"/>
    <mergeCell ref="AH38:AK38"/>
    <mergeCell ref="AL38:AO38"/>
    <mergeCell ref="A37:B37"/>
    <mergeCell ref="C37:Q37"/>
    <mergeCell ref="R37:T37"/>
    <mergeCell ref="U37:V37"/>
    <mergeCell ref="W37:Y37"/>
    <mergeCell ref="Z37:AC37"/>
    <mergeCell ref="AD37:AG37"/>
    <mergeCell ref="AH37:AK37"/>
    <mergeCell ref="AL37:AO37"/>
    <mergeCell ref="A36:B36"/>
    <mergeCell ref="C36:Q36"/>
    <mergeCell ref="R36:T36"/>
    <mergeCell ref="U36:V36"/>
    <mergeCell ref="W36:Y36"/>
    <mergeCell ref="Z36:AC36"/>
    <mergeCell ref="AD36:AG36"/>
    <mergeCell ref="AH36:AK36"/>
    <mergeCell ref="AL36:AO36"/>
    <mergeCell ref="A35:B35"/>
    <mergeCell ref="C35:Q35"/>
    <mergeCell ref="R35:T35"/>
    <mergeCell ref="U35:V35"/>
    <mergeCell ref="W35:Y35"/>
    <mergeCell ref="Z35:AC35"/>
    <mergeCell ref="AD35:AG35"/>
    <mergeCell ref="AH35:AK35"/>
    <mergeCell ref="AL35:AO35"/>
    <mergeCell ref="A34:B34"/>
    <mergeCell ref="C34:Q34"/>
    <mergeCell ref="R34:T34"/>
    <mergeCell ref="U34:V34"/>
    <mergeCell ref="W34:Y34"/>
    <mergeCell ref="Z34:AC34"/>
    <mergeCell ref="AD34:AG34"/>
    <mergeCell ref="AH34:AK34"/>
    <mergeCell ref="AL34:AO34"/>
    <mergeCell ref="A63:B63"/>
    <mergeCell ref="C63:Q63"/>
    <mergeCell ref="R63:T63"/>
    <mergeCell ref="U63:V63"/>
    <mergeCell ref="W63:Y63"/>
    <mergeCell ref="Z63:AC63"/>
    <mergeCell ref="AD63:AG63"/>
    <mergeCell ref="AH63:AK63"/>
    <mergeCell ref="AL63:AO63"/>
    <mergeCell ref="A60:B60"/>
    <mergeCell ref="C60:Q60"/>
    <mergeCell ref="R60:T60"/>
    <mergeCell ref="U60:V60"/>
    <mergeCell ref="W60:Y60"/>
    <mergeCell ref="Z60:AC60"/>
    <mergeCell ref="AD60:AG60"/>
    <mergeCell ref="AH60:AK60"/>
    <mergeCell ref="AL60:AO60"/>
    <mergeCell ref="W46:Y46"/>
    <mergeCell ref="Z46:AC46"/>
    <mergeCell ref="AD46:AG46"/>
    <mergeCell ref="AH46:AK46"/>
    <mergeCell ref="AL46:AO46"/>
    <mergeCell ref="A54:B54"/>
    <mergeCell ref="C54:Q54"/>
    <mergeCell ref="R54:T54"/>
    <mergeCell ref="U54:V54"/>
    <mergeCell ref="W54:Y54"/>
    <mergeCell ref="Z54:AC54"/>
    <mergeCell ref="AD54:AG54"/>
    <mergeCell ref="AH54:AK54"/>
    <mergeCell ref="AL54:AO54"/>
    <mergeCell ref="AL52:AO52"/>
    <mergeCell ref="A50:B50"/>
    <mergeCell ref="C50:Q50"/>
    <mergeCell ref="R50:T50"/>
    <mergeCell ref="U50:V50"/>
    <mergeCell ref="W50:Y50"/>
    <mergeCell ref="Z50:AC50"/>
    <mergeCell ref="AD50:AG50"/>
    <mergeCell ref="AH50:AK50"/>
    <mergeCell ref="AL50:AO50"/>
    <mergeCell ref="AL3:AO3"/>
    <mergeCell ref="A4:B4"/>
    <mergeCell ref="C4:Q4"/>
    <mergeCell ref="R4:T4"/>
    <mergeCell ref="U4:V4"/>
    <mergeCell ref="W4:Y4"/>
    <mergeCell ref="Z4:AC4"/>
    <mergeCell ref="AD4:AG4"/>
    <mergeCell ref="AH4:AK4"/>
    <mergeCell ref="AL4:AO4"/>
    <mergeCell ref="A2:B3"/>
    <mergeCell ref="C2:Q3"/>
    <mergeCell ref="R2:T3"/>
    <mergeCell ref="U2:V3"/>
    <mergeCell ref="W2:AG2"/>
    <mergeCell ref="AH2:AO2"/>
    <mergeCell ref="W3:Y3"/>
    <mergeCell ref="Z3:AC3"/>
    <mergeCell ref="AD3:AG3"/>
    <mergeCell ref="AH3:AK3"/>
    <mergeCell ref="AD5:AG5"/>
    <mergeCell ref="AH5:AK5"/>
    <mergeCell ref="AL5:AO5"/>
    <mergeCell ref="A6:B6"/>
    <mergeCell ref="C6:Q6"/>
    <mergeCell ref="R6:T6"/>
    <mergeCell ref="U6:V6"/>
    <mergeCell ref="W6:Y6"/>
    <mergeCell ref="Z6:AC6"/>
    <mergeCell ref="AD6:AG6"/>
    <mergeCell ref="A5:B5"/>
    <mergeCell ref="C5:Q5"/>
    <mergeCell ref="R5:T5"/>
    <mergeCell ref="U5:V5"/>
    <mergeCell ref="W5:Y5"/>
    <mergeCell ref="Z5:AC5"/>
    <mergeCell ref="AH6:AK6"/>
    <mergeCell ref="AL6:AO6"/>
    <mergeCell ref="A7:B7"/>
    <mergeCell ref="C7:Q7"/>
    <mergeCell ref="R7:T7"/>
    <mergeCell ref="U7:V7"/>
    <mergeCell ref="W7:Y7"/>
    <mergeCell ref="Z7:AC7"/>
    <mergeCell ref="AD7:AG7"/>
    <mergeCell ref="AH7:AK7"/>
    <mergeCell ref="AL7:AO7"/>
    <mergeCell ref="A8:B8"/>
    <mergeCell ref="C8:Q8"/>
    <mergeCell ref="R8:T8"/>
    <mergeCell ref="U8:V8"/>
    <mergeCell ref="W8:Y8"/>
    <mergeCell ref="Z8:AC8"/>
    <mergeCell ref="AD8:AG8"/>
    <mergeCell ref="AH8:AK8"/>
    <mergeCell ref="AL8:AO8"/>
    <mergeCell ref="AD9:AG9"/>
    <mergeCell ref="AH9:AK9"/>
    <mergeCell ref="AL9:AO9"/>
    <mergeCell ref="A10:B10"/>
    <mergeCell ref="C10:Q10"/>
    <mergeCell ref="R10:T10"/>
    <mergeCell ref="U10:V10"/>
    <mergeCell ref="W10:Y10"/>
    <mergeCell ref="Z10:AC10"/>
    <mergeCell ref="AD10:AG10"/>
    <mergeCell ref="A9:B9"/>
    <mergeCell ref="C9:Q9"/>
    <mergeCell ref="R9:T9"/>
    <mergeCell ref="U9:V9"/>
    <mergeCell ref="W9:Y9"/>
    <mergeCell ref="Z9:AC9"/>
    <mergeCell ref="AH10:AK10"/>
    <mergeCell ref="AL10:AO10"/>
    <mergeCell ref="A11:B11"/>
    <mergeCell ref="C11:Q11"/>
    <mergeCell ref="R11:T11"/>
    <mergeCell ref="U11:V11"/>
    <mergeCell ref="W11:Y11"/>
    <mergeCell ref="Z11:AC11"/>
    <mergeCell ref="AD11:AG11"/>
    <mergeCell ref="AH11:AK11"/>
    <mergeCell ref="AL11:AO11"/>
    <mergeCell ref="AH44:AK44"/>
    <mergeCell ref="AL44:AO44"/>
    <mergeCell ref="C44:Q44"/>
    <mergeCell ref="R44:T44"/>
    <mergeCell ref="U44:V44"/>
    <mergeCell ref="W44:Y44"/>
    <mergeCell ref="Z44:AC44"/>
    <mergeCell ref="A40:B40"/>
    <mergeCell ref="C40:Q40"/>
    <mergeCell ref="R40:T40"/>
    <mergeCell ref="U40:V40"/>
    <mergeCell ref="W40:Y40"/>
    <mergeCell ref="Z40:AC40"/>
    <mergeCell ref="AD40:AG40"/>
    <mergeCell ref="AH40:AK40"/>
    <mergeCell ref="AL40:AO40"/>
    <mergeCell ref="Z42:AC42"/>
    <mergeCell ref="AD42:AG42"/>
    <mergeCell ref="AH42:AK42"/>
    <mergeCell ref="AL42:AO42"/>
    <mergeCell ref="A44:B44"/>
    <mergeCell ref="A43:B43"/>
    <mergeCell ref="A42:B42"/>
    <mergeCell ref="C43:Q43"/>
    <mergeCell ref="AH45:AK45"/>
    <mergeCell ref="AL45:AO45"/>
    <mergeCell ref="A29:B29"/>
    <mergeCell ref="C29:Q29"/>
    <mergeCell ref="R29:T29"/>
    <mergeCell ref="U29:V29"/>
    <mergeCell ref="W29:Y29"/>
    <mergeCell ref="Z29:AC29"/>
    <mergeCell ref="A31:B31"/>
    <mergeCell ref="C31:Q31"/>
    <mergeCell ref="R31:T31"/>
    <mergeCell ref="U31:V31"/>
    <mergeCell ref="W31:Y31"/>
    <mergeCell ref="Z31:AC31"/>
    <mergeCell ref="AD31:AG31"/>
    <mergeCell ref="AH31:AK31"/>
    <mergeCell ref="AL31:AO31"/>
    <mergeCell ref="A30:B30"/>
    <mergeCell ref="C30:Q30"/>
    <mergeCell ref="R30:T30"/>
    <mergeCell ref="U30:V30"/>
    <mergeCell ref="W30:Y30"/>
    <mergeCell ref="Z30:AC30"/>
    <mergeCell ref="AD30:AG30"/>
    <mergeCell ref="A45:B45"/>
    <mergeCell ref="C45:Q45"/>
    <mergeCell ref="R45:T45"/>
    <mergeCell ref="U45:V45"/>
    <mergeCell ref="W45:Y45"/>
    <mergeCell ref="Z45:AC45"/>
    <mergeCell ref="AD45:AG45"/>
    <mergeCell ref="A32:B32"/>
    <mergeCell ref="C32:Q32"/>
    <mergeCell ref="R32:T32"/>
    <mergeCell ref="U32:V32"/>
    <mergeCell ref="W32:Y32"/>
    <mergeCell ref="Z32:AC32"/>
    <mergeCell ref="AD44:AG44"/>
    <mergeCell ref="A33:B33"/>
    <mergeCell ref="C33:Q33"/>
    <mergeCell ref="R33:T33"/>
    <mergeCell ref="U33:V33"/>
    <mergeCell ref="W33:Y33"/>
    <mergeCell ref="Z33:AC33"/>
    <mergeCell ref="AD33:AG33"/>
    <mergeCell ref="R42:T42"/>
    <mergeCell ref="U42:V42"/>
    <mergeCell ref="W42:Y42"/>
    <mergeCell ref="AL55:AO55"/>
    <mergeCell ref="AL47:AO49"/>
    <mergeCell ref="AH47:AK49"/>
    <mergeCell ref="AD47:AG49"/>
    <mergeCell ref="Z47:AC49"/>
    <mergeCell ref="W47:Y49"/>
    <mergeCell ref="U47:V49"/>
    <mergeCell ref="A53:B53"/>
    <mergeCell ref="C53:Q53"/>
    <mergeCell ref="R53:T53"/>
    <mergeCell ref="U53:V53"/>
    <mergeCell ref="W53:Y53"/>
    <mergeCell ref="Z53:AC53"/>
    <mergeCell ref="AD53:AG53"/>
    <mergeCell ref="AH53:AK53"/>
    <mergeCell ref="AL53:AO53"/>
    <mergeCell ref="AD51:AG51"/>
    <mergeCell ref="AH51:AK51"/>
    <mergeCell ref="AL51:AO51"/>
    <mergeCell ref="A52:B52"/>
    <mergeCell ref="C52:Q52"/>
    <mergeCell ref="R52:T52"/>
    <mergeCell ref="U52:V52"/>
    <mergeCell ref="W52:Y52"/>
    <mergeCell ref="A55:B55"/>
    <mergeCell ref="C55:Q55"/>
    <mergeCell ref="R55:T55"/>
    <mergeCell ref="U55:V55"/>
    <mergeCell ref="W55:Y55"/>
    <mergeCell ref="Z55:AC55"/>
    <mergeCell ref="AD55:AG55"/>
    <mergeCell ref="A46:B46"/>
    <mergeCell ref="AH55:AK55"/>
    <mergeCell ref="Z52:AC52"/>
    <mergeCell ref="AD52:AG52"/>
    <mergeCell ref="A51:B51"/>
    <mergeCell ref="C51:Q51"/>
    <mergeCell ref="R51:T51"/>
    <mergeCell ref="U51:V51"/>
    <mergeCell ref="W51:Y51"/>
    <mergeCell ref="Z51:AC51"/>
    <mergeCell ref="AH52:AK52"/>
    <mergeCell ref="R47:T49"/>
    <mergeCell ref="C47:Q49"/>
    <mergeCell ref="A47:B49"/>
    <mergeCell ref="C46:Q46"/>
    <mergeCell ref="R46:T46"/>
    <mergeCell ref="U46:V46"/>
    <mergeCell ref="AL56:AO58"/>
    <mergeCell ref="AH56:AK58"/>
    <mergeCell ref="AD56:AG58"/>
    <mergeCell ref="Z56:AC58"/>
    <mergeCell ref="W56:Y58"/>
    <mergeCell ref="U56:V58"/>
    <mergeCell ref="R56:T58"/>
    <mergeCell ref="C56:Q58"/>
    <mergeCell ref="A56:B58"/>
    <mergeCell ref="A59:B59"/>
    <mergeCell ref="C59:Q59"/>
    <mergeCell ref="R59:T59"/>
    <mergeCell ref="U59:V59"/>
    <mergeCell ref="W59:Y59"/>
    <mergeCell ref="Z59:AC59"/>
    <mergeCell ref="AD59:AG59"/>
    <mergeCell ref="AH59:AK59"/>
    <mergeCell ref="AL59:AO59"/>
    <mergeCell ref="AD61:AG61"/>
    <mergeCell ref="AH61:AK61"/>
    <mergeCell ref="AL61:AO61"/>
    <mergeCell ref="A62:B62"/>
    <mergeCell ref="C62:Q62"/>
    <mergeCell ref="R62:T62"/>
    <mergeCell ref="U62:V62"/>
    <mergeCell ref="W62:Y62"/>
    <mergeCell ref="Z62:AC62"/>
    <mergeCell ref="AD62:AG62"/>
    <mergeCell ref="A61:B61"/>
    <mergeCell ref="C61:Q61"/>
    <mergeCell ref="R61:T61"/>
    <mergeCell ref="U61:V61"/>
    <mergeCell ref="W61:Y61"/>
    <mergeCell ref="Z61:AC61"/>
    <mergeCell ref="AH62:AK62"/>
    <mergeCell ref="AL62:AO62"/>
    <mergeCell ref="A64:B64"/>
    <mergeCell ref="C64:Q64"/>
    <mergeCell ref="R64:T64"/>
    <mergeCell ref="U64:V64"/>
    <mergeCell ref="W64:Y64"/>
    <mergeCell ref="Z64:AC64"/>
    <mergeCell ref="AD64:AG64"/>
    <mergeCell ref="AH64:AK64"/>
    <mergeCell ref="AL64:AO64"/>
    <mergeCell ref="A65:B65"/>
    <mergeCell ref="R65:T65"/>
    <mergeCell ref="AL66:AO68"/>
    <mergeCell ref="AH66:AK68"/>
    <mergeCell ref="AD66:AG68"/>
    <mergeCell ref="Z66:AC68"/>
    <mergeCell ref="W66:Y68"/>
    <mergeCell ref="U66:V68"/>
    <mergeCell ref="R66:T68"/>
    <mergeCell ref="C66:Q68"/>
    <mergeCell ref="A66:B68"/>
    <mergeCell ref="C65:Q65"/>
    <mergeCell ref="U65:V65"/>
    <mergeCell ref="W65:Y65"/>
    <mergeCell ref="Z65:AC65"/>
    <mergeCell ref="AD65:AG65"/>
    <mergeCell ref="AH65:AK65"/>
    <mergeCell ref="AL65:AO65"/>
    <mergeCell ref="AD69:AG69"/>
    <mergeCell ref="AH69:AK69"/>
    <mergeCell ref="AL69:AO69"/>
    <mergeCell ref="A70:B70"/>
    <mergeCell ref="C70:Q70"/>
    <mergeCell ref="R70:T70"/>
    <mergeCell ref="U70:V70"/>
    <mergeCell ref="W70:Y70"/>
    <mergeCell ref="Z70:AC70"/>
    <mergeCell ref="AD70:AG70"/>
    <mergeCell ref="A69:B69"/>
    <mergeCell ref="C69:Q69"/>
    <mergeCell ref="R69:T69"/>
    <mergeCell ref="U69:V69"/>
    <mergeCell ref="W69:Y69"/>
    <mergeCell ref="Z69:AC69"/>
    <mergeCell ref="AH70:AK70"/>
    <mergeCell ref="AL70:AO70"/>
    <mergeCell ref="A71:B71"/>
    <mergeCell ref="C71:Q71"/>
    <mergeCell ref="R71:T71"/>
    <mergeCell ref="U71:V71"/>
    <mergeCell ref="W71:Y71"/>
    <mergeCell ref="Z71:AC71"/>
    <mergeCell ref="AD71:AG71"/>
    <mergeCell ref="AH71:AK71"/>
    <mergeCell ref="AL71:AO71"/>
    <mergeCell ref="A72:B72"/>
    <mergeCell ref="C72:Q72"/>
    <mergeCell ref="R72:T72"/>
    <mergeCell ref="U72:V72"/>
    <mergeCell ref="W72:Y72"/>
    <mergeCell ref="Z72:AC72"/>
    <mergeCell ref="AD72:AG72"/>
    <mergeCell ref="AH72:AK72"/>
    <mergeCell ref="AL72:AO72"/>
    <mergeCell ref="A75:Y75"/>
    <mergeCell ref="Z75:AC75"/>
    <mergeCell ref="AD75:AG75"/>
    <mergeCell ref="AH75:AK75"/>
    <mergeCell ref="AL75:AO75"/>
    <mergeCell ref="AD73:AG73"/>
    <mergeCell ref="AH73:AK73"/>
    <mergeCell ref="AL73:AO73"/>
    <mergeCell ref="A73:B73"/>
    <mergeCell ref="C73:Q73"/>
    <mergeCell ref="R73:T73"/>
    <mergeCell ref="U73:V73"/>
    <mergeCell ref="W73:Y73"/>
    <mergeCell ref="Z73:AC73"/>
    <mergeCell ref="U77:W77"/>
    <mergeCell ref="Z77:AF77"/>
    <mergeCell ref="AG77:AJ77"/>
    <mergeCell ref="AK77:AO77"/>
    <mergeCell ref="A78:T78"/>
    <mergeCell ref="U78:W78"/>
    <mergeCell ref="X78:Y78"/>
    <mergeCell ref="Z78:AF78"/>
    <mergeCell ref="AG78:AJ78"/>
    <mergeCell ref="AK78:AO78"/>
    <mergeCell ref="A80:T80"/>
    <mergeCell ref="U80:W80"/>
    <mergeCell ref="X80:Y80"/>
    <mergeCell ref="Z80:AF80"/>
    <mergeCell ref="AG80:AJ80"/>
    <mergeCell ref="AK80:AO80"/>
    <mergeCell ref="A79:T79"/>
    <mergeCell ref="U79:W79"/>
    <mergeCell ref="X79:Y79"/>
    <mergeCell ref="Z79:AF79"/>
    <mergeCell ref="AG79:AJ79"/>
    <mergeCell ref="AK79:AO79"/>
    <mergeCell ref="A12:B12"/>
    <mergeCell ref="C12:Q12"/>
    <mergeCell ref="R12:T12"/>
    <mergeCell ref="U12:V12"/>
    <mergeCell ref="W12:Y12"/>
    <mergeCell ref="Z12:AC12"/>
    <mergeCell ref="AD12:AG12"/>
    <mergeCell ref="AH12:AK12"/>
    <mergeCell ref="AL12:AO12"/>
    <mergeCell ref="A13:B13"/>
    <mergeCell ref="C13:Q13"/>
    <mergeCell ref="R13:T13"/>
    <mergeCell ref="U13:V13"/>
    <mergeCell ref="W13:Y13"/>
    <mergeCell ref="Z13:AC13"/>
    <mergeCell ref="AD13:AG13"/>
    <mergeCell ref="AH13:AK13"/>
    <mergeCell ref="AL13:AO13"/>
    <mergeCell ref="A14:B14"/>
    <mergeCell ref="C14:Q14"/>
    <mergeCell ref="R14:T14"/>
    <mergeCell ref="U14:V14"/>
    <mergeCell ref="W14:Y14"/>
    <mergeCell ref="Z14:AC14"/>
    <mergeCell ref="AD14:AG14"/>
    <mergeCell ref="AH14:AK14"/>
    <mergeCell ref="AL14:AO14"/>
    <mergeCell ref="A15:B15"/>
    <mergeCell ref="C15:Q15"/>
    <mergeCell ref="R15:T15"/>
    <mergeCell ref="U15:V15"/>
    <mergeCell ref="W15:Y15"/>
    <mergeCell ref="Z15:AC15"/>
    <mergeCell ref="AD15:AG15"/>
    <mergeCell ref="AH15:AK15"/>
    <mergeCell ref="AL15:AO15"/>
    <mergeCell ref="A16:B16"/>
    <mergeCell ref="C16:Q16"/>
    <mergeCell ref="R16:T16"/>
    <mergeCell ref="U16:V16"/>
    <mergeCell ref="W16:Y16"/>
    <mergeCell ref="Z16:AC16"/>
    <mergeCell ref="AD16:AG16"/>
    <mergeCell ref="AH16:AK16"/>
    <mergeCell ref="AL16:AO16"/>
    <mergeCell ref="A17:B17"/>
    <mergeCell ref="C17:Q17"/>
    <mergeCell ref="R17:T17"/>
    <mergeCell ref="U17:V17"/>
    <mergeCell ref="W17:Y17"/>
    <mergeCell ref="Z17:AC17"/>
    <mergeCell ref="AD17:AG17"/>
    <mergeCell ref="AH17:AK17"/>
    <mergeCell ref="AL17:AO17"/>
    <mergeCell ref="A18:B18"/>
    <mergeCell ref="C18:Q18"/>
    <mergeCell ref="R18:T18"/>
    <mergeCell ref="U18:V18"/>
    <mergeCell ref="W18:Y18"/>
    <mergeCell ref="Z18:AC18"/>
    <mergeCell ref="AD18:AG18"/>
    <mergeCell ref="AH18:AK18"/>
    <mergeCell ref="AL18:AO18"/>
    <mergeCell ref="A19:B19"/>
    <mergeCell ref="C19:Q19"/>
    <mergeCell ref="R19:T19"/>
    <mergeCell ref="U19:V19"/>
    <mergeCell ref="W19:Y19"/>
    <mergeCell ref="Z19:AC19"/>
    <mergeCell ref="AD19:AG19"/>
    <mergeCell ref="AH19:AK19"/>
    <mergeCell ref="AL19:AO19"/>
    <mergeCell ref="A20:B20"/>
    <mergeCell ref="C20:Q20"/>
    <mergeCell ref="R20:T20"/>
    <mergeCell ref="U20:V20"/>
    <mergeCell ref="W20:Y20"/>
    <mergeCell ref="Z20:AC20"/>
    <mergeCell ref="AD20:AG20"/>
    <mergeCell ref="AH20:AK20"/>
    <mergeCell ref="AL20:AO20"/>
    <mergeCell ref="A21:B21"/>
    <mergeCell ref="C21:Q21"/>
    <mergeCell ref="R21:T21"/>
    <mergeCell ref="U21:V21"/>
    <mergeCell ref="W21:Y21"/>
    <mergeCell ref="Z21:AC21"/>
    <mergeCell ref="AD21:AG21"/>
    <mergeCell ref="AH21:AK21"/>
    <mergeCell ref="AL21:AO21"/>
    <mergeCell ref="A22:B22"/>
    <mergeCell ref="C22:Q22"/>
    <mergeCell ref="R22:T22"/>
    <mergeCell ref="U22:V22"/>
    <mergeCell ref="W22:Y22"/>
    <mergeCell ref="Z22:AC22"/>
    <mergeCell ref="AD22:AG22"/>
    <mergeCell ref="AH22:AK22"/>
    <mergeCell ref="AL22:AO22"/>
    <mergeCell ref="A23:B23"/>
    <mergeCell ref="C23:Q23"/>
    <mergeCell ref="R23:T23"/>
    <mergeCell ref="U23:V23"/>
    <mergeCell ref="W23:Y23"/>
    <mergeCell ref="Z23:AC23"/>
    <mergeCell ref="AD23:AG23"/>
    <mergeCell ref="AH23:AK23"/>
    <mergeCell ref="AL23:AO23"/>
    <mergeCell ref="A24:B24"/>
    <mergeCell ref="C24:Q24"/>
    <mergeCell ref="R24:T24"/>
    <mergeCell ref="U24:V24"/>
    <mergeCell ref="W24:Y24"/>
    <mergeCell ref="Z24:AC24"/>
    <mergeCell ref="AD24:AG24"/>
    <mergeCell ref="AH24:AK24"/>
    <mergeCell ref="AL24:AO24"/>
    <mergeCell ref="A25:B25"/>
    <mergeCell ref="C25:Q25"/>
    <mergeCell ref="R25:T25"/>
    <mergeCell ref="U25:V25"/>
    <mergeCell ref="W25:Y25"/>
    <mergeCell ref="Z25:AC25"/>
    <mergeCell ref="AD25:AG25"/>
    <mergeCell ref="AH25:AK25"/>
    <mergeCell ref="AL25:AO25"/>
    <mergeCell ref="AL26:AO26"/>
    <mergeCell ref="A27:B27"/>
    <mergeCell ref="C27:Q27"/>
    <mergeCell ref="R27:T27"/>
    <mergeCell ref="U27:V27"/>
    <mergeCell ref="W27:Y27"/>
    <mergeCell ref="Z27:AC27"/>
    <mergeCell ref="AD27:AG27"/>
    <mergeCell ref="AH27:AK27"/>
    <mergeCell ref="AL27:AO27"/>
    <mergeCell ref="A26:B26"/>
    <mergeCell ref="C26:Q26"/>
    <mergeCell ref="R26:T26"/>
    <mergeCell ref="U26:V26"/>
    <mergeCell ref="W26:Y26"/>
    <mergeCell ref="Z26:AC26"/>
    <mergeCell ref="AD26:AG26"/>
    <mergeCell ref="AH26:AK26"/>
    <mergeCell ref="A28:B28"/>
    <mergeCell ref="C28:Q28"/>
    <mergeCell ref="R28:T28"/>
    <mergeCell ref="U28:V28"/>
    <mergeCell ref="W28:Y28"/>
    <mergeCell ref="Z28:AC28"/>
    <mergeCell ref="AD28:AG28"/>
    <mergeCell ref="AH28:AK28"/>
    <mergeCell ref="AL28:AO28"/>
    <mergeCell ref="R43:T43"/>
    <mergeCell ref="U43:V43"/>
    <mergeCell ref="W43:Y43"/>
    <mergeCell ref="Z43:AC43"/>
    <mergeCell ref="AD43:AG43"/>
    <mergeCell ref="AH43:AK43"/>
    <mergeCell ref="AL43:AO43"/>
    <mergeCell ref="C42:Q42"/>
    <mergeCell ref="AD29:AG29"/>
    <mergeCell ref="AH29:AK29"/>
    <mergeCell ref="AL29:AO29"/>
    <mergeCell ref="AD32:AG32"/>
    <mergeCell ref="AH32:AK32"/>
    <mergeCell ref="AL32:AO32"/>
    <mergeCell ref="AH30:AK30"/>
    <mergeCell ref="AL30:AO30"/>
    <mergeCell ref="AH33:AK33"/>
    <mergeCell ref="AL33:AO33"/>
    <mergeCell ref="A41:B41"/>
    <mergeCell ref="C41:Q41"/>
    <mergeCell ref="R41:T41"/>
    <mergeCell ref="U41:V41"/>
    <mergeCell ref="W41:Y41"/>
    <mergeCell ref="Z41:AC41"/>
    <mergeCell ref="AD41:AG41"/>
    <mergeCell ref="AH41:AK41"/>
    <mergeCell ref="AL41:AO41"/>
  </mergeCells>
  <conditionalFormatting sqref="A233">
    <cfRule type="containsText" priority="1" dxfId="0" operator="containsText" text="CHYBA. Doplň Buňku G15 v záložce Doplň">
      <formula>NOT(ISERROR(SEARCH("CHYBA. Doplň Buňku G15 v záložce Doplň",A233)))</formula>
    </cfRule>
  </conditionalFormatting>
  <dataValidations count="2" disablePrompts="1">
    <dataValidation errorStyle="warning" allowBlank="1" showInputMessage="1" error="Are you sure? " sqref="B239:B241 B245 A236:A245 B242:AE242 A247:AE253"/>
    <dataValidation errorStyle="warning" allowBlank="1" showInputMessage="1" showErrorMessage="1" error="Are you sure? " sqref="A246:AE246 A233:AE235"/>
  </dataValidations>
  <printOptions/>
  <pageMargins left="0.21875" right="0.7604166666666666" top="0.984251968503937" bottom="0.984251968503937" header="0.31496062992125984" footer="0.31496062992125984"/>
  <pageSetup horizontalDpi="600" verticalDpi="600" orientation="landscape" paperSize="9" r:id="rId1"/>
  <headerFooter differentFirst="1">
    <oddHeader>&amp;L&amp;"-,Obyčejné"&amp;10&amp;K00-033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stavt</dc:creator>
  <cp:keywords/>
  <dc:description/>
  <cp:lastModifiedBy>Knížková Pavlína</cp:lastModifiedBy>
  <cp:lastPrinted>2023-12-15T09:13:49Z</cp:lastPrinted>
  <dcterms:created xsi:type="dcterms:W3CDTF">2022-04-28T07:59:58Z</dcterms:created>
  <dcterms:modified xsi:type="dcterms:W3CDTF">2024-02-26T10:25:02Z</dcterms:modified>
  <cp:category/>
  <cp:version/>
  <cp:contentType/>
  <cp:contentStatus/>
</cp:coreProperties>
</file>