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2730" yWindow="2730" windowWidth="46080" windowHeight="16440" activeTab="0"/>
  </bookViews>
  <sheets>
    <sheet name="VV_do_PD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<sst xmlns="http://schemas.openxmlformats.org/spreadsheetml/2006/main" count="131" uniqueCount="78">
  <si>
    <t>Název položky</t>
  </si>
  <si>
    <t>Množství</t>
  </si>
  <si>
    <t>Cena/jedn</t>
  </si>
  <si>
    <t>m.j.</t>
  </si>
  <si>
    <t>Materiál</t>
  </si>
  <si>
    <t>CELKEM</t>
  </si>
  <si>
    <t>Celkem mat</t>
  </si>
  <si>
    <t>Celkem mont</t>
  </si>
  <si>
    <t>zakončení všech 144vl. OK v rozvaděči MěPo na Březenecké</t>
  </si>
  <si>
    <t>MT 7,5/5,5 z KK13 do Experimentu 4689 - protažení stávající HDPE 32/27</t>
  </si>
  <si>
    <t>zafouknutí op. Kabelu z KK16 do KK13 48 vl.</t>
  </si>
  <si>
    <t xml:space="preserve">KK13 - nová spojka (OS1-KK13) 
</t>
  </si>
  <si>
    <t>KK16 - nová spojka převařit původní kabel z MMCH na nový OK 48vl. Z KK13</t>
  </si>
  <si>
    <t>nový kabel 12vl na střechu 4689 ze sklepa</t>
  </si>
  <si>
    <t>ks</t>
  </si>
  <si>
    <t>Montáž</t>
  </si>
  <si>
    <t>svár</t>
  </si>
  <si>
    <t>měření kontrolní OTDR na 1 vnl. délce</t>
  </si>
  <si>
    <t>otevření KK</t>
  </si>
  <si>
    <t>spojka KKN1 u rybníčku - provaření všech 144 vl</t>
  </si>
  <si>
    <t>mOK 48 SM</t>
  </si>
  <si>
    <t>m</t>
  </si>
  <si>
    <t>měření závěrečné</t>
  </si>
  <si>
    <t>odkopání u rozvaděče Ccinternet a propojení MT 14/10</t>
  </si>
  <si>
    <t>zatažení MT 14/10 do KK13</t>
  </si>
  <si>
    <t>zřízení zafuk místa + doprava</t>
  </si>
  <si>
    <t>zafouknout OK 12vl z KK13 do VS1</t>
  </si>
  <si>
    <t>napojení VS1 (4478) OK 12 vl z KK13</t>
  </si>
  <si>
    <t>příprava MT pro zastávku MHD</t>
  </si>
  <si>
    <t>6b</t>
  </si>
  <si>
    <t>propoj mezi OK KK13- Experiment 4689 (sklep ODF5)</t>
  </si>
  <si>
    <t>mOK 96 micro 200 GX NG - průměr 4,5 mm</t>
  </si>
  <si>
    <t>vytažení 8vl. OK</t>
  </si>
  <si>
    <t>nový mOK 12 vl</t>
  </si>
  <si>
    <t>demontáž zařízení ve skříni na střeše</t>
  </si>
  <si>
    <t>kpl</t>
  </si>
  <si>
    <t>měření kontrolní OTDR</t>
  </si>
  <si>
    <t>dem stávající OS FOSC 400B</t>
  </si>
  <si>
    <t>montáž nové OS</t>
  </si>
  <si>
    <t>protažení svazku MT 3x 7/5,5</t>
  </si>
  <si>
    <r>
      <t xml:space="preserve">doplnění Rozvaděče ORMPM 3U/144 - </t>
    </r>
    <r>
      <rPr>
        <b/>
        <sz val="11"/>
        <color theme="1"/>
        <rFont val="Calibri"/>
        <family val="2"/>
        <scheme val="minor"/>
      </rPr>
      <t>moduly 12 x E2000</t>
    </r>
    <r>
      <rPr>
        <sz val="11"/>
        <color theme="1"/>
        <rFont val="Calibri"/>
        <family val="2"/>
        <scheme val="minor"/>
      </rPr>
      <t xml:space="preserve"> osazené</t>
    </r>
  </si>
  <si>
    <t>u KK13 odkopat a zavést MT 14/10 do KK</t>
  </si>
  <si>
    <t>propojit MT u stávajícího Rozv u plotu ACTERMu</t>
  </si>
  <si>
    <t xml:space="preserve"> Okopat a propojit MT u stávajícího OR Ccinternet</t>
  </si>
  <si>
    <t xml:space="preserve">demont OS </t>
  </si>
  <si>
    <t>Nová  OS + kazety pro 144 svárů</t>
  </si>
  <si>
    <t>nová KK vedle stávající min vnitřní rozměr 1095x800x760 s ocel víkem</t>
  </si>
  <si>
    <t>měření závěrečné (mezi magistr a MP)</t>
  </si>
  <si>
    <t>dem OS</t>
  </si>
  <si>
    <t>nová OS pro 48 svarů</t>
  </si>
  <si>
    <t>nástěnný OR pro 12 vl</t>
  </si>
  <si>
    <t>u rozvaděče Ccinternet odkopat a propojit MT 14/10</t>
  </si>
  <si>
    <t>OS sklep pro 96 vl</t>
  </si>
  <si>
    <t>MT 14/10 + chránička OV odolná</t>
  </si>
  <si>
    <t>trasa + lišta 40/40</t>
  </si>
  <si>
    <t>REKAPITULACE realizace</t>
  </si>
  <si>
    <t xml:space="preserve">Montáž </t>
  </si>
  <si>
    <t>Mezisoučet</t>
  </si>
  <si>
    <t>GZS (režie)</t>
  </si>
  <si>
    <t xml:space="preserve">Obstaravatelská činnost </t>
  </si>
  <si>
    <t>CENA CELKEM bez DPH</t>
  </si>
  <si>
    <t>%</t>
  </si>
  <si>
    <t>ETAPA Č.1-PŘELOŽKA OPTICKÝCH KABELŮ PÁTEŘNÍ TRASY</t>
  </si>
  <si>
    <t>Výkaz výměr</t>
  </si>
  <si>
    <t>Doprava materiálu</t>
  </si>
  <si>
    <t>Doprava osob</t>
  </si>
  <si>
    <t>cpl</t>
  </si>
  <si>
    <t>Zřízení staveniště (stavební buňka, WC, sklad. buňka atd.)</t>
  </si>
  <si>
    <t>Označení staveniště (zábrany, značky, cedule u otevřených KK)</t>
  </si>
  <si>
    <t>Koordinační činnost, zajištění přístupu</t>
  </si>
  <si>
    <t>Ostatní práce jinde nezahrnuté</t>
  </si>
  <si>
    <t>hod</t>
  </si>
  <si>
    <t>zemní práce pro rozšíření KK13</t>
  </si>
  <si>
    <t>odvoz a likvidace odpadu</t>
  </si>
  <si>
    <t>projekt skutečného provedení</t>
  </si>
  <si>
    <t>autorský dozor</t>
  </si>
  <si>
    <t>MěPo-EXPERIMENT-KK16 ZASTÁVKA ČD CHOMUTOV</t>
  </si>
  <si>
    <t>CELKEM za etapy 1 - 9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</si>
</sst>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&quot; Kč&quot;_-;\-* #,##0.00&quot; Kč&quot;_-;_-* \-??&quot; Kč&quot;_-;_-@_-"/>
    <numFmt numFmtId="165" formatCode="General_)"/>
    <numFmt numFmtId="166" formatCode="#,##0.0"/>
    <numFmt numFmtId="167" formatCode="_-* #,##0\ &quot;Kč&quot;_-;\-* #,##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164" fontId="9" fillId="0" borderId="0" applyBorder="0" applyProtection="0">
      <alignment/>
    </xf>
  </cellStyleXfs>
  <cellXfs count="11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20" applyNumberFormat="1" applyFont="1" applyFill="1" applyBorder="1" applyAlignment="1" applyProtection="1">
      <alignment horizontal="right"/>
      <protection/>
    </xf>
    <xf numFmtId="3" fontId="6" fillId="0" borderId="0" xfId="2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>
      <alignment horizontal="left"/>
    </xf>
    <xf numFmtId="3" fontId="7" fillId="0" borderId="0" xfId="20" applyNumberFormat="1" applyFont="1" applyFill="1" applyBorder="1" applyAlignment="1" applyProtection="1">
      <alignment horizontal="right"/>
      <protection/>
    </xf>
    <xf numFmtId="0" fontId="3" fillId="0" borderId="2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164" fontId="0" fillId="0" borderId="4" xfId="20" applyNumberFormat="1" applyFont="1" applyFill="1" applyBorder="1" applyAlignment="1" applyProtection="1">
      <alignment horizontal="right"/>
      <protection/>
    </xf>
    <xf numFmtId="0" fontId="4" fillId="0" borderId="5" xfId="0" applyFont="1" applyBorder="1" applyAlignment="1">
      <alignment horizontal="center" vertical="center" wrapText="1"/>
    </xf>
    <xf numFmtId="164" fontId="0" fillId="0" borderId="6" xfId="20" applyNumberFormat="1" applyFont="1" applyFill="1" applyBorder="1" applyAlignment="1" applyProtection="1">
      <alignment horizontal="right"/>
      <protection/>
    </xf>
    <xf numFmtId="3" fontId="0" fillId="0" borderId="7" xfId="0" applyNumberFormat="1" applyBorder="1" applyAlignment="1">
      <alignment horizontal="center"/>
    </xf>
    <xf numFmtId="0" fontId="0" fillId="0" borderId="8" xfId="0" applyBorder="1"/>
    <xf numFmtId="3" fontId="1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left"/>
    </xf>
    <xf numFmtId="164" fontId="0" fillId="0" borderId="9" xfId="20" applyNumberFormat="1" applyFont="1" applyFill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5" fillId="0" borderId="10" xfId="0" applyNumberFormat="1" applyFont="1" applyBorder="1" applyAlignment="1">
      <alignment horizontal="left"/>
    </xf>
    <xf numFmtId="164" fontId="0" fillId="0" borderId="11" xfId="20" applyNumberFormat="1" applyFont="1" applyFill="1" applyBorder="1" applyAlignment="1" applyProtection="1">
      <alignment horizontal="right"/>
      <protection/>
    </xf>
    <xf numFmtId="0" fontId="7" fillId="0" borderId="12" xfId="0" applyFont="1" applyBorder="1"/>
    <xf numFmtId="3" fontId="7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164" fontId="7" fillId="0" borderId="14" xfId="20" applyNumberFormat="1" applyFont="1" applyFill="1" applyBorder="1" applyAlignment="1" applyProtection="1">
      <alignment horizontal="right"/>
      <protection/>
    </xf>
    <xf numFmtId="0" fontId="0" fillId="0" borderId="1" xfId="0" applyBorder="1" applyAlignment="1">
      <alignment horizontal="center"/>
    </xf>
    <xf numFmtId="0" fontId="9" fillId="0" borderId="1" xfId="21" applyBorder="1">
      <alignment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0" xfId="2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8" xfId="0" applyBorder="1"/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4" fontId="0" fillId="0" borderId="21" xfId="20" applyNumberFormat="1" applyFont="1" applyFill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0" fontId="0" fillId="0" borderId="16" xfId="0" applyBorder="1"/>
    <xf numFmtId="3" fontId="0" fillId="0" borderId="22" xfId="0" applyNumberFormat="1" applyBorder="1" applyAlignment="1">
      <alignment horizontal="center"/>
    </xf>
    <xf numFmtId="10" fontId="5" fillId="0" borderId="22" xfId="0" applyNumberFormat="1" applyFont="1" applyBorder="1" applyAlignment="1">
      <alignment horizontal="left"/>
    </xf>
    <xf numFmtId="165" fontId="5" fillId="0" borderId="23" xfId="0" applyNumberFormat="1" applyFont="1" applyBorder="1" applyAlignment="1">
      <alignment horizontal="left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26" xfId="0" applyBorder="1"/>
    <xf numFmtId="3" fontId="0" fillId="0" borderId="8" xfId="0" applyNumberFormat="1" applyBorder="1" applyAlignment="1">
      <alignment horizontal="center"/>
    </xf>
    <xf numFmtId="165" fontId="5" fillId="0" borderId="27" xfId="0" applyNumberFormat="1" applyFont="1" applyBorder="1" applyAlignment="1">
      <alignment horizontal="left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0" fontId="0" fillId="2" borderId="30" xfId="0" applyFill="1" applyBorder="1" applyAlignment="1">
      <alignment vertical="top" wrapText="1"/>
    </xf>
    <xf numFmtId="0" fontId="0" fillId="2" borderId="30" xfId="0" applyFill="1" applyBorder="1"/>
    <xf numFmtId="0" fontId="0" fillId="2" borderId="30" xfId="0" applyFill="1" applyBorder="1" applyAlignment="1">
      <alignment horizontal="center"/>
    </xf>
    <xf numFmtId="3" fontId="0" fillId="2" borderId="30" xfId="0" applyNumberFormat="1" applyFill="1" applyBorder="1"/>
    <xf numFmtId="3" fontId="0" fillId="2" borderId="31" xfId="0" applyNumberFormat="1" applyFill="1" applyBorder="1"/>
    <xf numFmtId="0" fontId="2" fillId="0" borderId="22" xfId="0" applyFont="1" applyBorder="1"/>
    <xf numFmtId="0" fontId="10" fillId="0" borderId="32" xfId="0" applyFont="1" applyBorder="1"/>
    <xf numFmtId="0" fontId="2" fillId="0" borderId="33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7" fontId="2" fillId="0" borderId="0" xfId="20" applyNumberFormat="1" applyFont="1"/>
    <xf numFmtId="167" fontId="0" fillId="0" borderId="0" xfId="20" applyNumberFormat="1" applyFont="1" applyFill="1"/>
    <xf numFmtId="167" fontId="2" fillId="0" borderId="0" xfId="20" applyNumberFormat="1" applyFont="1" applyFill="1"/>
    <xf numFmtId="167" fontId="0" fillId="3" borderId="1" xfId="20" applyNumberFormat="1" applyFont="1" applyFill="1" applyBorder="1"/>
    <xf numFmtId="167" fontId="0" fillId="3" borderId="9" xfId="20" applyNumberFormat="1" applyFont="1" applyFill="1" applyBorder="1"/>
    <xf numFmtId="167" fontId="0" fillId="3" borderId="10" xfId="20" applyNumberFormat="1" applyFont="1" applyFill="1" applyBorder="1"/>
    <xf numFmtId="167" fontId="0" fillId="3" borderId="11" xfId="20" applyNumberFormat="1" applyFont="1" applyFill="1" applyBorder="1"/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5" xfId="0" applyBorder="1" applyAlignment="1">
      <alignment horizontal="center"/>
    </xf>
    <xf numFmtId="167" fontId="0" fillId="0" borderId="35" xfId="20" applyNumberFormat="1" applyFont="1" applyFill="1" applyBorder="1"/>
    <xf numFmtId="167" fontId="2" fillId="0" borderId="35" xfId="20" applyNumberFormat="1" applyFont="1" applyFill="1" applyBorder="1"/>
    <xf numFmtId="167" fontId="2" fillId="0" borderId="36" xfId="20" applyNumberFormat="1" applyFont="1" applyFill="1" applyBorder="1"/>
    <xf numFmtId="0" fontId="2" fillId="0" borderId="35" xfId="0" applyFont="1" applyBorder="1"/>
    <xf numFmtId="164" fontId="0" fillId="3" borderId="9" xfId="20" applyNumberFormat="1" applyFont="1" applyFill="1" applyBorder="1" applyAlignment="1" applyProtection="1">
      <alignment horizontal="right"/>
      <protection/>
    </xf>
    <xf numFmtId="164" fontId="0" fillId="3" borderId="37" xfId="20" applyNumberFormat="1" applyFont="1" applyFill="1" applyBorder="1" applyAlignment="1" applyProtection="1">
      <alignment horizontal="right"/>
      <protection/>
    </xf>
    <xf numFmtId="44" fontId="0" fillId="0" borderId="38" xfId="20" applyFont="1" applyFill="1" applyBorder="1" applyAlignment="1" applyProtection="1">
      <alignment horizontal="right"/>
      <protection/>
    </xf>
    <xf numFmtId="44" fontId="0" fillId="0" borderId="39" xfId="20" applyFont="1" applyFill="1" applyBorder="1" applyAlignment="1" applyProtection="1">
      <alignment horizontal="right"/>
      <protection/>
    </xf>
    <xf numFmtId="44" fontId="6" fillId="0" borderId="40" xfId="20" applyFont="1" applyFill="1" applyBorder="1" applyAlignment="1" applyProtection="1">
      <alignment horizontal="right"/>
      <protection/>
    </xf>
    <xf numFmtId="3" fontId="0" fillId="3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0" fontId="0" fillId="0" borderId="41" xfId="0" applyFont="1" applyBorder="1"/>
    <xf numFmtId="0" fontId="0" fillId="0" borderId="41" xfId="0" applyFont="1" applyBorder="1" applyAlignment="1">
      <alignment horizontal="center"/>
    </xf>
    <xf numFmtId="3" fontId="0" fillId="0" borderId="41" xfId="0" applyNumberFormat="1" applyFont="1" applyBorder="1"/>
    <xf numFmtId="3" fontId="0" fillId="0" borderId="42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/>
    <xf numFmtId="3" fontId="0" fillId="0" borderId="43" xfId="0" applyNumberFormat="1" applyFont="1" applyBorder="1"/>
    <xf numFmtId="0" fontId="0" fillId="0" borderId="44" xfId="0" applyFont="1" applyBorder="1"/>
    <xf numFmtId="3" fontId="0" fillId="0" borderId="32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11" fillId="2" borderId="45" xfId="0" applyFont="1" applyFill="1" applyBorder="1" applyAlignment="1">
      <alignment horizontal="left"/>
    </xf>
    <xf numFmtId="3" fontId="12" fillId="2" borderId="45" xfId="0" applyNumberFormat="1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8"/>
  <sheetViews>
    <sheetView tabSelected="1" workbookViewId="0" topLeftCell="A1">
      <selection activeCell="O15" sqref="O15"/>
    </sheetView>
  </sheetViews>
  <sheetFormatPr defaultColWidth="9.140625" defaultRowHeight="15"/>
  <cols>
    <col min="1" max="1" width="5.28125" style="5" customWidth="1"/>
    <col min="2" max="2" width="65.00390625" style="0" customWidth="1"/>
    <col min="3" max="3" width="8.28125" style="0" customWidth="1"/>
    <col min="4" max="4" width="6.28125" style="2" customWidth="1"/>
    <col min="5" max="5" width="12.8515625" style="1" bestFit="1" customWidth="1"/>
    <col min="6" max="6" width="20.421875" style="1" customWidth="1"/>
    <col min="7" max="7" width="12.7109375" style="1" customWidth="1"/>
    <col min="8" max="8" width="12.140625" style="1" customWidth="1"/>
    <col min="9" max="9" width="15.7109375" style="1" customWidth="1"/>
  </cols>
  <sheetData>
    <row r="1" spans="2:9" ht="18.75">
      <c r="B1" s="73" t="s">
        <v>63</v>
      </c>
      <c r="C1" s="100"/>
      <c r="D1" s="101"/>
      <c r="E1" s="102"/>
      <c r="F1" s="102"/>
      <c r="G1" s="102"/>
      <c r="H1" s="102"/>
      <c r="I1" s="103"/>
    </row>
    <row r="2" spans="2:9" ht="15">
      <c r="B2" s="74"/>
      <c r="C2" s="104"/>
      <c r="D2" s="105"/>
      <c r="E2" s="106"/>
      <c r="F2" s="106"/>
      <c r="G2" s="106"/>
      <c r="H2" s="106"/>
      <c r="I2" s="107"/>
    </row>
    <row r="3" spans="2:9" ht="15">
      <c r="B3" s="72" t="s">
        <v>62</v>
      </c>
      <c r="C3" s="104"/>
      <c r="D3" s="105"/>
      <c r="E3" s="106"/>
      <c r="F3" s="106"/>
      <c r="G3" s="106"/>
      <c r="H3" s="106"/>
      <c r="I3" s="107"/>
    </row>
    <row r="4" spans="2:9" ht="15.75" thickBot="1">
      <c r="B4" s="108" t="s">
        <v>76</v>
      </c>
      <c r="C4" s="104"/>
      <c r="D4" s="105"/>
      <c r="E4" s="109" t="s">
        <v>4</v>
      </c>
      <c r="F4" s="110"/>
      <c r="G4" s="109" t="s">
        <v>15</v>
      </c>
      <c r="H4" s="110"/>
      <c r="I4" s="107"/>
    </row>
    <row r="5" spans="2:9" ht="16.5" thickBot="1">
      <c r="B5" s="111" t="s">
        <v>0</v>
      </c>
      <c r="C5" s="112" t="s">
        <v>1</v>
      </c>
      <c r="D5" s="113" t="s">
        <v>3</v>
      </c>
      <c r="E5" s="112" t="s">
        <v>2</v>
      </c>
      <c r="F5" s="112" t="s">
        <v>6</v>
      </c>
      <c r="G5" s="112" t="s">
        <v>2</v>
      </c>
      <c r="H5" s="112" t="s">
        <v>7</v>
      </c>
      <c r="I5" s="112" t="s">
        <v>5</v>
      </c>
    </row>
    <row r="6" ht="15.75" thickBot="1"/>
    <row r="7" spans="1:9" ht="15">
      <c r="A7" s="42">
        <v>1</v>
      </c>
      <c r="B7" s="67" t="s">
        <v>8</v>
      </c>
      <c r="C7" s="68"/>
      <c r="D7" s="69"/>
      <c r="E7" s="70"/>
      <c r="F7" s="70"/>
      <c r="G7" s="70"/>
      <c r="H7" s="70"/>
      <c r="I7" s="71"/>
    </row>
    <row r="8" spans="1:9" ht="15">
      <c r="A8" s="43"/>
      <c r="B8" s="4" t="s">
        <v>40</v>
      </c>
      <c r="C8" s="4">
        <v>8</v>
      </c>
      <c r="D8" s="40" t="s">
        <v>14</v>
      </c>
      <c r="E8" s="80">
        <v>0</v>
      </c>
      <c r="F8" s="80">
        <f>C8*E8</f>
        <v>0</v>
      </c>
      <c r="G8" s="80">
        <v>0</v>
      </c>
      <c r="H8" s="80">
        <v>0</v>
      </c>
      <c r="I8" s="81">
        <f>F8+H8</f>
        <v>0</v>
      </c>
    </row>
    <row r="9" spans="1:9" ht="15">
      <c r="A9" s="43"/>
      <c r="B9" s="4" t="s">
        <v>16</v>
      </c>
      <c r="C9" s="4">
        <f>96</f>
        <v>96</v>
      </c>
      <c r="D9" s="40" t="s">
        <v>14</v>
      </c>
      <c r="E9" s="80">
        <v>0</v>
      </c>
      <c r="F9" s="80">
        <f aca="true" t="shared" si="0" ref="F9:F66">C9*E9</f>
        <v>0</v>
      </c>
      <c r="G9" s="80">
        <v>0</v>
      </c>
      <c r="H9" s="80">
        <v>0</v>
      </c>
      <c r="I9" s="81">
        <f aca="true" t="shared" si="1" ref="I9:I67">F9+H9</f>
        <v>0</v>
      </c>
    </row>
    <row r="10" spans="1:9" ht="15.75" thickBot="1">
      <c r="A10" s="44"/>
      <c r="B10" s="47" t="s">
        <v>17</v>
      </c>
      <c r="C10" s="47">
        <v>96</v>
      </c>
      <c r="D10" s="46" t="s">
        <v>14</v>
      </c>
      <c r="E10" s="82">
        <v>0</v>
      </c>
      <c r="F10" s="82">
        <f t="shared" si="0"/>
        <v>0</v>
      </c>
      <c r="G10" s="82">
        <v>0</v>
      </c>
      <c r="H10" s="82">
        <f aca="true" t="shared" si="2" ref="H10:H66">C10*G10</f>
        <v>0</v>
      </c>
      <c r="I10" s="83">
        <f t="shared" si="1"/>
        <v>0</v>
      </c>
    </row>
    <row r="11" spans="6:9" ht="15.75" thickBot="1">
      <c r="F11" s="77">
        <f>SUM(F8:F10)</f>
        <v>0</v>
      </c>
      <c r="G11" s="77"/>
      <c r="H11" s="77">
        <f>SUM(H8:H10)</f>
        <v>0</v>
      </c>
      <c r="I11" s="77">
        <f>SUM(I8:I10)</f>
        <v>0</v>
      </c>
    </row>
    <row r="12" spans="1:9" ht="15">
      <c r="A12" s="42">
        <v>2</v>
      </c>
      <c r="B12" s="67" t="s">
        <v>9</v>
      </c>
      <c r="C12" s="68"/>
      <c r="D12" s="69"/>
      <c r="E12" s="70"/>
      <c r="F12" s="70"/>
      <c r="G12" s="70"/>
      <c r="H12" s="70"/>
      <c r="I12" s="71"/>
    </row>
    <row r="13" spans="1:9" ht="15">
      <c r="A13" s="43"/>
      <c r="B13" s="4" t="s">
        <v>18</v>
      </c>
      <c r="C13" s="4">
        <v>1</v>
      </c>
      <c r="D13" s="40"/>
      <c r="E13" s="80">
        <v>0</v>
      </c>
      <c r="F13" s="80">
        <f t="shared" si="0"/>
        <v>0</v>
      </c>
      <c r="G13" s="80">
        <v>0</v>
      </c>
      <c r="H13" s="80">
        <f t="shared" si="2"/>
        <v>0</v>
      </c>
      <c r="I13" s="81">
        <f t="shared" si="1"/>
        <v>0</v>
      </c>
    </row>
    <row r="14" spans="1:9" ht="15.75" thickBot="1">
      <c r="A14" s="44"/>
      <c r="B14" s="47" t="s">
        <v>39</v>
      </c>
      <c r="C14" s="47">
        <v>80</v>
      </c>
      <c r="D14" s="46"/>
      <c r="E14" s="82">
        <v>0</v>
      </c>
      <c r="F14" s="82">
        <f t="shared" si="0"/>
        <v>0</v>
      </c>
      <c r="G14" s="82">
        <v>0</v>
      </c>
      <c r="H14" s="82">
        <f t="shared" si="2"/>
        <v>0</v>
      </c>
      <c r="I14" s="83">
        <f t="shared" si="1"/>
        <v>0</v>
      </c>
    </row>
    <row r="15" spans="6:9" ht="15.75" thickBot="1">
      <c r="F15" s="77">
        <f>SUM(F13:F14)</f>
        <v>0</v>
      </c>
      <c r="G15" s="77"/>
      <c r="H15" s="77">
        <f>SUM(H13:H14)</f>
        <v>0</v>
      </c>
      <c r="I15" s="77">
        <f t="shared" si="1"/>
        <v>0</v>
      </c>
    </row>
    <row r="16" spans="1:9" ht="15">
      <c r="A16" s="42">
        <v>3</v>
      </c>
      <c r="B16" s="67" t="s">
        <v>19</v>
      </c>
      <c r="C16" s="68"/>
      <c r="D16" s="69"/>
      <c r="E16" s="70"/>
      <c r="F16" s="70"/>
      <c r="G16" s="70"/>
      <c r="H16" s="70"/>
      <c r="I16" s="71"/>
    </row>
    <row r="17" spans="1:9" ht="15">
      <c r="A17" s="43"/>
      <c r="B17" s="4" t="s">
        <v>37</v>
      </c>
      <c r="C17" s="4">
        <v>1</v>
      </c>
      <c r="D17" s="40" t="s">
        <v>14</v>
      </c>
      <c r="E17" s="80">
        <v>0</v>
      </c>
      <c r="F17" s="80">
        <f t="shared" si="0"/>
        <v>0</v>
      </c>
      <c r="G17" s="80">
        <v>0</v>
      </c>
      <c r="H17" s="80">
        <f t="shared" si="2"/>
        <v>0</v>
      </c>
      <c r="I17" s="81">
        <f t="shared" si="1"/>
        <v>0</v>
      </c>
    </row>
    <row r="18" spans="1:9" ht="15">
      <c r="A18" s="43"/>
      <c r="B18" s="75" t="s">
        <v>38</v>
      </c>
      <c r="C18" s="75">
        <v>1</v>
      </c>
      <c r="D18" s="76" t="s">
        <v>14</v>
      </c>
      <c r="E18" s="80">
        <v>0</v>
      </c>
      <c r="F18" s="80">
        <f t="shared" si="0"/>
        <v>0</v>
      </c>
      <c r="G18" s="80">
        <v>0</v>
      </c>
      <c r="H18" s="80">
        <f t="shared" si="2"/>
        <v>0</v>
      </c>
      <c r="I18" s="81">
        <f t="shared" si="1"/>
        <v>0</v>
      </c>
    </row>
    <row r="19" spans="1:9" ht="15">
      <c r="A19" s="43"/>
      <c r="B19" s="4" t="s">
        <v>16</v>
      </c>
      <c r="C19" s="4">
        <f>144-48</f>
        <v>96</v>
      </c>
      <c r="D19" s="40" t="s">
        <v>14</v>
      </c>
      <c r="E19" s="80">
        <v>0</v>
      </c>
      <c r="F19" s="80">
        <f t="shared" si="0"/>
        <v>0</v>
      </c>
      <c r="G19" s="80">
        <v>0</v>
      </c>
      <c r="H19" s="80">
        <f t="shared" si="2"/>
        <v>0</v>
      </c>
      <c r="I19" s="81">
        <f t="shared" si="1"/>
        <v>0</v>
      </c>
    </row>
    <row r="20" spans="1:9" ht="15.75" thickBot="1">
      <c r="A20" s="44"/>
      <c r="B20" s="47" t="s">
        <v>22</v>
      </c>
      <c r="C20" s="47">
        <v>96</v>
      </c>
      <c r="D20" s="46"/>
      <c r="E20" s="82">
        <v>0</v>
      </c>
      <c r="F20" s="82">
        <f t="shared" si="0"/>
        <v>0</v>
      </c>
      <c r="G20" s="82">
        <v>0</v>
      </c>
      <c r="H20" s="82">
        <f t="shared" si="2"/>
        <v>0</v>
      </c>
      <c r="I20" s="83">
        <f t="shared" si="1"/>
        <v>0</v>
      </c>
    </row>
    <row r="21" spans="6:9" ht="15.75" thickBot="1">
      <c r="F21" s="77">
        <f>SUM(F17:F20)</f>
        <v>0</v>
      </c>
      <c r="G21" s="77"/>
      <c r="H21" s="77">
        <f>SUM(H17:H20)</f>
        <v>0</v>
      </c>
      <c r="I21" s="77">
        <f t="shared" si="1"/>
        <v>0</v>
      </c>
    </row>
    <row r="22" spans="1:9" ht="15">
      <c r="A22" s="42">
        <v>4</v>
      </c>
      <c r="B22" s="67" t="s">
        <v>10</v>
      </c>
      <c r="C22" s="68"/>
      <c r="D22" s="69"/>
      <c r="E22" s="70"/>
      <c r="F22" s="70"/>
      <c r="G22" s="70"/>
      <c r="H22" s="70"/>
      <c r="I22" s="71"/>
    </row>
    <row r="23" spans="1:9" ht="15">
      <c r="A23" s="43"/>
      <c r="B23" s="41" t="s">
        <v>25</v>
      </c>
      <c r="C23" s="41">
        <v>1</v>
      </c>
      <c r="D23" s="40" t="s">
        <v>14</v>
      </c>
      <c r="E23" s="80">
        <v>0</v>
      </c>
      <c r="F23" s="80">
        <f t="shared" si="0"/>
        <v>0</v>
      </c>
      <c r="G23" s="80">
        <v>0</v>
      </c>
      <c r="H23" s="80">
        <f t="shared" si="2"/>
        <v>0</v>
      </c>
      <c r="I23" s="81">
        <f t="shared" si="1"/>
        <v>0</v>
      </c>
    </row>
    <row r="24" spans="1:9" ht="15">
      <c r="A24" s="43"/>
      <c r="B24" s="41" t="s">
        <v>41</v>
      </c>
      <c r="C24" s="41">
        <v>1</v>
      </c>
      <c r="D24" s="40" t="s">
        <v>14</v>
      </c>
      <c r="E24" s="80">
        <v>0</v>
      </c>
      <c r="F24" s="80">
        <f t="shared" si="0"/>
        <v>0</v>
      </c>
      <c r="G24" s="80">
        <v>0</v>
      </c>
      <c r="H24" s="80">
        <f t="shared" si="2"/>
        <v>0</v>
      </c>
      <c r="I24" s="81">
        <f t="shared" si="1"/>
        <v>0</v>
      </c>
    </row>
    <row r="25" spans="1:9" ht="15">
      <c r="A25" s="43"/>
      <c r="B25" s="41" t="s">
        <v>42</v>
      </c>
      <c r="C25" s="41">
        <v>1</v>
      </c>
      <c r="D25" s="40" t="s">
        <v>14</v>
      </c>
      <c r="E25" s="80">
        <v>0</v>
      </c>
      <c r="F25" s="80">
        <f t="shared" si="0"/>
        <v>0</v>
      </c>
      <c r="G25" s="80">
        <v>0</v>
      </c>
      <c r="H25" s="80">
        <f t="shared" si="2"/>
        <v>0</v>
      </c>
      <c r="I25" s="81">
        <f t="shared" si="1"/>
        <v>0</v>
      </c>
    </row>
    <row r="26" spans="1:9" ht="15">
      <c r="A26" s="43"/>
      <c r="B26" s="41" t="s">
        <v>43</v>
      </c>
      <c r="C26" s="41">
        <v>1</v>
      </c>
      <c r="D26" s="40" t="s">
        <v>14</v>
      </c>
      <c r="E26" s="80">
        <v>0</v>
      </c>
      <c r="F26" s="80">
        <f t="shared" si="0"/>
        <v>0</v>
      </c>
      <c r="G26" s="80">
        <v>0</v>
      </c>
      <c r="H26" s="80">
        <f t="shared" si="2"/>
        <v>0</v>
      </c>
      <c r="I26" s="81">
        <f t="shared" si="1"/>
        <v>0</v>
      </c>
    </row>
    <row r="27" spans="1:9" ht="15.75" thickBot="1">
      <c r="A27" s="44"/>
      <c r="B27" s="45" t="s">
        <v>20</v>
      </c>
      <c r="C27" s="45">
        <v>710</v>
      </c>
      <c r="D27" s="46" t="s">
        <v>21</v>
      </c>
      <c r="E27" s="82">
        <v>0</v>
      </c>
      <c r="F27" s="82">
        <f t="shared" si="0"/>
        <v>0</v>
      </c>
      <c r="G27" s="82">
        <v>0</v>
      </c>
      <c r="H27" s="82">
        <f t="shared" si="2"/>
        <v>0</v>
      </c>
      <c r="I27" s="83">
        <f t="shared" si="1"/>
        <v>0</v>
      </c>
    </row>
    <row r="28" spans="6:9" ht="15.75" thickBot="1">
      <c r="F28" s="77">
        <f>SUM(F23:F27)</f>
        <v>0</v>
      </c>
      <c r="G28" s="77"/>
      <c r="H28" s="77">
        <f>SUM(H23:H27)</f>
        <v>0</v>
      </c>
      <c r="I28" s="77">
        <f t="shared" si="1"/>
        <v>0</v>
      </c>
    </row>
    <row r="29" spans="1:9" ht="16.9" customHeight="1">
      <c r="A29" s="42">
        <v>5</v>
      </c>
      <c r="B29" s="67" t="s">
        <v>11</v>
      </c>
      <c r="C29" s="68"/>
      <c r="D29" s="69"/>
      <c r="E29" s="70"/>
      <c r="F29" s="70"/>
      <c r="G29" s="70"/>
      <c r="H29" s="70"/>
      <c r="I29" s="71"/>
    </row>
    <row r="30" spans="1:9" ht="16.9" customHeight="1">
      <c r="A30" s="43"/>
      <c r="B30" s="41" t="s">
        <v>46</v>
      </c>
      <c r="C30" s="41">
        <v>1</v>
      </c>
      <c r="D30" s="40" t="s">
        <v>14</v>
      </c>
      <c r="E30" s="80">
        <v>0</v>
      </c>
      <c r="F30" s="80">
        <f t="shared" si="0"/>
        <v>0</v>
      </c>
      <c r="G30" s="80">
        <v>0</v>
      </c>
      <c r="H30" s="80">
        <f t="shared" si="2"/>
        <v>0</v>
      </c>
      <c r="I30" s="81">
        <f t="shared" si="1"/>
        <v>0</v>
      </c>
    </row>
    <row r="31" spans="1:9" ht="15">
      <c r="A31" s="43"/>
      <c r="B31" s="4" t="s">
        <v>44</v>
      </c>
      <c r="C31" s="4">
        <v>1</v>
      </c>
      <c r="D31" s="40" t="s">
        <v>14</v>
      </c>
      <c r="E31" s="80">
        <v>0</v>
      </c>
      <c r="F31" s="80">
        <f t="shared" si="0"/>
        <v>0</v>
      </c>
      <c r="G31" s="80">
        <v>0</v>
      </c>
      <c r="H31" s="80">
        <f t="shared" si="2"/>
        <v>0</v>
      </c>
      <c r="I31" s="81">
        <f t="shared" si="1"/>
        <v>0</v>
      </c>
    </row>
    <row r="32" spans="1:9" ht="15">
      <c r="A32" s="43"/>
      <c r="B32" s="41" t="s">
        <v>45</v>
      </c>
      <c r="C32" s="4">
        <v>1</v>
      </c>
      <c r="D32" s="40" t="s">
        <v>14</v>
      </c>
      <c r="E32" s="80">
        <v>0</v>
      </c>
      <c r="F32" s="80">
        <f t="shared" si="0"/>
        <v>0</v>
      </c>
      <c r="G32" s="80">
        <v>0</v>
      </c>
      <c r="H32" s="80">
        <f t="shared" si="2"/>
        <v>0</v>
      </c>
      <c r="I32" s="81">
        <f t="shared" si="1"/>
        <v>0</v>
      </c>
    </row>
    <row r="33" spans="1:9" ht="15">
      <c r="A33" s="43"/>
      <c r="B33" s="4" t="s">
        <v>16</v>
      </c>
      <c r="C33" s="4">
        <v>144</v>
      </c>
      <c r="D33" s="40" t="s">
        <v>14</v>
      </c>
      <c r="E33" s="80">
        <v>0</v>
      </c>
      <c r="F33" s="80">
        <f t="shared" si="0"/>
        <v>0</v>
      </c>
      <c r="G33" s="80">
        <v>0</v>
      </c>
      <c r="H33" s="80">
        <f t="shared" si="2"/>
        <v>0</v>
      </c>
      <c r="I33" s="81">
        <f t="shared" si="1"/>
        <v>0</v>
      </c>
    </row>
    <row r="34" spans="1:9" ht="15.75" thickBot="1">
      <c r="A34" s="44"/>
      <c r="B34" s="47" t="s">
        <v>36</v>
      </c>
      <c r="C34" s="47">
        <v>48</v>
      </c>
      <c r="D34" s="46" t="s">
        <v>14</v>
      </c>
      <c r="E34" s="82">
        <v>0</v>
      </c>
      <c r="F34" s="82">
        <f t="shared" si="0"/>
        <v>0</v>
      </c>
      <c r="G34" s="82">
        <v>0</v>
      </c>
      <c r="H34" s="82">
        <f t="shared" si="2"/>
        <v>0</v>
      </c>
      <c r="I34" s="83">
        <f t="shared" si="1"/>
        <v>0</v>
      </c>
    </row>
    <row r="35" spans="6:9" ht="15.75" thickBot="1">
      <c r="F35" s="77">
        <f>SUM(F30:F34)</f>
        <v>0</v>
      </c>
      <c r="G35" s="77"/>
      <c r="H35" s="77">
        <f>SUM(H30:H34)</f>
        <v>0</v>
      </c>
      <c r="I35" s="77">
        <f t="shared" si="1"/>
        <v>0</v>
      </c>
    </row>
    <row r="36" spans="1:9" ht="30">
      <c r="A36" s="42">
        <v>6</v>
      </c>
      <c r="B36" s="67" t="s">
        <v>12</v>
      </c>
      <c r="C36" s="68"/>
      <c r="D36" s="69"/>
      <c r="E36" s="70"/>
      <c r="F36" s="70"/>
      <c r="G36" s="70"/>
      <c r="H36" s="70"/>
      <c r="I36" s="71"/>
    </row>
    <row r="37" spans="1:9" ht="15">
      <c r="A37" s="43"/>
      <c r="B37" s="4" t="s">
        <v>48</v>
      </c>
      <c r="C37" s="4">
        <v>1</v>
      </c>
      <c r="D37" s="40" t="s">
        <v>14</v>
      </c>
      <c r="E37" s="80">
        <v>0</v>
      </c>
      <c r="F37" s="80">
        <f t="shared" si="0"/>
        <v>0</v>
      </c>
      <c r="G37" s="80">
        <v>0</v>
      </c>
      <c r="H37" s="80">
        <f t="shared" si="2"/>
        <v>0</v>
      </c>
      <c r="I37" s="81">
        <f t="shared" si="1"/>
        <v>0</v>
      </c>
    </row>
    <row r="38" spans="1:9" ht="15">
      <c r="A38" s="43"/>
      <c r="B38" s="4" t="s">
        <v>49</v>
      </c>
      <c r="C38" s="4">
        <v>1</v>
      </c>
      <c r="D38" s="40" t="s">
        <v>14</v>
      </c>
      <c r="E38" s="80">
        <v>0</v>
      </c>
      <c r="F38" s="80">
        <f t="shared" si="0"/>
        <v>0</v>
      </c>
      <c r="G38" s="80">
        <v>0</v>
      </c>
      <c r="H38" s="80">
        <f t="shared" si="2"/>
        <v>0</v>
      </c>
      <c r="I38" s="81">
        <f t="shared" si="1"/>
        <v>0</v>
      </c>
    </row>
    <row r="39" spans="1:9" ht="15">
      <c r="A39" s="43"/>
      <c r="B39" s="4" t="s">
        <v>16</v>
      </c>
      <c r="C39" s="4">
        <v>48</v>
      </c>
      <c r="D39" s="40" t="s">
        <v>14</v>
      </c>
      <c r="E39" s="80">
        <v>0</v>
      </c>
      <c r="F39" s="80">
        <f t="shared" si="0"/>
        <v>0</v>
      </c>
      <c r="G39" s="80">
        <v>0</v>
      </c>
      <c r="H39" s="80">
        <f t="shared" si="2"/>
        <v>0</v>
      </c>
      <c r="I39" s="81">
        <f t="shared" si="1"/>
        <v>0</v>
      </c>
    </row>
    <row r="40" spans="1:9" ht="15.75" thickBot="1">
      <c r="A40" s="44"/>
      <c r="B40" s="45" t="s">
        <v>47</v>
      </c>
      <c r="C40" s="47">
        <v>48</v>
      </c>
      <c r="D40" s="46" t="s">
        <v>14</v>
      </c>
      <c r="E40" s="82">
        <v>0</v>
      </c>
      <c r="F40" s="82">
        <f t="shared" si="0"/>
        <v>0</v>
      </c>
      <c r="G40" s="82">
        <v>0</v>
      </c>
      <c r="H40" s="82">
        <f t="shared" si="2"/>
        <v>0</v>
      </c>
      <c r="I40" s="83">
        <f t="shared" si="1"/>
        <v>0</v>
      </c>
    </row>
    <row r="41" spans="5:9" ht="15.75" thickBot="1">
      <c r="E41" s="78"/>
      <c r="F41" s="79">
        <f>SUM(F37:F40)</f>
        <v>0</v>
      </c>
      <c r="G41" s="79"/>
      <c r="H41" s="79">
        <f>SUM(H37:H40)</f>
        <v>0</v>
      </c>
      <c r="I41" s="79">
        <f t="shared" si="1"/>
        <v>0</v>
      </c>
    </row>
    <row r="42" spans="1:9" ht="30.6" customHeight="1">
      <c r="A42" s="42" t="s">
        <v>29</v>
      </c>
      <c r="B42" s="67" t="s">
        <v>27</v>
      </c>
      <c r="C42" s="68"/>
      <c r="D42" s="69"/>
      <c r="E42" s="70"/>
      <c r="F42" s="70"/>
      <c r="G42" s="70"/>
      <c r="H42" s="70"/>
      <c r="I42" s="71"/>
    </row>
    <row r="43" spans="1:9" ht="15">
      <c r="A43" s="43"/>
      <c r="B43" s="4" t="s">
        <v>23</v>
      </c>
      <c r="C43" s="4">
        <v>1</v>
      </c>
      <c r="D43" s="40" t="s">
        <v>14</v>
      </c>
      <c r="E43" s="80">
        <v>0</v>
      </c>
      <c r="F43" s="80">
        <f t="shared" si="0"/>
        <v>0</v>
      </c>
      <c r="G43" s="80">
        <v>0</v>
      </c>
      <c r="H43" s="80">
        <f t="shared" si="2"/>
        <v>0</v>
      </c>
      <c r="I43" s="81">
        <f t="shared" si="1"/>
        <v>0</v>
      </c>
    </row>
    <row r="44" spans="1:9" ht="15">
      <c r="A44" s="43"/>
      <c r="B44" s="4" t="s">
        <v>24</v>
      </c>
      <c r="C44" s="4">
        <v>1</v>
      </c>
      <c r="D44" s="40" t="s">
        <v>14</v>
      </c>
      <c r="E44" s="80">
        <v>0</v>
      </c>
      <c r="F44" s="80">
        <f t="shared" si="0"/>
        <v>0</v>
      </c>
      <c r="G44" s="80">
        <v>0</v>
      </c>
      <c r="H44" s="80">
        <f t="shared" si="2"/>
        <v>0</v>
      </c>
      <c r="I44" s="81">
        <f t="shared" si="1"/>
        <v>0</v>
      </c>
    </row>
    <row r="45" spans="1:9" ht="15">
      <c r="A45" s="43"/>
      <c r="B45" s="4" t="s">
        <v>26</v>
      </c>
      <c r="C45" s="4">
        <v>250</v>
      </c>
      <c r="D45" s="40" t="s">
        <v>21</v>
      </c>
      <c r="E45" s="80">
        <v>0</v>
      </c>
      <c r="F45" s="80">
        <f t="shared" si="0"/>
        <v>0</v>
      </c>
      <c r="G45" s="80">
        <v>0</v>
      </c>
      <c r="H45" s="80">
        <f t="shared" si="2"/>
        <v>0</v>
      </c>
      <c r="I45" s="81">
        <f t="shared" si="1"/>
        <v>0</v>
      </c>
    </row>
    <row r="46" spans="1:9" ht="15">
      <c r="A46" s="43"/>
      <c r="B46" s="4" t="s">
        <v>50</v>
      </c>
      <c r="C46" s="4">
        <v>1</v>
      </c>
      <c r="D46" s="40" t="s">
        <v>14</v>
      </c>
      <c r="E46" s="80">
        <v>0</v>
      </c>
      <c r="F46" s="80">
        <f t="shared" si="0"/>
        <v>0</v>
      </c>
      <c r="G46" s="80">
        <v>0</v>
      </c>
      <c r="H46" s="80">
        <f t="shared" si="2"/>
        <v>0</v>
      </c>
      <c r="I46" s="81">
        <f t="shared" si="1"/>
        <v>0</v>
      </c>
    </row>
    <row r="47" spans="1:9" ht="15">
      <c r="A47" s="43"/>
      <c r="B47" s="4" t="s">
        <v>54</v>
      </c>
      <c r="C47" s="4">
        <v>20</v>
      </c>
      <c r="D47" s="40" t="s">
        <v>21</v>
      </c>
      <c r="E47" s="80">
        <v>0</v>
      </c>
      <c r="F47" s="80">
        <f t="shared" si="0"/>
        <v>0</v>
      </c>
      <c r="G47" s="80">
        <v>0</v>
      </c>
      <c r="H47" s="80">
        <f t="shared" si="2"/>
        <v>0</v>
      </c>
      <c r="I47" s="81">
        <f t="shared" si="1"/>
        <v>0</v>
      </c>
    </row>
    <row r="48" spans="1:9" ht="15">
      <c r="A48" s="43"/>
      <c r="B48" s="4" t="s">
        <v>16</v>
      </c>
      <c r="C48" s="4">
        <v>16</v>
      </c>
      <c r="D48" s="40" t="s">
        <v>14</v>
      </c>
      <c r="E48" s="80">
        <v>0</v>
      </c>
      <c r="F48" s="80">
        <f t="shared" si="0"/>
        <v>0</v>
      </c>
      <c r="G48" s="80">
        <v>0</v>
      </c>
      <c r="H48" s="80">
        <f t="shared" si="2"/>
        <v>0</v>
      </c>
      <c r="I48" s="81">
        <f t="shared" si="1"/>
        <v>0</v>
      </c>
    </row>
    <row r="49" spans="1:9" ht="15.75" thickBot="1">
      <c r="A49" s="44"/>
      <c r="B49" s="47" t="s">
        <v>22</v>
      </c>
      <c r="C49" s="47">
        <v>8</v>
      </c>
      <c r="D49" s="46" t="s">
        <v>14</v>
      </c>
      <c r="E49" s="82">
        <v>0</v>
      </c>
      <c r="F49" s="82">
        <f t="shared" si="0"/>
        <v>0</v>
      </c>
      <c r="G49" s="82">
        <v>0</v>
      </c>
      <c r="H49" s="82">
        <f t="shared" si="2"/>
        <v>0</v>
      </c>
      <c r="I49" s="83">
        <f t="shared" si="1"/>
        <v>0</v>
      </c>
    </row>
    <row r="50" spans="5:9" ht="15.75" thickBot="1">
      <c r="E50" s="78"/>
      <c r="F50" s="79">
        <f>SUM(F43:F49)</f>
        <v>0</v>
      </c>
      <c r="G50" s="79"/>
      <c r="H50" s="79">
        <f>SUM(H43:H49)</f>
        <v>0</v>
      </c>
      <c r="I50" s="79">
        <f t="shared" si="1"/>
        <v>0</v>
      </c>
    </row>
    <row r="51" spans="1:9" ht="15">
      <c r="A51" s="42">
        <v>7</v>
      </c>
      <c r="B51" s="67" t="s">
        <v>28</v>
      </c>
      <c r="C51" s="68"/>
      <c r="D51" s="69"/>
      <c r="E51" s="70"/>
      <c r="F51" s="70"/>
      <c r="G51" s="70"/>
      <c r="H51" s="70"/>
      <c r="I51" s="71"/>
    </row>
    <row r="52" spans="1:9" ht="15.75" thickBot="1">
      <c r="A52" s="44"/>
      <c r="B52" s="45" t="s">
        <v>51</v>
      </c>
      <c r="C52" s="47">
        <v>1</v>
      </c>
      <c r="D52" s="46" t="s">
        <v>14</v>
      </c>
      <c r="E52" s="82">
        <v>0</v>
      </c>
      <c r="F52" s="82">
        <f t="shared" si="0"/>
        <v>0</v>
      </c>
      <c r="G52" s="82">
        <v>0</v>
      </c>
      <c r="H52" s="82">
        <f t="shared" si="2"/>
        <v>0</v>
      </c>
      <c r="I52" s="83">
        <f t="shared" si="1"/>
        <v>0</v>
      </c>
    </row>
    <row r="53" spans="5:9" ht="15.75" thickBot="1">
      <c r="E53" s="78"/>
      <c r="F53" s="79">
        <f>SUM(F52)</f>
        <v>0</v>
      </c>
      <c r="G53" s="79"/>
      <c r="H53" s="79">
        <f>SUM(H52)</f>
        <v>0</v>
      </c>
      <c r="I53" s="79">
        <f t="shared" si="1"/>
        <v>0</v>
      </c>
    </row>
    <row r="54" spans="1:9" ht="15">
      <c r="A54" s="42">
        <v>8</v>
      </c>
      <c r="B54" s="67" t="s">
        <v>30</v>
      </c>
      <c r="C54" s="68"/>
      <c r="D54" s="69"/>
      <c r="E54" s="70"/>
      <c r="F54" s="70"/>
      <c r="G54" s="70"/>
      <c r="H54" s="70"/>
      <c r="I54" s="71"/>
    </row>
    <row r="55" spans="1:9" ht="15">
      <c r="A55" s="43"/>
      <c r="B55" s="4" t="s">
        <v>31</v>
      </c>
      <c r="C55" s="4">
        <v>200</v>
      </c>
      <c r="D55" s="40" t="s">
        <v>21</v>
      </c>
      <c r="E55" s="80">
        <v>0</v>
      </c>
      <c r="F55" s="80">
        <f t="shared" si="0"/>
        <v>0</v>
      </c>
      <c r="G55" s="80">
        <v>0</v>
      </c>
      <c r="H55" s="80">
        <f t="shared" si="2"/>
        <v>0</v>
      </c>
      <c r="I55" s="81">
        <f t="shared" si="1"/>
        <v>0</v>
      </c>
    </row>
    <row r="56" spans="1:9" ht="15">
      <c r="A56" s="43"/>
      <c r="B56" s="4" t="s">
        <v>52</v>
      </c>
      <c r="C56" s="4">
        <v>1</v>
      </c>
      <c r="D56" s="40" t="s">
        <v>14</v>
      </c>
      <c r="E56" s="80">
        <v>0</v>
      </c>
      <c r="F56" s="80">
        <f t="shared" si="0"/>
        <v>0</v>
      </c>
      <c r="G56" s="80">
        <v>0</v>
      </c>
      <c r="H56" s="80">
        <f t="shared" si="2"/>
        <v>0</v>
      </c>
      <c r="I56" s="81">
        <f t="shared" si="1"/>
        <v>0</v>
      </c>
    </row>
    <row r="57" spans="1:9" ht="15">
      <c r="A57" s="43"/>
      <c r="B57" s="4" t="s">
        <v>16</v>
      </c>
      <c r="C57" s="4">
        <v>84</v>
      </c>
      <c r="D57" s="40" t="s">
        <v>14</v>
      </c>
      <c r="E57" s="80">
        <v>0</v>
      </c>
      <c r="F57" s="80">
        <f t="shared" si="0"/>
        <v>0</v>
      </c>
      <c r="G57" s="80">
        <v>0</v>
      </c>
      <c r="H57" s="80">
        <f t="shared" si="2"/>
        <v>0</v>
      </c>
      <c r="I57" s="81">
        <f t="shared" si="1"/>
        <v>0</v>
      </c>
    </row>
    <row r="58" spans="1:9" ht="15.75" thickBot="1">
      <c r="A58" s="44"/>
      <c r="B58" s="47" t="s">
        <v>22</v>
      </c>
      <c r="C58" s="47">
        <v>84</v>
      </c>
      <c r="D58" s="46" t="s">
        <v>14</v>
      </c>
      <c r="E58" s="82">
        <v>0</v>
      </c>
      <c r="F58" s="82">
        <f t="shared" si="0"/>
        <v>0</v>
      </c>
      <c r="G58" s="82">
        <v>0</v>
      </c>
      <c r="H58" s="82">
        <f t="shared" si="2"/>
        <v>0</v>
      </c>
      <c r="I58" s="83">
        <f t="shared" si="1"/>
        <v>0</v>
      </c>
    </row>
    <row r="59" spans="5:9" ht="15.75" thickBot="1">
      <c r="E59" s="78"/>
      <c r="F59" s="79">
        <f>SUM(F55:F58)</f>
        <v>0</v>
      </c>
      <c r="G59" s="79"/>
      <c r="H59" s="79">
        <f>SUM(H55:H58)</f>
        <v>0</v>
      </c>
      <c r="I59" s="79">
        <f>SUM(I55:I58)</f>
        <v>0</v>
      </c>
    </row>
    <row r="60" spans="1:9" ht="15">
      <c r="A60" s="42">
        <v>9</v>
      </c>
      <c r="B60" s="67" t="s">
        <v>13</v>
      </c>
      <c r="C60" s="68"/>
      <c r="D60" s="69"/>
      <c r="E60" s="70"/>
      <c r="F60" s="70"/>
      <c r="G60" s="70"/>
      <c r="H60" s="70"/>
      <c r="I60" s="71"/>
    </row>
    <row r="61" spans="1:9" ht="15">
      <c r="A61" s="43"/>
      <c r="B61" s="4" t="s">
        <v>34</v>
      </c>
      <c r="C61" s="4">
        <v>1</v>
      </c>
      <c r="D61" s="40" t="s">
        <v>35</v>
      </c>
      <c r="E61" s="80">
        <v>0</v>
      </c>
      <c r="F61" s="80">
        <f t="shared" si="0"/>
        <v>0</v>
      </c>
      <c r="G61" s="80">
        <v>0</v>
      </c>
      <c r="H61" s="80">
        <f t="shared" si="2"/>
        <v>0</v>
      </c>
      <c r="I61" s="81">
        <f t="shared" si="1"/>
        <v>0</v>
      </c>
    </row>
    <row r="62" spans="1:9" ht="15">
      <c r="A62" s="43"/>
      <c r="B62" s="41" t="s">
        <v>53</v>
      </c>
      <c r="C62" s="4">
        <v>30</v>
      </c>
      <c r="D62" s="40" t="s">
        <v>21</v>
      </c>
      <c r="E62" s="80">
        <v>0</v>
      </c>
      <c r="F62" s="80">
        <f t="shared" si="0"/>
        <v>0</v>
      </c>
      <c r="G62" s="80">
        <v>0</v>
      </c>
      <c r="H62" s="80">
        <f t="shared" si="2"/>
        <v>0</v>
      </c>
      <c r="I62" s="81">
        <f t="shared" si="1"/>
        <v>0</v>
      </c>
    </row>
    <row r="63" spans="1:9" ht="15">
      <c r="A63" s="43"/>
      <c r="B63" s="4" t="s">
        <v>32</v>
      </c>
      <c r="C63" s="4">
        <v>200</v>
      </c>
      <c r="D63" s="40" t="s">
        <v>21</v>
      </c>
      <c r="E63" s="80">
        <v>0</v>
      </c>
      <c r="F63" s="80">
        <f t="shared" si="0"/>
        <v>0</v>
      </c>
      <c r="G63" s="80">
        <v>0</v>
      </c>
      <c r="H63" s="80">
        <f t="shared" si="2"/>
        <v>0</v>
      </c>
      <c r="I63" s="81">
        <f t="shared" si="1"/>
        <v>0</v>
      </c>
    </row>
    <row r="64" spans="1:9" ht="15">
      <c r="A64" s="43"/>
      <c r="B64" s="4" t="s">
        <v>33</v>
      </c>
      <c r="C64" s="4">
        <v>200</v>
      </c>
      <c r="D64" s="40" t="s">
        <v>21</v>
      </c>
      <c r="E64" s="80">
        <v>0</v>
      </c>
      <c r="F64" s="80">
        <f t="shared" si="0"/>
        <v>0</v>
      </c>
      <c r="G64" s="80">
        <v>0</v>
      </c>
      <c r="H64" s="80">
        <f t="shared" si="2"/>
        <v>0</v>
      </c>
      <c r="I64" s="81">
        <f t="shared" si="1"/>
        <v>0</v>
      </c>
    </row>
    <row r="65" spans="1:9" ht="15">
      <c r="A65" s="43"/>
      <c r="B65" s="4" t="s">
        <v>16</v>
      </c>
      <c r="C65" s="4">
        <v>24</v>
      </c>
      <c r="D65" s="40" t="s">
        <v>14</v>
      </c>
      <c r="E65" s="80">
        <v>0</v>
      </c>
      <c r="F65" s="80">
        <f t="shared" si="0"/>
        <v>0</v>
      </c>
      <c r="G65" s="80">
        <v>0</v>
      </c>
      <c r="H65" s="80">
        <f t="shared" si="2"/>
        <v>0</v>
      </c>
      <c r="I65" s="81">
        <f t="shared" si="1"/>
        <v>0</v>
      </c>
    </row>
    <row r="66" spans="1:9" ht="15.75" thickBot="1">
      <c r="A66" s="44"/>
      <c r="B66" s="47" t="s">
        <v>22</v>
      </c>
      <c r="C66" s="47">
        <v>12</v>
      </c>
      <c r="D66" s="46" t="s">
        <v>14</v>
      </c>
      <c r="E66" s="82">
        <v>0</v>
      </c>
      <c r="F66" s="82">
        <f t="shared" si="0"/>
        <v>0</v>
      </c>
      <c r="G66" s="82">
        <v>0</v>
      </c>
      <c r="H66" s="82">
        <f t="shared" si="2"/>
        <v>0</v>
      </c>
      <c r="I66" s="83">
        <f t="shared" si="1"/>
        <v>0</v>
      </c>
    </row>
    <row r="67" spans="5:9" ht="15">
      <c r="E67" s="78"/>
      <c r="F67" s="79">
        <f>SUM(F61:F66)</f>
        <v>0</v>
      </c>
      <c r="G67" s="79"/>
      <c r="H67" s="79">
        <f>SUM(H61:H66)</f>
        <v>0</v>
      </c>
      <c r="I67" s="79">
        <f t="shared" si="1"/>
        <v>0</v>
      </c>
    </row>
    <row r="68" spans="5:9" ht="15.75" thickBot="1">
      <c r="E68" s="78"/>
      <c r="F68" s="79"/>
      <c r="G68" s="79"/>
      <c r="H68" s="79"/>
      <c r="I68" s="79"/>
    </row>
    <row r="69" spans="1:9" ht="15.75" thickBot="1">
      <c r="A69" s="84"/>
      <c r="B69" s="90" t="s">
        <v>77</v>
      </c>
      <c r="C69" s="85"/>
      <c r="D69" s="86"/>
      <c r="E69" s="87"/>
      <c r="F69" s="88"/>
      <c r="G69" s="88"/>
      <c r="H69" s="88"/>
      <c r="I69" s="89">
        <f>SUM(I67,I59,I53,I50,I41,I35,I28,I21,I15,I11)</f>
        <v>0</v>
      </c>
    </row>
    <row r="70" spans="5:9" ht="15">
      <c r="E70" s="78"/>
      <c r="F70" s="79"/>
      <c r="G70" s="79"/>
      <c r="H70" s="79"/>
      <c r="I70" s="79"/>
    </row>
    <row r="71" ht="15.75" thickBot="1"/>
    <row r="72" spans="2:6" ht="15.75">
      <c r="B72" s="21" t="s">
        <v>55</v>
      </c>
      <c r="C72" s="22"/>
      <c r="D72" s="22"/>
      <c r="E72" s="23"/>
      <c r="F72" s="24"/>
    </row>
    <row r="73" spans="2:6" ht="18.75" thickBot="1">
      <c r="B73" s="25"/>
      <c r="C73" s="3"/>
      <c r="D73" s="3"/>
      <c r="E73" s="8"/>
      <c r="F73" s="26"/>
    </row>
    <row r="74" spans="2:6" ht="15.75">
      <c r="B74" s="57" t="s">
        <v>4</v>
      </c>
      <c r="C74" s="58"/>
      <c r="D74" s="59"/>
      <c r="E74" s="60"/>
      <c r="F74" s="93" t="e">
        <f>F11+F15+F21+F28+F35+F41+F50+F53+F59+F67+#REF!+#REF!+#REF!</f>
        <v>#REF!</v>
      </c>
    </row>
    <row r="75" spans="2:6" ht="16.5" thickBot="1">
      <c r="B75" s="63" t="s">
        <v>56</v>
      </c>
      <c r="C75" s="64"/>
      <c r="D75" s="65"/>
      <c r="E75" s="66"/>
      <c r="F75" s="94" t="e">
        <f>H11+H15+H21+H28+H35+H41+H50+H53+H59+H67+#REF!+#REF!+#REF!</f>
        <v>#REF!</v>
      </c>
    </row>
    <row r="76" spans="2:6" ht="15">
      <c r="B76" s="61"/>
      <c r="C76" s="62"/>
      <c r="D76" s="27"/>
      <c r="E76" s="28" t="s">
        <v>57</v>
      </c>
      <c r="F76" s="95" t="e">
        <f>SUM(F74:F75)</f>
        <v>#REF!</v>
      </c>
    </row>
    <row r="77" spans="2:6" ht="15">
      <c r="B77" s="48"/>
      <c r="C77" s="49"/>
      <c r="D77" s="50"/>
      <c r="E77" s="51"/>
      <c r="F77" s="52"/>
    </row>
    <row r="78" spans="2:6" ht="15">
      <c r="B78" s="54" t="s">
        <v>67</v>
      </c>
      <c r="C78" s="96"/>
      <c r="D78" s="32" t="s">
        <v>66</v>
      </c>
      <c r="E78" s="53"/>
      <c r="F78" s="91">
        <v>0</v>
      </c>
    </row>
    <row r="79" spans="2:6" ht="15">
      <c r="B79" s="54" t="s">
        <v>68</v>
      </c>
      <c r="C79" s="96"/>
      <c r="D79" s="32" t="s">
        <v>66</v>
      </c>
      <c r="E79" s="53"/>
      <c r="F79" s="91">
        <v>0</v>
      </c>
    </row>
    <row r="80" spans="2:6" ht="15">
      <c r="B80" s="54" t="s">
        <v>69</v>
      </c>
      <c r="C80" s="96"/>
      <c r="D80" s="32" t="s">
        <v>66</v>
      </c>
      <c r="E80" s="53"/>
      <c r="F80" s="91">
        <v>0</v>
      </c>
    </row>
    <row r="81" spans="2:6" ht="15">
      <c r="B81" s="54" t="s">
        <v>70</v>
      </c>
      <c r="C81" s="96"/>
      <c r="D81" s="32" t="s">
        <v>71</v>
      </c>
      <c r="E81" s="53"/>
      <c r="F81" s="91">
        <v>0</v>
      </c>
    </row>
    <row r="82" spans="2:6" ht="15">
      <c r="B82" s="54" t="s">
        <v>72</v>
      </c>
      <c r="C82" s="96"/>
      <c r="D82" s="32" t="s">
        <v>66</v>
      </c>
      <c r="E82" s="53"/>
      <c r="F82" s="91">
        <v>0</v>
      </c>
    </row>
    <row r="83" spans="2:6" ht="15">
      <c r="B83" s="54" t="s">
        <v>73</v>
      </c>
      <c r="C83" s="96"/>
      <c r="D83" s="32" t="s">
        <v>66</v>
      </c>
      <c r="E83" s="53"/>
      <c r="F83" s="91">
        <v>0</v>
      </c>
    </row>
    <row r="84" spans="2:6" ht="15">
      <c r="B84" s="54" t="s">
        <v>74</v>
      </c>
      <c r="C84" s="96"/>
      <c r="D84" s="32" t="s">
        <v>66</v>
      </c>
      <c r="E84" s="53"/>
      <c r="F84" s="91">
        <v>0</v>
      </c>
    </row>
    <row r="85" spans="2:6" ht="15">
      <c r="B85" s="54" t="s">
        <v>75</v>
      </c>
      <c r="C85" s="96"/>
      <c r="D85" s="32" t="s">
        <v>71</v>
      </c>
      <c r="E85" s="53"/>
      <c r="F85" s="91">
        <v>0</v>
      </c>
    </row>
    <row r="86" spans="2:6" ht="15.75">
      <c r="B86" s="54" t="s">
        <v>58</v>
      </c>
      <c r="C86" s="97"/>
      <c r="D86" s="29" t="s">
        <v>61</v>
      </c>
      <c r="E86" s="30"/>
      <c r="F86" s="31" t="e">
        <f>F76*C86%</f>
        <v>#REF!</v>
      </c>
    </row>
    <row r="87" spans="2:6" ht="15.75">
      <c r="B87" s="54" t="s">
        <v>64</v>
      </c>
      <c r="C87" s="97"/>
      <c r="D87" s="32"/>
      <c r="E87" s="30"/>
      <c r="F87" s="91">
        <v>0</v>
      </c>
    </row>
    <row r="88" spans="2:6" ht="15.75">
      <c r="B88" s="54" t="s">
        <v>65</v>
      </c>
      <c r="C88" s="98"/>
      <c r="D88" s="55"/>
      <c r="E88" s="56"/>
      <c r="F88" s="92">
        <v>0</v>
      </c>
    </row>
    <row r="89" spans="2:6" ht="16.5" thickBot="1">
      <c r="B89" s="54" t="s">
        <v>59</v>
      </c>
      <c r="C89" s="99"/>
      <c r="D89" s="33" t="s">
        <v>61</v>
      </c>
      <c r="E89" s="34"/>
      <c r="F89" s="35" t="e">
        <f>F76*C89%</f>
        <v>#REF!</v>
      </c>
    </row>
    <row r="90" spans="1:6" ht="15.75" thickBot="1">
      <c r="A90" s="6"/>
      <c r="C90" s="3"/>
      <c r="D90" s="3"/>
      <c r="E90" s="8"/>
      <c r="F90" s="8"/>
    </row>
    <row r="91" spans="1:6" ht="16.5" thickBot="1">
      <c r="A91" s="6"/>
      <c r="B91" s="36" t="s">
        <v>60</v>
      </c>
      <c r="C91" s="37"/>
      <c r="D91" s="37"/>
      <c r="E91" s="38"/>
      <c r="F91" s="39" t="e">
        <f>INT(SUM(F76:F89))</f>
        <v>#REF!</v>
      </c>
    </row>
    <row r="92" spans="2:6" ht="15.75">
      <c r="B92" s="7"/>
      <c r="C92" s="3"/>
      <c r="D92" s="3"/>
      <c r="E92" s="8"/>
      <c r="F92" s="17"/>
    </row>
    <row r="93" spans="1:6" s="1" customFormat="1" ht="15.75">
      <c r="A93" s="5"/>
      <c r="B93" s="9"/>
      <c r="C93" s="3"/>
      <c r="D93" s="3"/>
      <c r="E93" s="8"/>
      <c r="F93" s="17"/>
    </row>
    <row r="94" spans="1:6" s="1" customFormat="1" ht="15.75">
      <c r="A94" s="5"/>
      <c r="B94" s="9"/>
      <c r="C94" s="3"/>
      <c r="D94" s="3"/>
      <c r="E94" s="8"/>
      <c r="F94" s="17"/>
    </row>
    <row r="95" spans="1:6" s="1" customFormat="1" ht="15">
      <c r="A95" s="5"/>
      <c r="B95"/>
      <c r="C95" s="3"/>
      <c r="D95" s="3"/>
      <c r="F95" s="18"/>
    </row>
    <row r="96" spans="1:6" s="1" customFormat="1" ht="15">
      <c r="A96" s="5"/>
      <c r="B96"/>
      <c r="C96" s="3"/>
      <c r="D96" s="3"/>
      <c r="E96" s="8"/>
      <c r="F96" s="17"/>
    </row>
    <row r="97" spans="1:6" s="1" customFormat="1" ht="15.75">
      <c r="A97" s="5"/>
      <c r="B97" s="9"/>
      <c r="C97" s="10"/>
      <c r="D97" s="10"/>
      <c r="E97" s="19"/>
      <c r="F97" s="17"/>
    </row>
    <row r="98" spans="1:6" s="1" customFormat="1" ht="15.75">
      <c r="A98" s="5"/>
      <c r="B98" s="9"/>
      <c r="C98" s="10"/>
      <c r="D98" s="3"/>
      <c r="E98" s="19"/>
      <c r="F98" s="17"/>
    </row>
    <row r="99" spans="1:6" s="1" customFormat="1" ht="15.75">
      <c r="A99" s="5"/>
      <c r="B99" s="9"/>
      <c r="C99" s="10"/>
      <c r="D99" s="3"/>
      <c r="E99" s="19"/>
      <c r="F99" s="17"/>
    </row>
    <row r="100" spans="1:6" s="1" customFormat="1" ht="15.75">
      <c r="A100" s="5"/>
      <c r="B100" s="9"/>
      <c r="C100" s="10"/>
      <c r="D100" s="3"/>
      <c r="E100" s="19"/>
      <c r="F100" s="17"/>
    </row>
    <row r="101" spans="1:6" s="1" customFormat="1" ht="15">
      <c r="A101" s="5"/>
      <c r="B101"/>
      <c r="C101" s="3"/>
      <c r="D101" s="3"/>
      <c r="E101" s="8"/>
      <c r="F101" s="8"/>
    </row>
    <row r="102" spans="1:6" s="1" customFormat="1" ht="15.75">
      <c r="A102" s="5"/>
      <c r="B102" s="11"/>
      <c r="C102" s="12"/>
      <c r="D102" s="12"/>
      <c r="E102" s="13"/>
      <c r="F102" s="20"/>
    </row>
    <row r="103" spans="1:6" s="1" customFormat="1" ht="15">
      <c r="A103" s="5"/>
      <c r="B103" s="8"/>
      <c r="C103" s="3"/>
      <c r="D103" s="2"/>
      <c r="E103" s="8"/>
      <c r="F103" s="8"/>
    </row>
    <row r="104" spans="1:6" s="1" customFormat="1" ht="15">
      <c r="A104" s="5"/>
      <c r="B104" s="14"/>
      <c r="C104" s="3"/>
      <c r="D104" s="2"/>
      <c r="E104" s="8"/>
      <c r="F104" s="8"/>
    </row>
    <row r="105" spans="1:6" s="1" customFormat="1" ht="15">
      <c r="A105" s="5"/>
      <c r="B105" s="15"/>
      <c r="C105" s="3"/>
      <c r="D105" s="2"/>
      <c r="E105" s="8"/>
      <c r="F105" s="8"/>
    </row>
    <row r="106" spans="1:4" s="1" customFormat="1" ht="15">
      <c r="A106" s="5"/>
      <c r="B106" s="15"/>
      <c r="D106" s="2"/>
    </row>
    <row r="107" spans="1:4" s="1" customFormat="1" ht="15">
      <c r="A107" s="5"/>
      <c r="B107" s="16"/>
      <c r="D107" s="2"/>
    </row>
    <row r="108" spans="1:4" s="1" customFormat="1" ht="15">
      <c r="A108" s="5"/>
      <c r="B108"/>
      <c r="C108" s="3"/>
      <c r="D108" s="2"/>
    </row>
  </sheetData>
  <mergeCells count="2">
    <mergeCell ref="E4:F4"/>
    <mergeCell ref="G4:H4"/>
  </mergeCells>
  <printOptions/>
  <pageMargins left="0.7" right="0.7" top="0.787401575" bottom="0.787401575" header="0.3" footer="0.3"/>
  <pageSetup fitToHeight="0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Vandas Karel</dc:creator>
  <cp:keywords/>
  <dc:description/>
  <cp:lastModifiedBy>Pöselt Lukáš</cp:lastModifiedBy>
  <cp:lastPrinted>2022-12-13T11:21:07Z</cp:lastPrinted>
  <dcterms:created xsi:type="dcterms:W3CDTF">2022-12-05T07:07:53Z</dcterms:created>
  <dcterms:modified xsi:type="dcterms:W3CDTF">2023-10-10T11:17:06Z</dcterms:modified>
  <cp:category/>
  <cp:version/>
  <cp:contentType/>
  <cp:contentStatus/>
</cp:coreProperties>
</file>