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pevněné cesty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'01 - zpevněné cesty'!$C$88:$K$229</definedName>
    <definedName name="_xlnm.Print_Area" localSheetId="1">'01 - zpevněné cesty'!$C$4:$J$39,'01 - zpevněné cesty'!$C$45:$J$70,'01 - zpevněné cesty'!$C$76:$K$229</definedName>
    <definedName name="_xlnm.Print_Area" localSheetId="2">'Seznam figur'!$C$4:$G$72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zpevněné cesty'!$88:$88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<sst xmlns="http://schemas.openxmlformats.org/spreadsheetml/2006/main" count="2098" uniqueCount="539">
  <si>
    <t>Export Komplet</t>
  </si>
  <si>
    <t>VZ</t>
  </si>
  <si>
    <t>2.0</t>
  </si>
  <si>
    <t>ZAMOK</t>
  </si>
  <si>
    <t>False</t>
  </si>
  <si>
    <t>{d823af47-496d-4380-8908-87ff42acbc23}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</si>
  <si>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</si>
  <si>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</si>
  <si>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</si>
  <si>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</si>
  <si>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</si>
  <si>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</si>
  <si>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</si>
  <si>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</si>
  <si>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</si>
  <si>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</si>
  <si>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</si>
  <si>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Zastávka Safari až expozice Panda Červená</t>
  </si>
  <si>
    <t>KSO:</t>
  </si>
  <si>
    <t/>
  </si>
  <si>
    <t>CC-CZ:</t>
  </si>
  <si>
    <t>Místo:</t>
  </si>
  <si>
    <t>Zoopark Chomutov</t>
  </si>
  <si>
    <t>Datum:</t>
  </si>
  <si>
    <t>24. 2. 2023</t>
  </si>
  <si>
    <t>Zadavatel:</t>
  </si>
  <si>
    <t>IČ:</t>
  </si>
  <si>
    <t>Zoopark Chomutov, p.o.</t>
  </si>
  <si>
    <t>DIČ:</t>
  </si>
  <si>
    <t>Uchazeč:</t>
  </si>
  <si>
    <t>Vyplň údaj</t>
  </si>
  <si>
    <t>Projektant:</t>
  </si>
  <si>
    <t>Ing. Kristýna Konopíková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</si>
  <si>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</si>
  <si>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</si>
  <si>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</si>
  <si>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</si>
  <si>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</si>
  <si>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</si>
  <si>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</si>
  <si>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</si>
  <si>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</si>
  <si>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</si>
  <si>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</si>
  <si>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</si>
  <si>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</si>
  <si>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</si>
  <si>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</si>
  <si>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</si>
  <si>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</si>
  <si>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</si>
  <si>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</si>
  <si>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</si>
  <si>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</si>
  <si>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</si>
  <si>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</si>
  <si>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</si>
  <si>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</si>
  <si>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</si>
  <si>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</si>
  <si>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</si>
  <si>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</si>
  <si>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</si>
  <si>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</si>
  <si>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</si>
  <si>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</si>
  <si>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</si>
  <si>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</si>
  <si>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</si>
  <si>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</si>
  <si>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</si>
  <si>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</si>
  <si>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</si>
  <si>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</si>
  <si>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</si>
  <si>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</si>
  <si>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</si>
  <si>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zpevněné cesty</t>
  </si>
  <si>
    <t>STA</t>
  </si>
  <si>
    <t>1</t>
  </si>
  <si>
    <t>{e73bf177-55b5-42d8-9252-e020b4713ea0}</t>
  </si>
  <si>
    <t>2</t>
  </si>
  <si>
    <t>P4</t>
  </si>
  <si>
    <t>Cesty ze žulové kostky</t>
  </si>
  <si>
    <t>m2</t>
  </si>
  <si>
    <t>36</t>
  </si>
  <si>
    <t>P1</t>
  </si>
  <si>
    <t>Mlat - bez pojezdu - pochozí</t>
  </si>
  <si>
    <t>623</t>
  </si>
  <si>
    <t>KRYCÍ LIST SOUPISU PRACÍ</t>
  </si>
  <si>
    <t>P2</t>
  </si>
  <si>
    <t>Mlatové cesty - s pojezdem / zatížení do 3,5t</t>
  </si>
  <si>
    <t>146</t>
  </si>
  <si>
    <t>P3</t>
  </si>
  <si>
    <t>Dřevěné terasy</t>
  </si>
  <si>
    <t>113</t>
  </si>
  <si>
    <t>P5</t>
  </si>
  <si>
    <t>Dřevěné šlapáky v záhonech</t>
  </si>
  <si>
    <t>27</t>
  </si>
  <si>
    <t>3</t>
  </si>
  <si>
    <t>SKL01</t>
  </si>
  <si>
    <t>Skládka - ornice</t>
  </si>
  <si>
    <t>769</t>
  </si>
  <si>
    <t>Objekt:</t>
  </si>
  <si>
    <t>SKL02</t>
  </si>
  <si>
    <t>Skládka - výkopek</t>
  </si>
  <si>
    <t>m3</t>
  </si>
  <si>
    <t>155,75</t>
  </si>
  <si>
    <t>01 - zpevněné cesty</t>
  </si>
  <si>
    <t>SKL03</t>
  </si>
  <si>
    <t>Skládka - štěrk</t>
  </si>
  <si>
    <t>295</t>
  </si>
  <si>
    <t>skladka</t>
  </si>
  <si>
    <t>skládka - celkem</t>
  </si>
  <si>
    <t>368,55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</si>
  <si>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</si>
  <si>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</si>
  <si>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</si>
  <si>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</si>
  <si>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</si>
  <si>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</si>
  <si>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</si>
  <si>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</si>
  <si>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</si>
  <si>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</si>
  <si>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</si>
  <si>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</si>
  <si>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</si>
  <si>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</si>
  <si>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</si>
  <si>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</si>
  <si>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</si>
  <si>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</si>
  <si>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</si>
  <si>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</si>
  <si>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</si>
  <si>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</si>
  <si>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</si>
  <si>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</si>
  <si>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</si>
  <si>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</si>
  <si>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</si>
  <si>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</si>
  <si>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</si>
  <si>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</si>
  <si>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</si>
  <si>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</si>
  <si>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</si>
  <si>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</si>
  <si>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CS ÚRS 2023 01</t>
  </si>
  <si>
    <t>4</t>
  </si>
  <si>
    <t>-1876573928</t>
  </si>
  <si>
    <t>PP</t>
  </si>
  <si>
    <t>Online PSC</t>
  </si>
  <si>
    <t>https://podminky.urs.cz/item/CS_URS_2023_01/113106161</t>
  </si>
  <si>
    <t>VV</t>
  </si>
  <si>
    <t>113106123</t>
  </si>
  <si>
    <t>Rozebrání dlažeb ze zámkových dlaždic komunikací pro pěší ručně</t>
  </si>
  <si>
    <t>-708607105</t>
  </si>
  <si>
    <t>https://podminky.urs.cz/item/CS_URS_2023_01/113106123</t>
  </si>
  <si>
    <t>113107322</t>
  </si>
  <si>
    <t>Odstranění podkladu z kameniva drceného tl přes 100 do 200 mm strojně</t>
  </si>
  <si>
    <t>-640341515</t>
  </si>
  <si>
    <t>https://podminky.urs.cz/item/CS_URS_2023_01/113107322</t>
  </si>
  <si>
    <t>P2+P3+P4</t>
  </si>
  <si>
    <t>121151113</t>
  </si>
  <si>
    <t>Sejmutí ornice plochy do 500 m2 tl vrstvy do 200 mm strojně</t>
  </si>
  <si>
    <t>-126588044</t>
  </si>
  <si>
    <t>Sejmutí ornice strojně při souvislé ploše přes 100 do 500 m2, tl. vrstvy do 200 mm</t>
  </si>
  <si>
    <t>https://podminky.urs.cz/item/CS_URS_2023_01/121151113</t>
  </si>
  <si>
    <t>P1+P2</t>
  </si>
  <si>
    <t>5</t>
  </si>
  <si>
    <t>122251102</t>
  </si>
  <si>
    <t>Odkopávky a prokopávky nezapažené v hornině třídy těžitelnosti I skupiny 3</t>
  </si>
  <si>
    <t>-1357053471</t>
  </si>
  <si>
    <t>https://podminky.urs.cz/item/CS_URS_2023_01/122251102</t>
  </si>
  <si>
    <t>P1*0,25</t>
  </si>
  <si>
    <t>6</t>
  </si>
  <si>
    <t>162751115</t>
  </si>
  <si>
    <t>Vodorovné přemístění přes 7 000 do 8000 m výkopku/sypaniny z horniny třídy těžitelnosti I skupiny 1 až 3</t>
  </si>
  <si>
    <t>1313081600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</si>
  <si>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</si>
  <si>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https://podminky.urs.cz/item/CS_URS_2023_01/162751115</t>
  </si>
  <si>
    <t>SKL01*0,2</t>
  </si>
  <si>
    <t>SKL03*0,2</t>
  </si>
  <si>
    <t>Součet</t>
  </si>
  <si>
    <t>Zakládání</t>
  </si>
  <si>
    <t>7</t>
  </si>
  <si>
    <t>213141112</t>
  </si>
  <si>
    <t>Zřízení vrstvy z geotextilie v rovině nebo ve sklonu do 1:5 š přes 3 do 6 m</t>
  </si>
  <si>
    <t>1212531501</t>
  </si>
  <si>
    <t>Zřízení vrstvy z geotextilie filtrační, separační, odvodňovací, ochranné, výztužné nebo protierozní v rovině nebo ve sklonu do 1:5, šířky přes 3 do 6 m</t>
  </si>
  <si>
    <t>https://podminky.urs.cz/item/CS_URS_2023_01/213141112</t>
  </si>
  <si>
    <t>8</t>
  </si>
  <si>
    <t>M</t>
  </si>
  <si>
    <t>69311081</t>
  </si>
  <si>
    <t>geotextilie netkaná separační, ochranná, filtrační, drenážní PES 300g/m2</t>
  </si>
  <si>
    <t>952867365</t>
  </si>
  <si>
    <t>623*1,17 'Přepočtené koeficientem množství</t>
  </si>
  <si>
    <t>9</t>
  </si>
  <si>
    <t>69311082</t>
  </si>
  <si>
    <t>geotextilie netkaná separační, ochranná, filtrační, drenážní PP 500g/m2</t>
  </si>
  <si>
    <t>767716132</t>
  </si>
  <si>
    <t>146*1,17 'Přepočtené koeficientem množství</t>
  </si>
  <si>
    <t>Vodorovné konstrukce</t>
  </si>
  <si>
    <t>10</t>
  </si>
  <si>
    <t>451577777</t>
  </si>
  <si>
    <t>Podklad nebo lože pod dlažbu vodorovný nebo do sklonu 1:5 z kameniva těženého tl přes 30 do 100 mm</t>
  </si>
  <si>
    <t>-877947211</t>
  </si>
  <si>
    <t>Podklad nebo lože pod dlažbu (přídlažbu) v ploše vodorovné nebo ve sklonu do 1:5, tloušťky od 30 do 100 mm z kameniva těženého</t>
  </si>
  <si>
    <t>https://podminky.urs.cz/item/CS_URS_2023_01/451577777</t>
  </si>
  <si>
    <t>19,5" okapový chodníček z frakce 4/8</t>
  </si>
  <si>
    <t>Komunikace pozemní</t>
  </si>
  <si>
    <t>11</t>
  </si>
  <si>
    <t>56420101.R01</t>
  </si>
  <si>
    <t>Podklad nebo podsyp ze štěrkopísku ŠP plochy do 100 m2 tl 40 mm - mlatové cesty</t>
  </si>
  <si>
    <t>139352123</t>
  </si>
  <si>
    <t>12</t>
  </si>
  <si>
    <t>564801012</t>
  </si>
  <si>
    <t>Podklad ze štěrkodrtě ŠD tl 40 mm - frakce 4/8</t>
  </si>
  <si>
    <t>398183499</t>
  </si>
  <si>
    <t>https://podminky.urs.cz/item/CS_URS_2023_01/564801012</t>
  </si>
  <si>
    <t>P3+P5</t>
  </si>
  <si>
    <t>13</t>
  </si>
  <si>
    <t>564831011</t>
  </si>
  <si>
    <t>Podklad ze štěrkodrtě ŠD tl 100 mm - frakce 8/16</t>
  </si>
  <si>
    <t>1807884175</t>
  </si>
  <si>
    <t>https://podminky.urs.cz/item/CS_URS_2023_01/564831011</t>
  </si>
  <si>
    <t>14</t>
  </si>
  <si>
    <t>56485101R.01</t>
  </si>
  <si>
    <t>Podklad ze štěrkodrtě ŠD tl 150 mm - frakce 16/32</t>
  </si>
  <si>
    <t>-1255007885</t>
  </si>
  <si>
    <t>P4+P5</t>
  </si>
  <si>
    <t>56485101R.02</t>
  </si>
  <si>
    <t>Podklad ze štěrkodrtě ŠD tl 150 mm - frakce 16/22</t>
  </si>
  <si>
    <t>-1577592949</t>
  </si>
  <si>
    <t>16</t>
  </si>
  <si>
    <t>564861111</t>
  </si>
  <si>
    <t>Podklad ze štěrkodrtě ŠD tl 200 mm - frakce 16/32</t>
  </si>
  <si>
    <t>1243251721</t>
  </si>
  <si>
    <t>https://podminky.urs.cz/item/CS_URS_2023_01/564861111</t>
  </si>
  <si>
    <t>17</t>
  </si>
  <si>
    <t>56487101.R01</t>
  </si>
  <si>
    <t>Podklad ze štěrkodrtě ŠD tl 250 mm - frakce 32/63</t>
  </si>
  <si>
    <t>-1992907897</t>
  </si>
  <si>
    <t>18</t>
  </si>
  <si>
    <t>56487101.R02</t>
  </si>
  <si>
    <t>Podklad ze štěrkodrtě ŠD tl 250 mm - frakce 0/32</t>
  </si>
  <si>
    <t>-285942389</t>
  </si>
  <si>
    <t>19</t>
  </si>
  <si>
    <t>591211111</t>
  </si>
  <si>
    <t>Kladení dlažby z kostek drobných z kamene do lože z kameniva těženého tl 50 mm</t>
  </si>
  <si>
    <t>1196030327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</si>
  <si>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</si>
  <si>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https://podminky.urs.cz/item/CS_URS_2023_01/591211111</t>
  </si>
  <si>
    <t>20</t>
  </si>
  <si>
    <t>58381007</t>
  </si>
  <si>
    <t>kostka štípaná dlažební žula drobná 8/10</t>
  </si>
  <si>
    <t>-1389296509</t>
  </si>
  <si>
    <t>36*0,2 'Přepočtené koeficientem množství</t>
  </si>
  <si>
    <t>Ostatní konstrukce a práce, bourání</t>
  </si>
  <si>
    <t>9162411R1</t>
  </si>
  <si>
    <t>Osazení obrubníku ocelového tl. 6mm, výšky 80mm, kotveného ocelovými pruty R12mm</t>
  </si>
  <si>
    <t>m</t>
  </si>
  <si>
    <t>-1266905832</t>
  </si>
  <si>
    <t>463" lemy záhonů</t>
  </si>
  <si>
    <t>33" lemy žulové kostky</t>
  </si>
  <si>
    <t>22</t>
  </si>
  <si>
    <t>13010268</t>
  </si>
  <si>
    <t>tyč ocelová plochá jakost S235JR (11 375) 80x6mm</t>
  </si>
  <si>
    <t>t</t>
  </si>
  <si>
    <t>-1485778517</t>
  </si>
  <si>
    <t>P</t>
  </si>
  <si>
    <t>Poznámka k položce:
Hmotnost: 3,80 kg/m</t>
  </si>
  <si>
    <t>496*0,0038 'Přepočtené koeficientem množství</t>
  </si>
  <si>
    <t>23</t>
  </si>
  <si>
    <t>13021012</t>
  </si>
  <si>
    <t>tyč ocelová kruhová žebírková DIN 488 jakost B500B (10 505) výztuž do betonu D 10mm</t>
  </si>
  <si>
    <t>128</t>
  </si>
  <si>
    <t>884272775</t>
  </si>
  <si>
    <t>Poznámka k položce:
Hmotnost: 0,62 kg/m</t>
  </si>
  <si>
    <t>463*0,00062 'Přepočtené koeficientem množství</t>
  </si>
  <si>
    <t>33</t>
  </si>
  <si>
    <t>9162411R2</t>
  </si>
  <si>
    <t>Osazení obrubníku ocelového tl. 8mm, výšky 200mm, kotveného ocelovými pruty R12mm</t>
  </si>
  <si>
    <t>-1673698974</t>
  </si>
  <si>
    <t>34</t>
  </si>
  <si>
    <t>13010326</t>
  </si>
  <si>
    <t>tyč ocelová plochá jakost S235JR (11 375) 200x8mm</t>
  </si>
  <si>
    <t>686955096</t>
  </si>
  <si>
    <t>Poznámka k položce:
12,80 kg/m</t>
  </si>
  <si>
    <t>10*0,0128 'Přepočtené koeficientem množství</t>
  </si>
  <si>
    <t>35</t>
  </si>
  <si>
    <t>1830099959</t>
  </si>
  <si>
    <t>10*0,00062 'Přepočtené koeficientem množství</t>
  </si>
  <si>
    <t>997</t>
  </si>
  <si>
    <t>Přesun sutě</t>
  </si>
  <si>
    <t>24</t>
  </si>
  <si>
    <t>997221873</t>
  </si>
  <si>
    <t>Poplatek za uložení stavebního odpadu na recyklační skládce (skládkovné) zeminy a kamení zatříděného do Katalogu odpadů pod kódem 17 05 04</t>
  </si>
  <si>
    <t>664563046</t>
  </si>
  <si>
    <t>https://podminky.urs.cz/item/CS_URS_2023_01/997221873</t>
  </si>
  <si>
    <t>368,55*1,8 'Přepočtené koeficientem množství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</si>
  <si>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</si>
  <si>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</si>
  <si>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</si>
  <si>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</si>
  <si>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</si>
  <si>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238444908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</si>
  <si>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</si>
  <si>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</si>
  <si>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PSV</t>
  </si>
  <si>
    <t>Práce a dodávky PSV</t>
  </si>
  <si>
    <t>762</t>
  </si>
  <si>
    <t>Konstrukce tesařské</t>
  </si>
  <si>
    <t>26</t>
  </si>
  <si>
    <t>762951001</t>
  </si>
  <si>
    <t>Montáž podkladního roštu terasy z dřevěných profilů osové vzdálenosti podpěr do 300 mm</t>
  </si>
  <si>
    <t>-1102440565</t>
  </si>
  <si>
    <t>Montáž terasy podkladního roštu, z profilů dřevěných, osové vzdálenosti podpěr do 300 mm</t>
  </si>
  <si>
    <t>https://podminky.urs.cz/item/CS_URS_2023_01/762951001</t>
  </si>
  <si>
    <t>61198142</t>
  </si>
  <si>
    <t>terasový hranol 45x70mm exotická dřevina</t>
  </si>
  <si>
    <t>32</t>
  </si>
  <si>
    <t>-2019720295</t>
  </si>
  <si>
    <t>113*4,7952 'Přepočtené koeficientem množství</t>
  </si>
  <si>
    <t>29</t>
  </si>
  <si>
    <t>762952024</t>
  </si>
  <si>
    <t>Montáž teras z prken přes 135 mm z dřevin tvrdých skrytým spojem broušených bez povrchové úpravy</t>
  </si>
  <si>
    <t>1023713418</t>
  </si>
  <si>
    <t>Montáž terasy nášlapné vrstvy z prken z dřevin tvrdých nebo neobyčejně tvrdých, s broušením, omytím a kartáčováním, bez povrchové úpravy, spojovaných skrytými spojkami, šířky přes 135 mm</t>
  </si>
  <si>
    <t>https://podminky.urs.cz/item/CS_URS_2023_01/762952024</t>
  </si>
  <si>
    <t>30</t>
  </si>
  <si>
    <t>61198124</t>
  </si>
  <si>
    <t>terasový profil dřevěný tl 27mm sibiřský modřín</t>
  </si>
  <si>
    <t>-67519334</t>
  </si>
  <si>
    <t>113*1,08 'Přepočtené koeficientem množství</t>
  </si>
  <si>
    <t>31</t>
  </si>
  <si>
    <t>762953002</t>
  </si>
  <si>
    <t>Nátěr dřevěných teras olejový dvojnásobný s očištěním</t>
  </si>
  <si>
    <t>-52874342</t>
  </si>
  <si>
    <t>Montáž terasy nátěr dřevěných teras olejem, včetně očištění dvojnásobně</t>
  </si>
  <si>
    <t>https://podminky.urs.cz/item/CS_URS_2023_01/762953002</t>
  </si>
  <si>
    <t>113*2,1 'Přepočtené koeficientem množství</t>
  </si>
  <si>
    <t>998762101</t>
  </si>
  <si>
    <t>Přesun hmot tonážní pro kce tesařské v objektech v do 6 m</t>
  </si>
  <si>
    <t>207094662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</si>
  <si>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</si>
  <si>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</si>
  <si>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SEZNAM FIGUR</t>
  </si>
  <si>
    <t>Výměra</t>
  </si>
  <si>
    <t xml:space="preserve"> 01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</si>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</sst>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61" TargetMode="External" /><Relationship Id="rId2" Type="http://schemas.openxmlformats.org/officeDocument/2006/relationships/hyperlink" Target="https://podminky.urs.cz/item/CS_URS_2023_01/113106123" TargetMode="External" /><Relationship Id="rId3" Type="http://schemas.openxmlformats.org/officeDocument/2006/relationships/hyperlink" Target="https://podminky.urs.cz/item/CS_URS_2023_01/113107322" TargetMode="External" /><Relationship Id="rId4" Type="http://schemas.openxmlformats.org/officeDocument/2006/relationships/hyperlink" Target="https://podminky.urs.cz/item/CS_URS_2023_01/121151113" TargetMode="External" /><Relationship Id="rId5" Type="http://schemas.openxmlformats.org/officeDocument/2006/relationships/hyperlink" Target="https://podminky.urs.cz/item/CS_URS_2023_01/122251102" TargetMode="External" /><Relationship Id="rId6" Type="http://schemas.openxmlformats.org/officeDocument/2006/relationships/hyperlink" Target="https://podminky.urs.cz/item/CS_URS_2023_01/162751115" TargetMode="External" /><Relationship Id="rId7" Type="http://schemas.openxmlformats.org/officeDocument/2006/relationships/hyperlink" Target="https://podminky.urs.cz/item/CS_URS_2023_01/213141112" TargetMode="External" /><Relationship Id="rId8" Type="http://schemas.openxmlformats.org/officeDocument/2006/relationships/hyperlink" Target="https://podminky.urs.cz/item/CS_URS_2023_01/451577777" TargetMode="External" /><Relationship Id="rId9" Type="http://schemas.openxmlformats.org/officeDocument/2006/relationships/hyperlink" Target="https://podminky.urs.cz/item/CS_URS_2023_01/564801012" TargetMode="External" /><Relationship Id="rId10" Type="http://schemas.openxmlformats.org/officeDocument/2006/relationships/hyperlink" Target="https://podminky.urs.cz/item/CS_URS_2023_01/564831011" TargetMode="External" /><Relationship Id="rId11" Type="http://schemas.openxmlformats.org/officeDocument/2006/relationships/hyperlink" Target="https://podminky.urs.cz/item/CS_URS_2023_01/564861111" TargetMode="External" /><Relationship Id="rId12" Type="http://schemas.openxmlformats.org/officeDocument/2006/relationships/hyperlink" Target="https://podminky.urs.cz/item/CS_URS_2023_01/591211111" TargetMode="External" /><Relationship Id="rId13" Type="http://schemas.openxmlformats.org/officeDocument/2006/relationships/hyperlink" Target="https://podminky.urs.cz/item/CS_URS_2023_01/997221873" TargetMode="External" /><Relationship Id="rId14" Type="http://schemas.openxmlformats.org/officeDocument/2006/relationships/hyperlink" Target="https://podminky.urs.cz/item/CS_URS_2023_01/998225111" TargetMode="External" /><Relationship Id="rId15" Type="http://schemas.openxmlformats.org/officeDocument/2006/relationships/hyperlink" Target="https://podminky.urs.cz/item/CS_URS_2023_01/762951001" TargetMode="External" /><Relationship Id="rId16" Type="http://schemas.openxmlformats.org/officeDocument/2006/relationships/hyperlink" Target="https://podminky.urs.cz/item/CS_URS_2023_01/762952024" TargetMode="External" /><Relationship Id="rId17" Type="http://schemas.openxmlformats.org/officeDocument/2006/relationships/hyperlink" Target="https://podminky.urs.cz/item/CS_URS_2023_01/762953002" TargetMode="External" /><Relationship Id="rId18" Type="http://schemas.openxmlformats.org/officeDocument/2006/relationships/hyperlink" Target="https://podminky.urs.cz/item/CS_URS_2023_01/998762101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Zastávka Safari až expozice Panda Červená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Zoopark Chomutov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24. 2. 2023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Zoopark Chomutov, p.o.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Kristýna Konopíková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Kristýna Konopíková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zpevněné cesty'!J30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'01 - zpevněné cesty'!P89</f>
        <v>0</v>
      </c>
      <c r="AV55" s="120">
        <f>'01 - zpevněné cesty'!J33</f>
        <v>0</v>
      </c>
      <c r="AW55" s="120">
        <f>'01 - zpevněné cesty'!J34</f>
        <v>0</v>
      </c>
      <c r="AX55" s="120">
        <f>'01 - zpevněné cesty'!J35</f>
        <v>0</v>
      </c>
      <c r="AY55" s="120">
        <f>'01 - zpevněné cesty'!J36</f>
        <v>0</v>
      </c>
      <c r="AZ55" s="120">
        <f>'01 - zpevněné cesty'!F33</f>
        <v>0</v>
      </c>
      <c r="BA55" s="120">
        <f>'01 - zpevněné cesty'!F34</f>
        <v>0</v>
      </c>
      <c r="BB55" s="120">
        <f>'01 - zpevněné cesty'!F35</f>
        <v>0</v>
      </c>
      <c r="BC55" s="120">
        <f>'01 - zpevněné cesty'!F36</f>
        <v>0</v>
      </c>
      <c r="BD55" s="122">
        <f>'01 - zpevněné cesty'!F37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zpevněné cest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  <c r="AZ2" s="124" t="s">
        <v>82</v>
      </c>
      <c r="BA2" s="124" t="s">
        <v>83</v>
      </c>
      <c r="BB2" s="124" t="s">
        <v>84</v>
      </c>
      <c r="BC2" s="124" t="s">
        <v>85</v>
      </c>
      <c r="BD2" s="124" t="s">
        <v>81</v>
      </c>
    </row>
    <row r="3" spans="2:5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81</v>
      </c>
      <c r="AZ3" s="124" t="s">
        <v>86</v>
      </c>
      <c r="BA3" s="124" t="s">
        <v>87</v>
      </c>
      <c r="BB3" s="124" t="s">
        <v>84</v>
      </c>
      <c r="BC3" s="124" t="s">
        <v>88</v>
      </c>
      <c r="BD3" s="124" t="s">
        <v>81</v>
      </c>
    </row>
    <row r="4" spans="2:56" s="1" customFormat="1" ht="24.95" customHeight="1">
      <c r="B4" s="20"/>
      <c r="D4" s="127" t="s">
        <v>89</v>
      </c>
      <c r="L4" s="20"/>
      <c r="M4" s="128" t="s">
        <v>10</v>
      </c>
      <c r="AT4" s="17" t="s">
        <v>4</v>
      </c>
      <c r="AZ4" s="124" t="s">
        <v>90</v>
      </c>
      <c r="BA4" s="124" t="s">
        <v>91</v>
      </c>
      <c r="BB4" s="124" t="s">
        <v>84</v>
      </c>
      <c r="BC4" s="124" t="s">
        <v>92</v>
      </c>
      <c r="BD4" s="124" t="s">
        <v>81</v>
      </c>
    </row>
    <row r="5" spans="2:56" s="1" customFormat="1" ht="6.95" customHeight="1">
      <c r="B5" s="20"/>
      <c r="L5" s="20"/>
      <c r="AZ5" s="124" t="s">
        <v>93</v>
      </c>
      <c r="BA5" s="124" t="s">
        <v>94</v>
      </c>
      <c r="BB5" s="124" t="s">
        <v>84</v>
      </c>
      <c r="BC5" s="124" t="s">
        <v>95</v>
      </c>
      <c r="BD5" s="124" t="s">
        <v>81</v>
      </c>
    </row>
    <row r="6" spans="2:56" s="1" customFormat="1" ht="12" customHeight="1">
      <c r="B6" s="20"/>
      <c r="D6" s="129" t="s">
        <v>16</v>
      </c>
      <c r="L6" s="20"/>
      <c r="AZ6" s="124" t="s">
        <v>96</v>
      </c>
      <c r="BA6" s="124" t="s">
        <v>97</v>
      </c>
      <c r="BB6" s="124" t="s">
        <v>84</v>
      </c>
      <c r="BC6" s="124" t="s">
        <v>98</v>
      </c>
      <c r="BD6" s="124" t="s">
        <v>99</v>
      </c>
    </row>
    <row r="7" spans="2:56" s="1" customFormat="1" ht="16.5" customHeight="1">
      <c r="B7" s="20"/>
      <c r="E7" s="130" t="str">
        <f>'Rekapitulace stavby'!K6</f>
        <v>Zastávka Safari až expozice Panda Červená</v>
      </c>
      <c r="F7" s="129"/>
      <c r="G7" s="129"/>
      <c r="H7" s="129"/>
      <c r="L7" s="20"/>
      <c r="AZ7" s="124" t="s">
        <v>100</v>
      </c>
      <c r="BA7" s="124" t="s">
        <v>101</v>
      </c>
      <c r="BB7" s="124" t="s">
        <v>84</v>
      </c>
      <c r="BC7" s="124" t="s">
        <v>102</v>
      </c>
      <c r="BD7" s="124" t="s">
        <v>81</v>
      </c>
    </row>
    <row r="8" spans="1:56" s="2" customFormat="1" ht="12" customHeight="1">
      <c r="A8" s="38"/>
      <c r="B8" s="44"/>
      <c r="C8" s="38"/>
      <c r="D8" s="129" t="s">
        <v>103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4" t="s">
        <v>104</v>
      </c>
      <c r="BA8" s="124" t="s">
        <v>105</v>
      </c>
      <c r="BB8" s="124" t="s">
        <v>106</v>
      </c>
      <c r="BC8" s="124" t="s">
        <v>107</v>
      </c>
      <c r="BD8" s="124" t="s">
        <v>81</v>
      </c>
    </row>
    <row r="9" spans="1:56" s="2" customFormat="1" ht="16.5" customHeight="1">
      <c r="A9" s="38"/>
      <c r="B9" s="44"/>
      <c r="C9" s="38"/>
      <c r="D9" s="38"/>
      <c r="E9" s="132" t="s">
        <v>108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4" t="s">
        <v>109</v>
      </c>
      <c r="BA9" s="124" t="s">
        <v>110</v>
      </c>
      <c r="BB9" s="124" t="s">
        <v>84</v>
      </c>
      <c r="BC9" s="124" t="s">
        <v>111</v>
      </c>
      <c r="BD9" s="124" t="s">
        <v>81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4" t="s">
        <v>112</v>
      </c>
      <c r="BA10" s="124" t="s">
        <v>113</v>
      </c>
      <c r="BB10" s="124" t="s">
        <v>106</v>
      </c>
      <c r="BC10" s="124" t="s">
        <v>114</v>
      </c>
      <c r="BD10" s="124" t="s">
        <v>81</v>
      </c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19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21</v>
      </c>
      <c r="E12" s="38"/>
      <c r="F12" s="133" t="s">
        <v>22</v>
      </c>
      <c r="G12" s="38"/>
      <c r="H12" s="38"/>
      <c r="I12" s="129" t="s">
        <v>23</v>
      </c>
      <c r="J12" s="134" t="str">
        <f>'Rekapitulace stavby'!AN8</f>
        <v>24. 2. 2023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25</v>
      </c>
      <c r="E14" s="38"/>
      <c r="F14" s="38"/>
      <c r="G14" s="38"/>
      <c r="H14" s="38"/>
      <c r="I14" s="129" t="s">
        <v>26</v>
      </c>
      <c r="J14" s="133" t="s">
        <v>19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29" t="s">
        <v>28</v>
      </c>
      <c r="J15" s="133" t="s">
        <v>19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29</v>
      </c>
      <c r="E17" s="38"/>
      <c r="F17" s="38"/>
      <c r="G17" s="38"/>
      <c r="H17" s="38"/>
      <c r="I17" s="129" t="s">
        <v>26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28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31</v>
      </c>
      <c r="E20" s="38"/>
      <c r="F20" s="38"/>
      <c r="G20" s="38"/>
      <c r="H20" s="38"/>
      <c r="I20" s="129" t="s">
        <v>26</v>
      </c>
      <c r="J20" s="133" t="s">
        <v>19</v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29" t="s">
        <v>28</v>
      </c>
      <c r="J21" s="133" t="s">
        <v>19</v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34</v>
      </c>
      <c r="E23" s="38"/>
      <c r="F23" s="38"/>
      <c r="G23" s="38"/>
      <c r="H23" s="38"/>
      <c r="I23" s="129" t="s">
        <v>26</v>
      </c>
      <c r="J23" s="133" t="s">
        <v>19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32</v>
      </c>
      <c r="F24" s="38"/>
      <c r="G24" s="38"/>
      <c r="H24" s="38"/>
      <c r="I24" s="129" t="s">
        <v>28</v>
      </c>
      <c r="J24" s="133" t="s">
        <v>19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35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37</v>
      </c>
      <c r="E30" s="38"/>
      <c r="F30" s="38"/>
      <c r="G30" s="38"/>
      <c r="H30" s="38"/>
      <c r="I30" s="38"/>
      <c r="J30" s="141">
        <f>ROUND(J89,2)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39</v>
      </c>
      <c r="G32" s="38"/>
      <c r="H32" s="38"/>
      <c r="I32" s="142" t="s">
        <v>38</v>
      </c>
      <c r="J32" s="142" t="s">
        <v>40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3" t="s">
        <v>41</v>
      </c>
      <c r="E33" s="129" t="s">
        <v>42</v>
      </c>
      <c r="F33" s="144">
        <f>ROUND((SUM(BE89:BE229)),2)</f>
        <v>0</v>
      </c>
      <c r="G33" s="38"/>
      <c r="H33" s="38"/>
      <c r="I33" s="145">
        <v>0.21</v>
      </c>
      <c r="J33" s="144">
        <f>ROUND(((SUM(BE89:BE229))*I33),2)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9" t="s">
        <v>43</v>
      </c>
      <c r="F34" s="144">
        <f>ROUND((SUM(BF89:BF229)),2)</f>
        <v>0</v>
      </c>
      <c r="G34" s="38"/>
      <c r="H34" s="38"/>
      <c r="I34" s="145">
        <v>0.15</v>
      </c>
      <c r="J34" s="144">
        <f>ROUND(((SUM(BF89:BF229))*I34),2)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9" t="s">
        <v>44</v>
      </c>
      <c r="F35" s="144">
        <f>ROUND((SUM(BG89:BG229)),2)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9" t="s">
        <v>45</v>
      </c>
      <c r="F36" s="144">
        <f>ROUND((SUM(BH89:BH229)),2)</f>
        <v>0</v>
      </c>
      <c r="G36" s="38"/>
      <c r="H36" s="38"/>
      <c r="I36" s="145">
        <v>0.15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46</v>
      </c>
      <c r="F37" s="144">
        <f>ROUND((SUM(BI89:BI229)),2)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47</v>
      </c>
      <c r="E39" s="148"/>
      <c r="F39" s="148"/>
      <c r="G39" s="149" t="s">
        <v>48</v>
      </c>
      <c r="H39" s="150" t="s">
        <v>49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115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Zastávka Safari až expozice Panda Červená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103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zpevněné cesty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Zoopark Chomutov</v>
      </c>
      <c r="G52" s="40"/>
      <c r="H52" s="40"/>
      <c r="I52" s="32" t="s">
        <v>23</v>
      </c>
      <c r="J52" s="72" t="str">
        <f>IF(J12="","",J12)</f>
        <v>24. 2. 2023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Zoopark Chomutov, p.o.</v>
      </c>
      <c r="G54" s="40"/>
      <c r="H54" s="40"/>
      <c r="I54" s="32" t="s">
        <v>31</v>
      </c>
      <c r="J54" s="36" t="str">
        <f>E21</f>
        <v>Ing. Kristýna Konopíková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Ing. Kristýna Konopíková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116</v>
      </c>
      <c r="D57" s="159"/>
      <c r="E57" s="159"/>
      <c r="F57" s="159"/>
      <c r="G57" s="159"/>
      <c r="H57" s="159"/>
      <c r="I57" s="159"/>
      <c r="J57" s="160" t="s">
        <v>117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69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118</v>
      </c>
    </row>
    <row r="60" spans="1:31" s="9" customFormat="1" ht="24.95" customHeight="1">
      <c r="A60" s="9"/>
      <c r="B60" s="162"/>
      <c r="C60" s="163"/>
      <c r="D60" s="164" t="s">
        <v>119</v>
      </c>
      <c r="E60" s="165"/>
      <c r="F60" s="165"/>
      <c r="G60" s="165"/>
      <c r="H60" s="165"/>
      <c r="I60" s="165"/>
      <c r="J60" s="166">
        <f>J90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120</v>
      </c>
      <c r="E61" s="171"/>
      <c r="F61" s="171"/>
      <c r="G61" s="171"/>
      <c r="H61" s="171"/>
      <c r="I61" s="171"/>
      <c r="J61" s="172">
        <f>J91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121</v>
      </c>
      <c r="E62" s="171"/>
      <c r="F62" s="171"/>
      <c r="G62" s="171"/>
      <c r="H62" s="171"/>
      <c r="I62" s="171"/>
      <c r="J62" s="172">
        <f>J119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122</v>
      </c>
      <c r="E63" s="171"/>
      <c r="F63" s="171"/>
      <c r="G63" s="171"/>
      <c r="H63" s="171"/>
      <c r="I63" s="171"/>
      <c r="J63" s="172">
        <f>J132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123</v>
      </c>
      <c r="E64" s="171"/>
      <c r="F64" s="171"/>
      <c r="G64" s="171"/>
      <c r="H64" s="171"/>
      <c r="I64" s="171"/>
      <c r="J64" s="172">
        <f>J137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124</v>
      </c>
      <c r="E65" s="171"/>
      <c r="F65" s="171"/>
      <c r="G65" s="171"/>
      <c r="H65" s="171"/>
      <c r="I65" s="171"/>
      <c r="J65" s="172">
        <f>J172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125</v>
      </c>
      <c r="E66" s="171"/>
      <c r="F66" s="171"/>
      <c r="G66" s="171"/>
      <c r="H66" s="171"/>
      <c r="I66" s="171"/>
      <c r="J66" s="172">
        <f>J196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126</v>
      </c>
      <c r="E67" s="171"/>
      <c r="F67" s="171"/>
      <c r="G67" s="171"/>
      <c r="H67" s="171"/>
      <c r="I67" s="171"/>
      <c r="J67" s="172">
        <f>J202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2"/>
      <c r="C68" s="163"/>
      <c r="D68" s="164" t="s">
        <v>127</v>
      </c>
      <c r="E68" s="165"/>
      <c r="F68" s="165"/>
      <c r="G68" s="165"/>
      <c r="H68" s="165"/>
      <c r="I68" s="165"/>
      <c r="J68" s="166">
        <f>J206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8"/>
      <c r="C69" s="169"/>
      <c r="D69" s="170" t="s">
        <v>128</v>
      </c>
      <c r="E69" s="171"/>
      <c r="F69" s="171"/>
      <c r="G69" s="171"/>
      <c r="H69" s="171"/>
      <c r="I69" s="171"/>
      <c r="J69" s="172">
        <f>J207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129</v>
      </c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57" t="str">
        <f>E7</f>
        <v>Zastávka Safari až expozice Panda Červená</v>
      </c>
      <c r="F79" s="32"/>
      <c r="G79" s="32"/>
      <c r="H79" s="32"/>
      <c r="I79" s="40"/>
      <c r="J79" s="40"/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103</v>
      </c>
      <c r="D80" s="40"/>
      <c r="E80" s="40"/>
      <c r="F80" s="40"/>
      <c r="G80" s="40"/>
      <c r="H80" s="40"/>
      <c r="I80" s="40"/>
      <c r="J80" s="40"/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01 - zpevněné cesty</v>
      </c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1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Zoopark Chomutov</v>
      </c>
      <c r="G83" s="40"/>
      <c r="H83" s="40"/>
      <c r="I83" s="32" t="s">
        <v>23</v>
      </c>
      <c r="J83" s="72" t="str">
        <f>IF(J12="","",J12)</f>
        <v>24. 2. 2023</v>
      </c>
      <c r="K83" s="40"/>
      <c r="L83" s="131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1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Zoopark Chomutov, p.o.</v>
      </c>
      <c r="G85" s="40"/>
      <c r="H85" s="40"/>
      <c r="I85" s="32" t="s">
        <v>31</v>
      </c>
      <c r="J85" s="36" t="str">
        <f>E21</f>
        <v>Ing. Kristýna Konopíková</v>
      </c>
      <c r="K85" s="40"/>
      <c r="L85" s="131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Ing. Kristýna Konopíková</v>
      </c>
      <c r="K86" s="40"/>
      <c r="L86" s="131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1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4"/>
      <c r="B88" s="175"/>
      <c r="C88" s="176" t="s">
        <v>130</v>
      </c>
      <c r="D88" s="177" t="s">
        <v>56</v>
      </c>
      <c r="E88" s="177" t="s">
        <v>52</v>
      </c>
      <c r="F88" s="177" t="s">
        <v>53</v>
      </c>
      <c r="G88" s="177" t="s">
        <v>131</v>
      </c>
      <c r="H88" s="177" t="s">
        <v>132</v>
      </c>
      <c r="I88" s="177" t="s">
        <v>133</v>
      </c>
      <c r="J88" s="177" t="s">
        <v>117</v>
      </c>
      <c r="K88" s="178" t="s">
        <v>134</v>
      </c>
      <c r="L88" s="179"/>
      <c r="M88" s="92" t="s">
        <v>19</v>
      </c>
      <c r="N88" s="93" t="s">
        <v>41</v>
      </c>
      <c r="O88" s="93" t="s">
        <v>135</v>
      </c>
      <c r="P88" s="93" t="s">
        <v>136</v>
      </c>
      <c r="Q88" s="93" t="s">
        <v>137</v>
      </c>
      <c r="R88" s="93" t="s">
        <v>138</v>
      </c>
      <c r="S88" s="93" t="s">
        <v>139</v>
      </c>
      <c r="T88" s="94" t="s">
        <v>140</v>
      </c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</row>
    <row r="89" spans="1:63" s="2" customFormat="1" ht="22.8" customHeight="1">
      <c r="A89" s="38"/>
      <c r="B89" s="39"/>
      <c r="C89" s="99" t="s">
        <v>141</v>
      </c>
      <c r="D89" s="40"/>
      <c r="E89" s="40"/>
      <c r="F89" s="40"/>
      <c r="G89" s="40"/>
      <c r="H89" s="40"/>
      <c r="I89" s="40"/>
      <c r="J89" s="180">
        <f>BK89</f>
        <v>0</v>
      </c>
      <c r="K89" s="40"/>
      <c r="L89" s="44"/>
      <c r="M89" s="95"/>
      <c r="N89" s="181"/>
      <c r="O89" s="96"/>
      <c r="P89" s="182">
        <f>P90+P206</f>
        <v>0</v>
      </c>
      <c r="Q89" s="96"/>
      <c r="R89" s="182">
        <f>R90+R206</f>
        <v>60.5374187</v>
      </c>
      <c r="S89" s="96"/>
      <c r="T89" s="183">
        <f>T90+T206</f>
        <v>126.44999999999999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70</v>
      </c>
      <c r="AU89" s="17" t="s">
        <v>118</v>
      </c>
      <c r="BK89" s="184">
        <f>BK90+BK206</f>
        <v>0</v>
      </c>
    </row>
    <row r="90" spans="1:63" s="12" customFormat="1" ht="25.9" customHeight="1">
      <c r="A90" s="12"/>
      <c r="B90" s="185"/>
      <c r="C90" s="186"/>
      <c r="D90" s="187" t="s">
        <v>70</v>
      </c>
      <c r="E90" s="188" t="s">
        <v>142</v>
      </c>
      <c r="F90" s="188" t="s">
        <v>143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P91+P119+P132+P137+P172+P196+P202</f>
        <v>0</v>
      </c>
      <c r="Q90" s="193"/>
      <c r="R90" s="194">
        <f>R91+R119+R132+R137+R172+R196+R202</f>
        <v>56.474403</v>
      </c>
      <c r="S90" s="193"/>
      <c r="T90" s="195">
        <f>T91+T119+T132+T137+T172+T196+T202</f>
        <v>126.44999999999999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6" t="s">
        <v>79</v>
      </c>
      <c r="AT90" s="197" t="s">
        <v>70</v>
      </c>
      <c r="AU90" s="197" t="s">
        <v>71</v>
      </c>
      <c r="AY90" s="196" t="s">
        <v>144</v>
      </c>
      <c r="BK90" s="198">
        <f>BK91+BK119+BK132+BK137+BK172+BK196+BK202</f>
        <v>0</v>
      </c>
    </row>
    <row r="91" spans="1:63" s="12" customFormat="1" ht="22.8" customHeight="1">
      <c r="A91" s="12"/>
      <c r="B91" s="185"/>
      <c r="C91" s="186"/>
      <c r="D91" s="187" t="s">
        <v>70</v>
      </c>
      <c r="E91" s="199" t="s">
        <v>79</v>
      </c>
      <c r="F91" s="199" t="s">
        <v>145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SUM(P92:P118)</f>
        <v>0</v>
      </c>
      <c r="Q91" s="193"/>
      <c r="R91" s="194">
        <f>SUM(R92:R118)</f>
        <v>0</v>
      </c>
      <c r="S91" s="193"/>
      <c r="T91" s="195">
        <f>SUM(T92:T118)</f>
        <v>126.44999999999999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6" t="s">
        <v>79</v>
      </c>
      <c r="AT91" s="197" t="s">
        <v>70</v>
      </c>
      <c r="AU91" s="197" t="s">
        <v>79</v>
      </c>
      <c r="AY91" s="196" t="s">
        <v>144</v>
      </c>
      <c r="BK91" s="198">
        <f>SUM(BK92:BK118)</f>
        <v>0</v>
      </c>
    </row>
    <row r="92" spans="1:65" s="2" customFormat="1" ht="24.15" customHeight="1">
      <c r="A92" s="38"/>
      <c r="B92" s="39"/>
      <c r="C92" s="201" t="s">
        <v>79</v>
      </c>
      <c r="D92" s="201" t="s">
        <v>146</v>
      </c>
      <c r="E92" s="202" t="s">
        <v>147</v>
      </c>
      <c r="F92" s="203" t="s">
        <v>148</v>
      </c>
      <c r="G92" s="204" t="s">
        <v>84</v>
      </c>
      <c r="H92" s="205">
        <v>36</v>
      </c>
      <c r="I92" s="206"/>
      <c r="J92" s="207">
        <f>ROUND(I92*H92,2)</f>
        <v>0</v>
      </c>
      <c r="K92" s="203" t="s">
        <v>149</v>
      </c>
      <c r="L92" s="44"/>
      <c r="M92" s="208" t="s">
        <v>19</v>
      </c>
      <c r="N92" s="209" t="s">
        <v>42</v>
      </c>
      <c r="O92" s="84"/>
      <c r="P92" s="210">
        <f>O92*H92</f>
        <v>0</v>
      </c>
      <c r="Q92" s="210">
        <v>0</v>
      </c>
      <c r="R92" s="210">
        <f>Q92*H92</f>
        <v>0</v>
      </c>
      <c r="S92" s="210">
        <v>0.32</v>
      </c>
      <c r="T92" s="211">
        <f>S92*H92</f>
        <v>11.52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2" t="s">
        <v>150</v>
      </c>
      <c r="AT92" s="212" t="s">
        <v>146</v>
      </c>
      <c r="AU92" s="212" t="s">
        <v>81</v>
      </c>
      <c r="AY92" s="17" t="s">
        <v>144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7" t="s">
        <v>79</v>
      </c>
      <c r="BK92" s="213">
        <f>ROUND(I92*H92,2)</f>
        <v>0</v>
      </c>
      <c r="BL92" s="17" t="s">
        <v>150</v>
      </c>
      <c r="BM92" s="212" t="s">
        <v>151</v>
      </c>
    </row>
    <row r="93" spans="1:47" s="2" customFormat="1" ht="12">
      <c r="A93" s="38"/>
      <c r="B93" s="39"/>
      <c r="C93" s="40"/>
      <c r="D93" s="214" t="s">
        <v>152</v>
      </c>
      <c r="E93" s="40"/>
      <c r="F93" s="215" t="s">
        <v>148</v>
      </c>
      <c r="G93" s="40"/>
      <c r="H93" s="40"/>
      <c r="I93" s="216"/>
      <c r="J93" s="40"/>
      <c r="K93" s="40"/>
      <c r="L93" s="44"/>
      <c r="M93" s="217"/>
      <c r="N93" s="218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81</v>
      </c>
    </row>
    <row r="94" spans="1:47" s="2" customFormat="1" ht="12">
      <c r="A94" s="38"/>
      <c r="B94" s="39"/>
      <c r="C94" s="40"/>
      <c r="D94" s="219" t="s">
        <v>153</v>
      </c>
      <c r="E94" s="40"/>
      <c r="F94" s="220" t="s">
        <v>154</v>
      </c>
      <c r="G94" s="40"/>
      <c r="H94" s="40"/>
      <c r="I94" s="216"/>
      <c r="J94" s="40"/>
      <c r="K94" s="40"/>
      <c r="L94" s="44"/>
      <c r="M94" s="217"/>
      <c r="N94" s="218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153</v>
      </c>
      <c r="AU94" s="17" t="s">
        <v>81</v>
      </c>
    </row>
    <row r="95" spans="1:51" s="13" customFormat="1" ht="12">
      <c r="A95" s="13"/>
      <c r="B95" s="221"/>
      <c r="C95" s="222"/>
      <c r="D95" s="214" t="s">
        <v>155</v>
      </c>
      <c r="E95" s="223" t="s">
        <v>19</v>
      </c>
      <c r="F95" s="224" t="s">
        <v>82</v>
      </c>
      <c r="G95" s="222"/>
      <c r="H95" s="225">
        <v>36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155</v>
      </c>
      <c r="AU95" s="231" t="s">
        <v>81</v>
      </c>
      <c r="AV95" s="13" t="s">
        <v>81</v>
      </c>
      <c r="AW95" s="13" t="s">
        <v>33</v>
      </c>
      <c r="AX95" s="13" t="s">
        <v>79</v>
      </c>
      <c r="AY95" s="231" t="s">
        <v>144</v>
      </c>
    </row>
    <row r="96" spans="1:65" s="2" customFormat="1" ht="24.15" customHeight="1">
      <c r="A96" s="38"/>
      <c r="B96" s="39"/>
      <c r="C96" s="201" t="s">
        <v>81</v>
      </c>
      <c r="D96" s="201" t="s">
        <v>146</v>
      </c>
      <c r="E96" s="202" t="s">
        <v>156</v>
      </c>
      <c r="F96" s="203" t="s">
        <v>157</v>
      </c>
      <c r="G96" s="204" t="s">
        <v>84</v>
      </c>
      <c r="H96" s="205">
        <v>113</v>
      </c>
      <c r="I96" s="206"/>
      <c r="J96" s="207">
        <f>ROUND(I96*H96,2)</f>
        <v>0</v>
      </c>
      <c r="K96" s="203" t="s">
        <v>149</v>
      </c>
      <c r="L96" s="44"/>
      <c r="M96" s="208" t="s">
        <v>19</v>
      </c>
      <c r="N96" s="209" t="s">
        <v>42</v>
      </c>
      <c r="O96" s="84"/>
      <c r="P96" s="210">
        <f>O96*H96</f>
        <v>0</v>
      </c>
      <c r="Q96" s="210">
        <v>0</v>
      </c>
      <c r="R96" s="210">
        <f>Q96*H96</f>
        <v>0</v>
      </c>
      <c r="S96" s="210">
        <v>0.26</v>
      </c>
      <c r="T96" s="211">
        <f>S96*H96</f>
        <v>29.380000000000003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2" t="s">
        <v>150</v>
      </c>
      <c r="AT96" s="212" t="s">
        <v>146</v>
      </c>
      <c r="AU96" s="212" t="s">
        <v>81</v>
      </c>
      <c r="AY96" s="17" t="s">
        <v>144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7" t="s">
        <v>79</v>
      </c>
      <c r="BK96" s="213">
        <f>ROUND(I96*H96,2)</f>
        <v>0</v>
      </c>
      <c r="BL96" s="17" t="s">
        <v>150</v>
      </c>
      <c r="BM96" s="212" t="s">
        <v>158</v>
      </c>
    </row>
    <row r="97" spans="1:47" s="2" customFormat="1" ht="12">
      <c r="A97" s="38"/>
      <c r="B97" s="39"/>
      <c r="C97" s="40"/>
      <c r="D97" s="214" t="s">
        <v>152</v>
      </c>
      <c r="E97" s="40"/>
      <c r="F97" s="215" t="s">
        <v>157</v>
      </c>
      <c r="G97" s="40"/>
      <c r="H97" s="40"/>
      <c r="I97" s="216"/>
      <c r="J97" s="40"/>
      <c r="K97" s="40"/>
      <c r="L97" s="44"/>
      <c r="M97" s="217"/>
      <c r="N97" s="218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81</v>
      </c>
    </row>
    <row r="98" spans="1:47" s="2" customFormat="1" ht="12">
      <c r="A98" s="38"/>
      <c r="B98" s="39"/>
      <c r="C98" s="40"/>
      <c r="D98" s="219" t="s">
        <v>153</v>
      </c>
      <c r="E98" s="40"/>
      <c r="F98" s="220" t="s">
        <v>159</v>
      </c>
      <c r="G98" s="40"/>
      <c r="H98" s="40"/>
      <c r="I98" s="216"/>
      <c r="J98" s="40"/>
      <c r="K98" s="40"/>
      <c r="L98" s="44"/>
      <c r="M98" s="217"/>
      <c r="N98" s="218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153</v>
      </c>
      <c r="AU98" s="17" t="s">
        <v>81</v>
      </c>
    </row>
    <row r="99" spans="1:51" s="13" customFormat="1" ht="12">
      <c r="A99" s="13"/>
      <c r="B99" s="221"/>
      <c r="C99" s="222"/>
      <c r="D99" s="214" t="s">
        <v>155</v>
      </c>
      <c r="E99" s="223" t="s">
        <v>19</v>
      </c>
      <c r="F99" s="224" t="s">
        <v>93</v>
      </c>
      <c r="G99" s="222"/>
      <c r="H99" s="225">
        <v>113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155</v>
      </c>
      <c r="AU99" s="231" t="s">
        <v>81</v>
      </c>
      <c r="AV99" s="13" t="s">
        <v>81</v>
      </c>
      <c r="AW99" s="13" t="s">
        <v>33</v>
      </c>
      <c r="AX99" s="13" t="s">
        <v>79</v>
      </c>
      <c r="AY99" s="231" t="s">
        <v>144</v>
      </c>
    </row>
    <row r="100" spans="1:65" s="2" customFormat="1" ht="24.15" customHeight="1">
      <c r="A100" s="38"/>
      <c r="B100" s="39"/>
      <c r="C100" s="201" t="s">
        <v>99</v>
      </c>
      <c r="D100" s="201" t="s">
        <v>146</v>
      </c>
      <c r="E100" s="202" t="s">
        <v>160</v>
      </c>
      <c r="F100" s="203" t="s">
        <v>161</v>
      </c>
      <c r="G100" s="204" t="s">
        <v>84</v>
      </c>
      <c r="H100" s="205">
        <v>295</v>
      </c>
      <c r="I100" s="206"/>
      <c r="J100" s="207">
        <f>ROUND(I100*H100,2)</f>
        <v>0</v>
      </c>
      <c r="K100" s="203" t="s">
        <v>149</v>
      </c>
      <c r="L100" s="44"/>
      <c r="M100" s="208" t="s">
        <v>19</v>
      </c>
      <c r="N100" s="209" t="s">
        <v>42</v>
      </c>
      <c r="O100" s="84"/>
      <c r="P100" s="210">
        <f>O100*H100</f>
        <v>0</v>
      </c>
      <c r="Q100" s="210">
        <v>0</v>
      </c>
      <c r="R100" s="210">
        <f>Q100*H100</f>
        <v>0</v>
      </c>
      <c r="S100" s="210">
        <v>0.29</v>
      </c>
      <c r="T100" s="211">
        <f>S100*H100</f>
        <v>85.55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2" t="s">
        <v>150</v>
      </c>
      <c r="AT100" s="212" t="s">
        <v>146</v>
      </c>
      <c r="AU100" s="212" t="s">
        <v>81</v>
      </c>
      <c r="AY100" s="17" t="s">
        <v>144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7" t="s">
        <v>79</v>
      </c>
      <c r="BK100" s="213">
        <f>ROUND(I100*H100,2)</f>
        <v>0</v>
      </c>
      <c r="BL100" s="17" t="s">
        <v>150</v>
      </c>
      <c r="BM100" s="212" t="s">
        <v>162</v>
      </c>
    </row>
    <row r="101" spans="1:47" s="2" customFormat="1" ht="12">
      <c r="A101" s="38"/>
      <c r="B101" s="39"/>
      <c r="C101" s="40"/>
      <c r="D101" s="214" t="s">
        <v>152</v>
      </c>
      <c r="E101" s="40"/>
      <c r="F101" s="215" t="s">
        <v>161</v>
      </c>
      <c r="G101" s="40"/>
      <c r="H101" s="40"/>
      <c r="I101" s="216"/>
      <c r="J101" s="40"/>
      <c r="K101" s="40"/>
      <c r="L101" s="44"/>
      <c r="M101" s="217"/>
      <c r="N101" s="218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81</v>
      </c>
    </row>
    <row r="102" spans="1:47" s="2" customFormat="1" ht="12">
      <c r="A102" s="38"/>
      <c r="B102" s="39"/>
      <c r="C102" s="40"/>
      <c r="D102" s="219" t="s">
        <v>153</v>
      </c>
      <c r="E102" s="40"/>
      <c r="F102" s="220" t="s">
        <v>163</v>
      </c>
      <c r="G102" s="40"/>
      <c r="H102" s="40"/>
      <c r="I102" s="216"/>
      <c r="J102" s="40"/>
      <c r="K102" s="40"/>
      <c r="L102" s="44"/>
      <c r="M102" s="217"/>
      <c r="N102" s="218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153</v>
      </c>
      <c r="AU102" s="17" t="s">
        <v>81</v>
      </c>
    </row>
    <row r="103" spans="1:51" s="13" customFormat="1" ht="12">
      <c r="A103" s="13"/>
      <c r="B103" s="221"/>
      <c r="C103" s="222"/>
      <c r="D103" s="214" t="s">
        <v>155</v>
      </c>
      <c r="E103" s="223" t="s">
        <v>109</v>
      </c>
      <c r="F103" s="224" t="s">
        <v>164</v>
      </c>
      <c r="G103" s="222"/>
      <c r="H103" s="225">
        <v>295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155</v>
      </c>
      <c r="AU103" s="231" t="s">
        <v>81</v>
      </c>
      <c r="AV103" s="13" t="s">
        <v>81</v>
      </c>
      <c r="AW103" s="13" t="s">
        <v>33</v>
      </c>
      <c r="AX103" s="13" t="s">
        <v>79</v>
      </c>
      <c r="AY103" s="231" t="s">
        <v>144</v>
      </c>
    </row>
    <row r="104" spans="1:65" s="2" customFormat="1" ht="24.15" customHeight="1">
      <c r="A104" s="38"/>
      <c r="B104" s="39"/>
      <c r="C104" s="201" t="s">
        <v>150</v>
      </c>
      <c r="D104" s="201" t="s">
        <v>146</v>
      </c>
      <c r="E104" s="202" t="s">
        <v>165</v>
      </c>
      <c r="F104" s="203" t="s">
        <v>166</v>
      </c>
      <c r="G104" s="204" t="s">
        <v>84</v>
      </c>
      <c r="H104" s="205">
        <v>769</v>
      </c>
      <c r="I104" s="206"/>
      <c r="J104" s="207">
        <f>ROUND(I104*H104,2)</f>
        <v>0</v>
      </c>
      <c r="K104" s="203" t="s">
        <v>149</v>
      </c>
      <c r="L104" s="44"/>
      <c r="M104" s="208" t="s">
        <v>19</v>
      </c>
      <c r="N104" s="209" t="s">
        <v>42</v>
      </c>
      <c r="O104" s="84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2" t="s">
        <v>150</v>
      </c>
      <c r="AT104" s="212" t="s">
        <v>146</v>
      </c>
      <c r="AU104" s="212" t="s">
        <v>81</v>
      </c>
      <c r="AY104" s="17" t="s">
        <v>144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7" t="s">
        <v>79</v>
      </c>
      <c r="BK104" s="213">
        <f>ROUND(I104*H104,2)</f>
        <v>0</v>
      </c>
      <c r="BL104" s="17" t="s">
        <v>150</v>
      </c>
      <c r="BM104" s="212" t="s">
        <v>167</v>
      </c>
    </row>
    <row r="105" spans="1:47" s="2" customFormat="1" ht="12">
      <c r="A105" s="38"/>
      <c r="B105" s="39"/>
      <c r="C105" s="40"/>
      <c r="D105" s="214" t="s">
        <v>152</v>
      </c>
      <c r="E105" s="40"/>
      <c r="F105" s="215" t="s">
        <v>168</v>
      </c>
      <c r="G105" s="40"/>
      <c r="H105" s="40"/>
      <c r="I105" s="216"/>
      <c r="J105" s="40"/>
      <c r="K105" s="40"/>
      <c r="L105" s="44"/>
      <c r="M105" s="217"/>
      <c r="N105" s="218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81</v>
      </c>
    </row>
    <row r="106" spans="1:47" s="2" customFormat="1" ht="12">
      <c r="A106" s="38"/>
      <c r="B106" s="39"/>
      <c r="C106" s="40"/>
      <c r="D106" s="219" t="s">
        <v>153</v>
      </c>
      <c r="E106" s="40"/>
      <c r="F106" s="220" t="s">
        <v>169</v>
      </c>
      <c r="G106" s="40"/>
      <c r="H106" s="40"/>
      <c r="I106" s="216"/>
      <c r="J106" s="40"/>
      <c r="K106" s="40"/>
      <c r="L106" s="44"/>
      <c r="M106" s="217"/>
      <c r="N106" s="218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153</v>
      </c>
      <c r="AU106" s="17" t="s">
        <v>81</v>
      </c>
    </row>
    <row r="107" spans="1:51" s="13" customFormat="1" ht="12">
      <c r="A107" s="13"/>
      <c r="B107" s="221"/>
      <c r="C107" s="222"/>
      <c r="D107" s="214" t="s">
        <v>155</v>
      </c>
      <c r="E107" s="223" t="s">
        <v>100</v>
      </c>
      <c r="F107" s="224" t="s">
        <v>170</v>
      </c>
      <c r="G107" s="222"/>
      <c r="H107" s="225">
        <v>769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155</v>
      </c>
      <c r="AU107" s="231" t="s">
        <v>81</v>
      </c>
      <c r="AV107" s="13" t="s">
        <v>81</v>
      </c>
      <c r="AW107" s="13" t="s">
        <v>33</v>
      </c>
      <c r="AX107" s="13" t="s">
        <v>79</v>
      </c>
      <c r="AY107" s="231" t="s">
        <v>144</v>
      </c>
    </row>
    <row r="108" spans="1:65" s="2" customFormat="1" ht="24.15" customHeight="1">
      <c r="A108" s="38"/>
      <c r="B108" s="39"/>
      <c r="C108" s="201" t="s">
        <v>171</v>
      </c>
      <c r="D108" s="201" t="s">
        <v>146</v>
      </c>
      <c r="E108" s="202" t="s">
        <v>172</v>
      </c>
      <c r="F108" s="203" t="s">
        <v>173</v>
      </c>
      <c r="G108" s="204" t="s">
        <v>106</v>
      </c>
      <c r="H108" s="205">
        <v>155.75</v>
      </c>
      <c r="I108" s="206"/>
      <c r="J108" s="207">
        <f>ROUND(I108*H108,2)</f>
        <v>0</v>
      </c>
      <c r="K108" s="203" t="s">
        <v>149</v>
      </c>
      <c r="L108" s="44"/>
      <c r="M108" s="208" t="s">
        <v>19</v>
      </c>
      <c r="N108" s="209" t="s">
        <v>42</v>
      </c>
      <c r="O108" s="84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2" t="s">
        <v>150</v>
      </c>
      <c r="AT108" s="212" t="s">
        <v>146</v>
      </c>
      <c r="AU108" s="212" t="s">
        <v>81</v>
      </c>
      <c r="AY108" s="17" t="s">
        <v>144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7" t="s">
        <v>79</v>
      </c>
      <c r="BK108" s="213">
        <f>ROUND(I108*H108,2)</f>
        <v>0</v>
      </c>
      <c r="BL108" s="17" t="s">
        <v>150</v>
      </c>
      <c r="BM108" s="212" t="s">
        <v>174</v>
      </c>
    </row>
    <row r="109" spans="1:47" s="2" customFormat="1" ht="12">
      <c r="A109" s="38"/>
      <c r="B109" s="39"/>
      <c r="C109" s="40"/>
      <c r="D109" s="214" t="s">
        <v>152</v>
      </c>
      <c r="E109" s="40"/>
      <c r="F109" s="215" t="s">
        <v>173</v>
      </c>
      <c r="G109" s="40"/>
      <c r="H109" s="40"/>
      <c r="I109" s="216"/>
      <c r="J109" s="40"/>
      <c r="K109" s="40"/>
      <c r="L109" s="44"/>
      <c r="M109" s="217"/>
      <c r="N109" s="218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81</v>
      </c>
    </row>
    <row r="110" spans="1:47" s="2" customFormat="1" ht="12">
      <c r="A110" s="38"/>
      <c r="B110" s="39"/>
      <c r="C110" s="40"/>
      <c r="D110" s="219" t="s">
        <v>153</v>
      </c>
      <c r="E110" s="40"/>
      <c r="F110" s="220" t="s">
        <v>175</v>
      </c>
      <c r="G110" s="40"/>
      <c r="H110" s="40"/>
      <c r="I110" s="216"/>
      <c r="J110" s="40"/>
      <c r="K110" s="40"/>
      <c r="L110" s="44"/>
      <c r="M110" s="217"/>
      <c r="N110" s="218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153</v>
      </c>
      <c r="AU110" s="17" t="s">
        <v>81</v>
      </c>
    </row>
    <row r="111" spans="1:51" s="13" customFormat="1" ht="12">
      <c r="A111" s="13"/>
      <c r="B111" s="221"/>
      <c r="C111" s="222"/>
      <c r="D111" s="214" t="s">
        <v>155</v>
      </c>
      <c r="E111" s="223" t="s">
        <v>104</v>
      </c>
      <c r="F111" s="224" t="s">
        <v>176</v>
      </c>
      <c r="G111" s="222"/>
      <c r="H111" s="225">
        <v>155.75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155</v>
      </c>
      <c r="AU111" s="231" t="s">
        <v>81</v>
      </c>
      <c r="AV111" s="13" t="s">
        <v>81</v>
      </c>
      <c r="AW111" s="13" t="s">
        <v>33</v>
      </c>
      <c r="AX111" s="13" t="s">
        <v>79</v>
      </c>
      <c r="AY111" s="231" t="s">
        <v>144</v>
      </c>
    </row>
    <row r="112" spans="1:65" s="2" customFormat="1" ht="37.8" customHeight="1">
      <c r="A112" s="38"/>
      <c r="B112" s="39"/>
      <c r="C112" s="201" t="s">
        <v>177</v>
      </c>
      <c r="D112" s="201" t="s">
        <v>146</v>
      </c>
      <c r="E112" s="202" t="s">
        <v>178</v>
      </c>
      <c r="F112" s="203" t="s">
        <v>179</v>
      </c>
      <c r="G112" s="204" t="s">
        <v>106</v>
      </c>
      <c r="H112" s="205">
        <v>368.55</v>
      </c>
      <c r="I112" s="206"/>
      <c r="J112" s="207">
        <f>ROUND(I112*H112,2)</f>
        <v>0</v>
      </c>
      <c r="K112" s="203" t="s">
        <v>149</v>
      </c>
      <c r="L112" s="44"/>
      <c r="M112" s="208" t="s">
        <v>19</v>
      </c>
      <c r="N112" s="209" t="s">
        <v>42</v>
      </c>
      <c r="O112" s="84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2" t="s">
        <v>150</v>
      </c>
      <c r="AT112" s="212" t="s">
        <v>146</v>
      </c>
      <c r="AU112" s="212" t="s">
        <v>81</v>
      </c>
      <c r="AY112" s="17" t="s">
        <v>144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7" t="s">
        <v>79</v>
      </c>
      <c r="BK112" s="213">
        <f>ROUND(I112*H112,2)</f>
        <v>0</v>
      </c>
      <c r="BL112" s="17" t="s">
        <v>150</v>
      </c>
      <c r="BM112" s="212" t="s">
        <v>180</v>
      </c>
    </row>
    <row r="113" spans="1:47" s="2" customFormat="1" ht="12">
      <c r="A113" s="38"/>
      <c r="B113" s="39"/>
      <c r="C113" s="40"/>
      <c r="D113" s="214" t="s">
        <v>152</v>
      </c>
      <c r="E113" s="40"/>
      <c r="F113" s="215" t="s">
        <v>181</v>
      </c>
      <c r="G113" s="40"/>
      <c r="H113" s="40"/>
      <c r="I113" s="216"/>
      <c r="J113" s="40"/>
      <c r="K113" s="40"/>
      <c r="L113" s="44"/>
      <c r="M113" s="217"/>
      <c r="N113" s="218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81</v>
      </c>
    </row>
    <row r="114" spans="1:47" s="2" customFormat="1" ht="12">
      <c r="A114" s="38"/>
      <c r="B114" s="39"/>
      <c r="C114" s="40"/>
      <c r="D114" s="219" t="s">
        <v>153</v>
      </c>
      <c r="E114" s="40"/>
      <c r="F114" s="220" t="s">
        <v>182</v>
      </c>
      <c r="G114" s="40"/>
      <c r="H114" s="40"/>
      <c r="I114" s="216"/>
      <c r="J114" s="40"/>
      <c r="K114" s="40"/>
      <c r="L114" s="44"/>
      <c r="M114" s="217"/>
      <c r="N114" s="218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153</v>
      </c>
      <c r="AU114" s="17" t="s">
        <v>81</v>
      </c>
    </row>
    <row r="115" spans="1:51" s="13" customFormat="1" ht="12">
      <c r="A115" s="13"/>
      <c r="B115" s="221"/>
      <c r="C115" s="222"/>
      <c r="D115" s="214" t="s">
        <v>155</v>
      </c>
      <c r="E115" s="223" t="s">
        <v>19</v>
      </c>
      <c r="F115" s="224" t="s">
        <v>183</v>
      </c>
      <c r="G115" s="222"/>
      <c r="H115" s="225">
        <v>153.8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155</v>
      </c>
      <c r="AU115" s="231" t="s">
        <v>81</v>
      </c>
      <c r="AV115" s="13" t="s">
        <v>81</v>
      </c>
      <c r="AW115" s="13" t="s">
        <v>33</v>
      </c>
      <c r="AX115" s="13" t="s">
        <v>71</v>
      </c>
      <c r="AY115" s="231" t="s">
        <v>144</v>
      </c>
    </row>
    <row r="116" spans="1:51" s="13" customFormat="1" ht="12">
      <c r="A116" s="13"/>
      <c r="B116" s="221"/>
      <c r="C116" s="222"/>
      <c r="D116" s="214" t="s">
        <v>155</v>
      </c>
      <c r="E116" s="223" t="s">
        <v>19</v>
      </c>
      <c r="F116" s="224" t="s">
        <v>104</v>
      </c>
      <c r="G116" s="222"/>
      <c r="H116" s="225">
        <v>155.75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155</v>
      </c>
      <c r="AU116" s="231" t="s">
        <v>81</v>
      </c>
      <c r="AV116" s="13" t="s">
        <v>81</v>
      </c>
      <c r="AW116" s="13" t="s">
        <v>33</v>
      </c>
      <c r="AX116" s="13" t="s">
        <v>71</v>
      </c>
      <c r="AY116" s="231" t="s">
        <v>144</v>
      </c>
    </row>
    <row r="117" spans="1:51" s="13" customFormat="1" ht="12">
      <c r="A117" s="13"/>
      <c r="B117" s="221"/>
      <c r="C117" s="222"/>
      <c r="D117" s="214" t="s">
        <v>155</v>
      </c>
      <c r="E117" s="223" t="s">
        <v>19</v>
      </c>
      <c r="F117" s="224" t="s">
        <v>184</v>
      </c>
      <c r="G117" s="222"/>
      <c r="H117" s="225">
        <v>59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155</v>
      </c>
      <c r="AU117" s="231" t="s">
        <v>81</v>
      </c>
      <c r="AV117" s="13" t="s">
        <v>81</v>
      </c>
      <c r="AW117" s="13" t="s">
        <v>33</v>
      </c>
      <c r="AX117" s="13" t="s">
        <v>71</v>
      </c>
      <c r="AY117" s="231" t="s">
        <v>144</v>
      </c>
    </row>
    <row r="118" spans="1:51" s="14" customFormat="1" ht="12">
      <c r="A118" s="14"/>
      <c r="B118" s="232"/>
      <c r="C118" s="233"/>
      <c r="D118" s="214" t="s">
        <v>155</v>
      </c>
      <c r="E118" s="234" t="s">
        <v>112</v>
      </c>
      <c r="F118" s="235" t="s">
        <v>185</v>
      </c>
      <c r="G118" s="233"/>
      <c r="H118" s="236">
        <v>368.55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2" t="s">
        <v>155</v>
      </c>
      <c r="AU118" s="242" t="s">
        <v>81</v>
      </c>
      <c r="AV118" s="14" t="s">
        <v>150</v>
      </c>
      <c r="AW118" s="14" t="s">
        <v>33</v>
      </c>
      <c r="AX118" s="14" t="s">
        <v>79</v>
      </c>
      <c r="AY118" s="242" t="s">
        <v>144</v>
      </c>
    </row>
    <row r="119" spans="1:63" s="12" customFormat="1" ht="22.8" customHeight="1">
      <c r="A119" s="12"/>
      <c r="B119" s="185"/>
      <c r="C119" s="186"/>
      <c r="D119" s="187" t="s">
        <v>70</v>
      </c>
      <c r="E119" s="199" t="s">
        <v>81</v>
      </c>
      <c r="F119" s="199" t="s">
        <v>186</v>
      </c>
      <c r="G119" s="186"/>
      <c r="H119" s="186"/>
      <c r="I119" s="189"/>
      <c r="J119" s="200">
        <f>BK119</f>
        <v>0</v>
      </c>
      <c r="K119" s="186"/>
      <c r="L119" s="191"/>
      <c r="M119" s="192"/>
      <c r="N119" s="193"/>
      <c r="O119" s="193"/>
      <c r="P119" s="194">
        <f>SUM(P120:P131)</f>
        <v>0</v>
      </c>
      <c r="Q119" s="193"/>
      <c r="R119" s="194">
        <f>SUM(R120:R131)</f>
        <v>0.41174299999999997</v>
      </c>
      <c r="S119" s="193"/>
      <c r="T119" s="195">
        <f>SUM(T120:T131)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6" t="s">
        <v>79</v>
      </c>
      <c r="AT119" s="197" t="s">
        <v>70</v>
      </c>
      <c r="AU119" s="197" t="s">
        <v>79</v>
      </c>
      <c r="AY119" s="196" t="s">
        <v>144</v>
      </c>
      <c r="BK119" s="198">
        <f>SUM(BK120:BK131)</f>
        <v>0</v>
      </c>
    </row>
    <row r="120" spans="1:65" s="2" customFormat="1" ht="24.15" customHeight="1">
      <c r="A120" s="38"/>
      <c r="B120" s="39"/>
      <c r="C120" s="201" t="s">
        <v>187</v>
      </c>
      <c r="D120" s="201" t="s">
        <v>146</v>
      </c>
      <c r="E120" s="202" t="s">
        <v>188</v>
      </c>
      <c r="F120" s="203" t="s">
        <v>189</v>
      </c>
      <c r="G120" s="204" t="s">
        <v>84</v>
      </c>
      <c r="H120" s="205">
        <v>769</v>
      </c>
      <c r="I120" s="206"/>
      <c r="J120" s="207">
        <f>ROUND(I120*H120,2)</f>
        <v>0</v>
      </c>
      <c r="K120" s="203" t="s">
        <v>149</v>
      </c>
      <c r="L120" s="44"/>
      <c r="M120" s="208" t="s">
        <v>19</v>
      </c>
      <c r="N120" s="209" t="s">
        <v>42</v>
      </c>
      <c r="O120" s="84"/>
      <c r="P120" s="210">
        <f>O120*H120</f>
        <v>0</v>
      </c>
      <c r="Q120" s="210">
        <v>0.00014</v>
      </c>
      <c r="R120" s="210">
        <f>Q120*H120</f>
        <v>0.10765999999999999</v>
      </c>
      <c r="S120" s="210">
        <v>0</v>
      </c>
      <c r="T120" s="211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2" t="s">
        <v>150</v>
      </c>
      <c r="AT120" s="212" t="s">
        <v>146</v>
      </c>
      <c r="AU120" s="212" t="s">
        <v>81</v>
      </c>
      <c r="AY120" s="17" t="s">
        <v>144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7" t="s">
        <v>79</v>
      </c>
      <c r="BK120" s="213">
        <f>ROUND(I120*H120,2)</f>
        <v>0</v>
      </c>
      <c r="BL120" s="17" t="s">
        <v>150</v>
      </c>
      <c r="BM120" s="212" t="s">
        <v>190</v>
      </c>
    </row>
    <row r="121" spans="1:47" s="2" customFormat="1" ht="12">
      <c r="A121" s="38"/>
      <c r="B121" s="39"/>
      <c r="C121" s="40"/>
      <c r="D121" s="214" t="s">
        <v>152</v>
      </c>
      <c r="E121" s="40"/>
      <c r="F121" s="215" t="s">
        <v>191</v>
      </c>
      <c r="G121" s="40"/>
      <c r="H121" s="40"/>
      <c r="I121" s="216"/>
      <c r="J121" s="40"/>
      <c r="K121" s="40"/>
      <c r="L121" s="44"/>
      <c r="M121" s="217"/>
      <c r="N121" s="218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81</v>
      </c>
    </row>
    <row r="122" spans="1:47" s="2" customFormat="1" ht="12">
      <c r="A122" s="38"/>
      <c r="B122" s="39"/>
      <c r="C122" s="40"/>
      <c r="D122" s="219" t="s">
        <v>153</v>
      </c>
      <c r="E122" s="40"/>
      <c r="F122" s="220" t="s">
        <v>192</v>
      </c>
      <c r="G122" s="40"/>
      <c r="H122" s="40"/>
      <c r="I122" s="216"/>
      <c r="J122" s="40"/>
      <c r="K122" s="40"/>
      <c r="L122" s="44"/>
      <c r="M122" s="217"/>
      <c r="N122" s="218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153</v>
      </c>
      <c r="AU122" s="17" t="s">
        <v>81</v>
      </c>
    </row>
    <row r="123" spans="1:51" s="13" customFormat="1" ht="12">
      <c r="A123" s="13"/>
      <c r="B123" s="221"/>
      <c r="C123" s="222"/>
      <c r="D123" s="214" t="s">
        <v>155</v>
      </c>
      <c r="E123" s="223" t="s">
        <v>19</v>
      </c>
      <c r="F123" s="224" t="s">
        <v>170</v>
      </c>
      <c r="G123" s="222"/>
      <c r="H123" s="225">
        <v>769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155</v>
      </c>
      <c r="AU123" s="231" t="s">
        <v>81</v>
      </c>
      <c r="AV123" s="13" t="s">
        <v>81</v>
      </c>
      <c r="AW123" s="13" t="s">
        <v>33</v>
      </c>
      <c r="AX123" s="13" t="s">
        <v>79</v>
      </c>
      <c r="AY123" s="231" t="s">
        <v>144</v>
      </c>
    </row>
    <row r="124" spans="1:65" s="2" customFormat="1" ht="24.15" customHeight="1">
      <c r="A124" s="38"/>
      <c r="B124" s="39"/>
      <c r="C124" s="243" t="s">
        <v>193</v>
      </c>
      <c r="D124" s="243" t="s">
        <v>194</v>
      </c>
      <c r="E124" s="244" t="s">
        <v>195</v>
      </c>
      <c r="F124" s="245" t="s">
        <v>196</v>
      </c>
      <c r="G124" s="246" t="s">
        <v>84</v>
      </c>
      <c r="H124" s="247">
        <v>728.91</v>
      </c>
      <c r="I124" s="248"/>
      <c r="J124" s="249">
        <f>ROUND(I124*H124,2)</f>
        <v>0</v>
      </c>
      <c r="K124" s="245" t="s">
        <v>149</v>
      </c>
      <c r="L124" s="250"/>
      <c r="M124" s="251" t="s">
        <v>19</v>
      </c>
      <c r="N124" s="252" t="s">
        <v>42</v>
      </c>
      <c r="O124" s="84"/>
      <c r="P124" s="210">
        <f>O124*H124</f>
        <v>0</v>
      </c>
      <c r="Q124" s="210">
        <v>0.0003</v>
      </c>
      <c r="R124" s="210">
        <f>Q124*H124</f>
        <v>0.21867299999999998</v>
      </c>
      <c r="S124" s="210">
        <v>0</v>
      </c>
      <c r="T124" s="211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2" t="s">
        <v>193</v>
      </c>
      <c r="AT124" s="212" t="s">
        <v>194</v>
      </c>
      <c r="AU124" s="212" t="s">
        <v>81</v>
      </c>
      <c r="AY124" s="17" t="s">
        <v>144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7" t="s">
        <v>79</v>
      </c>
      <c r="BK124" s="213">
        <f>ROUND(I124*H124,2)</f>
        <v>0</v>
      </c>
      <c r="BL124" s="17" t="s">
        <v>150</v>
      </c>
      <c r="BM124" s="212" t="s">
        <v>197</v>
      </c>
    </row>
    <row r="125" spans="1:47" s="2" customFormat="1" ht="12">
      <c r="A125" s="38"/>
      <c r="B125" s="39"/>
      <c r="C125" s="40"/>
      <c r="D125" s="214" t="s">
        <v>152</v>
      </c>
      <c r="E125" s="40"/>
      <c r="F125" s="215" t="s">
        <v>196</v>
      </c>
      <c r="G125" s="40"/>
      <c r="H125" s="40"/>
      <c r="I125" s="216"/>
      <c r="J125" s="40"/>
      <c r="K125" s="40"/>
      <c r="L125" s="44"/>
      <c r="M125" s="217"/>
      <c r="N125" s="218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81</v>
      </c>
    </row>
    <row r="126" spans="1:51" s="13" customFormat="1" ht="12">
      <c r="A126" s="13"/>
      <c r="B126" s="221"/>
      <c r="C126" s="222"/>
      <c r="D126" s="214" t="s">
        <v>155</v>
      </c>
      <c r="E126" s="223" t="s">
        <v>19</v>
      </c>
      <c r="F126" s="224" t="s">
        <v>86</v>
      </c>
      <c r="G126" s="222"/>
      <c r="H126" s="225">
        <v>623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155</v>
      </c>
      <c r="AU126" s="231" t="s">
        <v>81</v>
      </c>
      <c r="AV126" s="13" t="s">
        <v>81</v>
      </c>
      <c r="AW126" s="13" t="s">
        <v>33</v>
      </c>
      <c r="AX126" s="13" t="s">
        <v>79</v>
      </c>
      <c r="AY126" s="231" t="s">
        <v>144</v>
      </c>
    </row>
    <row r="127" spans="1:51" s="13" customFormat="1" ht="12">
      <c r="A127" s="13"/>
      <c r="B127" s="221"/>
      <c r="C127" s="222"/>
      <c r="D127" s="214" t="s">
        <v>155</v>
      </c>
      <c r="E127" s="222"/>
      <c r="F127" s="224" t="s">
        <v>198</v>
      </c>
      <c r="G127" s="222"/>
      <c r="H127" s="225">
        <v>728.91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155</v>
      </c>
      <c r="AU127" s="231" t="s">
        <v>81</v>
      </c>
      <c r="AV127" s="13" t="s">
        <v>81</v>
      </c>
      <c r="AW127" s="13" t="s">
        <v>4</v>
      </c>
      <c r="AX127" s="13" t="s">
        <v>79</v>
      </c>
      <c r="AY127" s="231" t="s">
        <v>144</v>
      </c>
    </row>
    <row r="128" spans="1:65" s="2" customFormat="1" ht="24.15" customHeight="1">
      <c r="A128" s="38"/>
      <c r="B128" s="39"/>
      <c r="C128" s="243" t="s">
        <v>199</v>
      </c>
      <c r="D128" s="243" t="s">
        <v>194</v>
      </c>
      <c r="E128" s="244" t="s">
        <v>200</v>
      </c>
      <c r="F128" s="245" t="s">
        <v>201</v>
      </c>
      <c r="G128" s="246" t="s">
        <v>84</v>
      </c>
      <c r="H128" s="247">
        <v>170.82</v>
      </c>
      <c r="I128" s="248"/>
      <c r="J128" s="249">
        <f>ROUND(I128*H128,2)</f>
        <v>0</v>
      </c>
      <c r="K128" s="245" t="s">
        <v>149</v>
      </c>
      <c r="L128" s="250"/>
      <c r="M128" s="251" t="s">
        <v>19</v>
      </c>
      <c r="N128" s="252" t="s">
        <v>42</v>
      </c>
      <c r="O128" s="84"/>
      <c r="P128" s="210">
        <f>O128*H128</f>
        <v>0</v>
      </c>
      <c r="Q128" s="210">
        <v>0.0005</v>
      </c>
      <c r="R128" s="210">
        <f>Q128*H128</f>
        <v>0.08541</v>
      </c>
      <c r="S128" s="210">
        <v>0</v>
      </c>
      <c r="T128" s="21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2" t="s">
        <v>193</v>
      </c>
      <c r="AT128" s="212" t="s">
        <v>194</v>
      </c>
      <c r="AU128" s="212" t="s">
        <v>81</v>
      </c>
      <c r="AY128" s="17" t="s">
        <v>144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7" t="s">
        <v>79</v>
      </c>
      <c r="BK128" s="213">
        <f>ROUND(I128*H128,2)</f>
        <v>0</v>
      </c>
      <c r="BL128" s="17" t="s">
        <v>150</v>
      </c>
      <c r="BM128" s="212" t="s">
        <v>202</v>
      </c>
    </row>
    <row r="129" spans="1:47" s="2" customFormat="1" ht="12">
      <c r="A129" s="38"/>
      <c r="B129" s="39"/>
      <c r="C129" s="40"/>
      <c r="D129" s="214" t="s">
        <v>152</v>
      </c>
      <c r="E129" s="40"/>
      <c r="F129" s="215" t="s">
        <v>201</v>
      </c>
      <c r="G129" s="40"/>
      <c r="H129" s="40"/>
      <c r="I129" s="216"/>
      <c r="J129" s="40"/>
      <c r="K129" s="40"/>
      <c r="L129" s="44"/>
      <c r="M129" s="217"/>
      <c r="N129" s="218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81</v>
      </c>
    </row>
    <row r="130" spans="1:51" s="13" customFormat="1" ht="12">
      <c r="A130" s="13"/>
      <c r="B130" s="221"/>
      <c r="C130" s="222"/>
      <c r="D130" s="214" t="s">
        <v>155</v>
      </c>
      <c r="E130" s="223" t="s">
        <v>19</v>
      </c>
      <c r="F130" s="224" t="s">
        <v>90</v>
      </c>
      <c r="G130" s="222"/>
      <c r="H130" s="225">
        <v>146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155</v>
      </c>
      <c r="AU130" s="231" t="s">
        <v>81</v>
      </c>
      <c r="AV130" s="13" t="s">
        <v>81</v>
      </c>
      <c r="AW130" s="13" t="s">
        <v>33</v>
      </c>
      <c r="AX130" s="13" t="s">
        <v>79</v>
      </c>
      <c r="AY130" s="231" t="s">
        <v>144</v>
      </c>
    </row>
    <row r="131" spans="1:51" s="13" customFormat="1" ht="12">
      <c r="A131" s="13"/>
      <c r="B131" s="221"/>
      <c r="C131" s="222"/>
      <c r="D131" s="214" t="s">
        <v>155</v>
      </c>
      <c r="E131" s="222"/>
      <c r="F131" s="224" t="s">
        <v>203</v>
      </c>
      <c r="G131" s="222"/>
      <c r="H131" s="225">
        <v>170.82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155</v>
      </c>
      <c r="AU131" s="231" t="s">
        <v>81</v>
      </c>
      <c r="AV131" s="13" t="s">
        <v>81</v>
      </c>
      <c r="AW131" s="13" t="s">
        <v>4</v>
      </c>
      <c r="AX131" s="13" t="s">
        <v>79</v>
      </c>
      <c r="AY131" s="231" t="s">
        <v>144</v>
      </c>
    </row>
    <row r="132" spans="1:63" s="12" customFormat="1" ht="22.8" customHeight="1">
      <c r="A132" s="12"/>
      <c r="B132" s="185"/>
      <c r="C132" s="186"/>
      <c r="D132" s="187" t="s">
        <v>70</v>
      </c>
      <c r="E132" s="199" t="s">
        <v>150</v>
      </c>
      <c r="F132" s="199" t="s">
        <v>204</v>
      </c>
      <c r="G132" s="186"/>
      <c r="H132" s="186"/>
      <c r="I132" s="189"/>
      <c r="J132" s="200">
        <f>BK132</f>
        <v>0</v>
      </c>
      <c r="K132" s="186"/>
      <c r="L132" s="191"/>
      <c r="M132" s="192"/>
      <c r="N132" s="193"/>
      <c r="O132" s="193"/>
      <c r="P132" s="194">
        <f>SUM(P133:P136)</f>
        <v>0</v>
      </c>
      <c r="Q132" s="193"/>
      <c r="R132" s="194">
        <f>SUM(R133:R136)</f>
        <v>0</v>
      </c>
      <c r="S132" s="193"/>
      <c r="T132" s="195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6" t="s">
        <v>79</v>
      </c>
      <c r="AT132" s="197" t="s">
        <v>70</v>
      </c>
      <c r="AU132" s="197" t="s">
        <v>79</v>
      </c>
      <c r="AY132" s="196" t="s">
        <v>144</v>
      </c>
      <c r="BK132" s="198">
        <f>SUM(BK133:BK136)</f>
        <v>0</v>
      </c>
    </row>
    <row r="133" spans="1:65" s="2" customFormat="1" ht="33" customHeight="1">
      <c r="A133" s="38"/>
      <c r="B133" s="39"/>
      <c r="C133" s="201" t="s">
        <v>205</v>
      </c>
      <c r="D133" s="201" t="s">
        <v>146</v>
      </c>
      <c r="E133" s="202" t="s">
        <v>206</v>
      </c>
      <c r="F133" s="203" t="s">
        <v>207</v>
      </c>
      <c r="G133" s="204" t="s">
        <v>84</v>
      </c>
      <c r="H133" s="205">
        <v>19.5</v>
      </c>
      <c r="I133" s="206"/>
      <c r="J133" s="207">
        <f>ROUND(I133*H133,2)</f>
        <v>0</v>
      </c>
      <c r="K133" s="203" t="s">
        <v>149</v>
      </c>
      <c r="L133" s="44"/>
      <c r="M133" s="208" t="s">
        <v>19</v>
      </c>
      <c r="N133" s="209" t="s">
        <v>42</v>
      </c>
      <c r="O133" s="84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2" t="s">
        <v>150</v>
      </c>
      <c r="AT133" s="212" t="s">
        <v>146</v>
      </c>
      <c r="AU133" s="212" t="s">
        <v>81</v>
      </c>
      <c r="AY133" s="17" t="s">
        <v>144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7" t="s">
        <v>79</v>
      </c>
      <c r="BK133" s="213">
        <f>ROUND(I133*H133,2)</f>
        <v>0</v>
      </c>
      <c r="BL133" s="17" t="s">
        <v>150</v>
      </c>
      <c r="BM133" s="212" t="s">
        <v>208</v>
      </c>
    </row>
    <row r="134" spans="1:47" s="2" customFormat="1" ht="12">
      <c r="A134" s="38"/>
      <c r="B134" s="39"/>
      <c r="C134" s="40"/>
      <c r="D134" s="214" t="s">
        <v>152</v>
      </c>
      <c r="E134" s="40"/>
      <c r="F134" s="215" t="s">
        <v>209</v>
      </c>
      <c r="G134" s="40"/>
      <c r="H134" s="40"/>
      <c r="I134" s="216"/>
      <c r="J134" s="40"/>
      <c r="K134" s="40"/>
      <c r="L134" s="44"/>
      <c r="M134" s="217"/>
      <c r="N134" s="218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81</v>
      </c>
    </row>
    <row r="135" spans="1:47" s="2" customFormat="1" ht="12">
      <c r="A135" s="38"/>
      <c r="B135" s="39"/>
      <c r="C135" s="40"/>
      <c r="D135" s="219" t="s">
        <v>153</v>
      </c>
      <c r="E135" s="40"/>
      <c r="F135" s="220" t="s">
        <v>210</v>
      </c>
      <c r="G135" s="40"/>
      <c r="H135" s="40"/>
      <c r="I135" s="216"/>
      <c r="J135" s="40"/>
      <c r="K135" s="40"/>
      <c r="L135" s="44"/>
      <c r="M135" s="217"/>
      <c r="N135" s="218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153</v>
      </c>
      <c r="AU135" s="17" t="s">
        <v>81</v>
      </c>
    </row>
    <row r="136" spans="1:51" s="13" customFormat="1" ht="12">
      <c r="A136" s="13"/>
      <c r="B136" s="221"/>
      <c r="C136" s="222"/>
      <c r="D136" s="214" t="s">
        <v>155</v>
      </c>
      <c r="E136" s="223" t="s">
        <v>19</v>
      </c>
      <c r="F136" s="224" t="s">
        <v>211</v>
      </c>
      <c r="G136" s="222"/>
      <c r="H136" s="225">
        <v>19.5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155</v>
      </c>
      <c r="AU136" s="231" t="s">
        <v>81</v>
      </c>
      <c r="AV136" s="13" t="s">
        <v>81</v>
      </c>
      <c r="AW136" s="13" t="s">
        <v>33</v>
      </c>
      <c r="AX136" s="13" t="s">
        <v>79</v>
      </c>
      <c r="AY136" s="231" t="s">
        <v>144</v>
      </c>
    </row>
    <row r="137" spans="1:63" s="12" customFormat="1" ht="22.8" customHeight="1">
      <c r="A137" s="12"/>
      <c r="B137" s="185"/>
      <c r="C137" s="186"/>
      <c r="D137" s="187" t="s">
        <v>70</v>
      </c>
      <c r="E137" s="199" t="s">
        <v>171</v>
      </c>
      <c r="F137" s="199" t="s">
        <v>212</v>
      </c>
      <c r="G137" s="186"/>
      <c r="H137" s="186"/>
      <c r="I137" s="189"/>
      <c r="J137" s="200">
        <f>BK137</f>
        <v>0</v>
      </c>
      <c r="K137" s="186"/>
      <c r="L137" s="191"/>
      <c r="M137" s="192"/>
      <c r="N137" s="193"/>
      <c r="O137" s="193"/>
      <c r="P137" s="194">
        <f>SUM(P138:P171)</f>
        <v>0</v>
      </c>
      <c r="Q137" s="193"/>
      <c r="R137" s="194">
        <f>SUM(R138:R171)</f>
        <v>8.2116</v>
      </c>
      <c r="S137" s="193"/>
      <c r="T137" s="195">
        <f>SUM(T138:T171)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6" t="s">
        <v>79</v>
      </c>
      <c r="AT137" s="197" t="s">
        <v>70</v>
      </c>
      <c r="AU137" s="197" t="s">
        <v>79</v>
      </c>
      <c r="AY137" s="196" t="s">
        <v>144</v>
      </c>
      <c r="BK137" s="198">
        <f>SUM(BK138:BK171)</f>
        <v>0</v>
      </c>
    </row>
    <row r="138" spans="1:65" s="2" customFormat="1" ht="24.15" customHeight="1">
      <c r="A138" s="38"/>
      <c r="B138" s="39"/>
      <c r="C138" s="201" t="s">
        <v>213</v>
      </c>
      <c r="D138" s="201" t="s">
        <v>146</v>
      </c>
      <c r="E138" s="202" t="s">
        <v>214</v>
      </c>
      <c r="F138" s="203" t="s">
        <v>215</v>
      </c>
      <c r="G138" s="204" t="s">
        <v>84</v>
      </c>
      <c r="H138" s="205">
        <v>769</v>
      </c>
      <c r="I138" s="206"/>
      <c r="J138" s="207">
        <f>ROUND(I138*H138,2)</f>
        <v>0</v>
      </c>
      <c r="K138" s="203" t="s">
        <v>19</v>
      </c>
      <c r="L138" s="44"/>
      <c r="M138" s="208" t="s">
        <v>19</v>
      </c>
      <c r="N138" s="209" t="s">
        <v>42</v>
      </c>
      <c r="O138" s="84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2" t="s">
        <v>150</v>
      </c>
      <c r="AT138" s="212" t="s">
        <v>146</v>
      </c>
      <c r="AU138" s="212" t="s">
        <v>81</v>
      </c>
      <c r="AY138" s="17" t="s">
        <v>144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7" t="s">
        <v>79</v>
      </c>
      <c r="BK138" s="213">
        <f>ROUND(I138*H138,2)</f>
        <v>0</v>
      </c>
      <c r="BL138" s="17" t="s">
        <v>150</v>
      </c>
      <c r="BM138" s="212" t="s">
        <v>216</v>
      </c>
    </row>
    <row r="139" spans="1:47" s="2" customFormat="1" ht="12">
      <c r="A139" s="38"/>
      <c r="B139" s="39"/>
      <c r="C139" s="40"/>
      <c r="D139" s="214" t="s">
        <v>152</v>
      </c>
      <c r="E139" s="40"/>
      <c r="F139" s="215" t="s">
        <v>215</v>
      </c>
      <c r="G139" s="40"/>
      <c r="H139" s="40"/>
      <c r="I139" s="216"/>
      <c r="J139" s="40"/>
      <c r="K139" s="40"/>
      <c r="L139" s="44"/>
      <c r="M139" s="217"/>
      <c r="N139" s="218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81</v>
      </c>
    </row>
    <row r="140" spans="1:51" s="13" customFormat="1" ht="12">
      <c r="A140" s="13"/>
      <c r="B140" s="221"/>
      <c r="C140" s="222"/>
      <c r="D140" s="214" t="s">
        <v>155</v>
      </c>
      <c r="E140" s="223" t="s">
        <v>19</v>
      </c>
      <c r="F140" s="224" t="s">
        <v>170</v>
      </c>
      <c r="G140" s="222"/>
      <c r="H140" s="225">
        <v>769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155</v>
      </c>
      <c r="AU140" s="231" t="s">
        <v>81</v>
      </c>
      <c r="AV140" s="13" t="s">
        <v>81</v>
      </c>
      <c r="AW140" s="13" t="s">
        <v>33</v>
      </c>
      <c r="AX140" s="13" t="s">
        <v>79</v>
      </c>
      <c r="AY140" s="231" t="s">
        <v>144</v>
      </c>
    </row>
    <row r="141" spans="1:65" s="2" customFormat="1" ht="21.75" customHeight="1">
      <c r="A141" s="38"/>
      <c r="B141" s="39"/>
      <c r="C141" s="201" t="s">
        <v>217</v>
      </c>
      <c r="D141" s="201" t="s">
        <v>146</v>
      </c>
      <c r="E141" s="202" t="s">
        <v>218</v>
      </c>
      <c r="F141" s="203" t="s">
        <v>219</v>
      </c>
      <c r="G141" s="204" t="s">
        <v>84</v>
      </c>
      <c r="H141" s="205">
        <v>140</v>
      </c>
      <c r="I141" s="206"/>
      <c r="J141" s="207">
        <f>ROUND(I141*H141,2)</f>
        <v>0</v>
      </c>
      <c r="K141" s="203" t="s">
        <v>149</v>
      </c>
      <c r="L141" s="44"/>
      <c r="M141" s="208" t="s">
        <v>19</v>
      </c>
      <c r="N141" s="209" t="s">
        <v>42</v>
      </c>
      <c r="O141" s="84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2" t="s">
        <v>150</v>
      </c>
      <c r="AT141" s="212" t="s">
        <v>146</v>
      </c>
      <c r="AU141" s="212" t="s">
        <v>81</v>
      </c>
      <c r="AY141" s="17" t="s">
        <v>144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7" t="s">
        <v>79</v>
      </c>
      <c r="BK141" s="213">
        <f>ROUND(I141*H141,2)</f>
        <v>0</v>
      </c>
      <c r="BL141" s="17" t="s">
        <v>150</v>
      </c>
      <c r="BM141" s="212" t="s">
        <v>220</v>
      </c>
    </row>
    <row r="142" spans="1:47" s="2" customFormat="1" ht="12">
      <c r="A142" s="38"/>
      <c r="B142" s="39"/>
      <c r="C142" s="40"/>
      <c r="D142" s="214" t="s">
        <v>152</v>
      </c>
      <c r="E142" s="40"/>
      <c r="F142" s="215" t="s">
        <v>219</v>
      </c>
      <c r="G142" s="40"/>
      <c r="H142" s="40"/>
      <c r="I142" s="216"/>
      <c r="J142" s="40"/>
      <c r="K142" s="40"/>
      <c r="L142" s="44"/>
      <c r="M142" s="217"/>
      <c r="N142" s="218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81</v>
      </c>
    </row>
    <row r="143" spans="1:47" s="2" customFormat="1" ht="12">
      <c r="A143" s="38"/>
      <c r="B143" s="39"/>
      <c r="C143" s="40"/>
      <c r="D143" s="219" t="s">
        <v>153</v>
      </c>
      <c r="E143" s="40"/>
      <c r="F143" s="220" t="s">
        <v>221</v>
      </c>
      <c r="G143" s="40"/>
      <c r="H143" s="40"/>
      <c r="I143" s="216"/>
      <c r="J143" s="40"/>
      <c r="K143" s="40"/>
      <c r="L143" s="44"/>
      <c r="M143" s="217"/>
      <c r="N143" s="218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81</v>
      </c>
    </row>
    <row r="144" spans="1:51" s="13" customFormat="1" ht="12">
      <c r="A144" s="13"/>
      <c r="B144" s="221"/>
      <c r="C144" s="222"/>
      <c r="D144" s="214" t="s">
        <v>155</v>
      </c>
      <c r="E144" s="223" t="s">
        <v>19</v>
      </c>
      <c r="F144" s="224" t="s">
        <v>222</v>
      </c>
      <c r="G144" s="222"/>
      <c r="H144" s="225">
        <v>140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155</v>
      </c>
      <c r="AU144" s="231" t="s">
        <v>81</v>
      </c>
      <c r="AV144" s="13" t="s">
        <v>81</v>
      </c>
      <c r="AW144" s="13" t="s">
        <v>33</v>
      </c>
      <c r="AX144" s="13" t="s">
        <v>79</v>
      </c>
      <c r="AY144" s="231" t="s">
        <v>144</v>
      </c>
    </row>
    <row r="145" spans="1:65" s="2" customFormat="1" ht="21.75" customHeight="1">
      <c r="A145" s="38"/>
      <c r="B145" s="39"/>
      <c r="C145" s="201" t="s">
        <v>223</v>
      </c>
      <c r="D145" s="201" t="s">
        <v>146</v>
      </c>
      <c r="E145" s="202" t="s">
        <v>224</v>
      </c>
      <c r="F145" s="203" t="s">
        <v>225</v>
      </c>
      <c r="G145" s="204" t="s">
        <v>84</v>
      </c>
      <c r="H145" s="205">
        <v>769</v>
      </c>
      <c r="I145" s="206"/>
      <c r="J145" s="207">
        <f>ROUND(I145*H145,2)</f>
        <v>0</v>
      </c>
      <c r="K145" s="203" t="s">
        <v>149</v>
      </c>
      <c r="L145" s="44"/>
      <c r="M145" s="208" t="s">
        <v>19</v>
      </c>
      <c r="N145" s="209" t="s">
        <v>42</v>
      </c>
      <c r="O145" s="84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2" t="s">
        <v>150</v>
      </c>
      <c r="AT145" s="212" t="s">
        <v>146</v>
      </c>
      <c r="AU145" s="212" t="s">
        <v>81</v>
      </c>
      <c r="AY145" s="17" t="s">
        <v>144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7" t="s">
        <v>79</v>
      </c>
      <c r="BK145" s="213">
        <f>ROUND(I145*H145,2)</f>
        <v>0</v>
      </c>
      <c r="BL145" s="17" t="s">
        <v>150</v>
      </c>
      <c r="BM145" s="212" t="s">
        <v>226</v>
      </c>
    </row>
    <row r="146" spans="1:47" s="2" customFormat="1" ht="12">
      <c r="A146" s="38"/>
      <c r="B146" s="39"/>
      <c r="C146" s="40"/>
      <c r="D146" s="214" t="s">
        <v>152</v>
      </c>
      <c r="E146" s="40"/>
      <c r="F146" s="215" t="s">
        <v>225</v>
      </c>
      <c r="G146" s="40"/>
      <c r="H146" s="40"/>
      <c r="I146" s="216"/>
      <c r="J146" s="40"/>
      <c r="K146" s="40"/>
      <c r="L146" s="44"/>
      <c r="M146" s="217"/>
      <c r="N146" s="218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81</v>
      </c>
    </row>
    <row r="147" spans="1:47" s="2" customFormat="1" ht="12">
      <c r="A147" s="38"/>
      <c r="B147" s="39"/>
      <c r="C147" s="40"/>
      <c r="D147" s="219" t="s">
        <v>153</v>
      </c>
      <c r="E147" s="40"/>
      <c r="F147" s="220" t="s">
        <v>227</v>
      </c>
      <c r="G147" s="40"/>
      <c r="H147" s="40"/>
      <c r="I147" s="216"/>
      <c r="J147" s="40"/>
      <c r="K147" s="40"/>
      <c r="L147" s="44"/>
      <c r="M147" s="217"/>
      <c r="N147" s="218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153</v>
      </c>
      <c r="AU147" s="17" t="s">
        <v>81</v>
      </c>
    </row>
    <row r="148" spans="1:51" s="13" customFormat="1" ht="12">
      <c r="A148" s="13"/>
      <c r="B148" s="221"/>
      <c r="C148" s="222"/>
      <c r="D148" s="214" t="s">
        <v>155</v>
      </c>
      <c r="E148" s="223" t="s">
        <v>19</v>
      </c>
      <c r="F148" s="224" t="s">
        <v>170</v>
      </c>
      <c r="G148" s="222"/>
      <c r="H148" s="225">
        <v>769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155</v>
      </c>
      <c r="AU148" s="231" t="s">
        <v>81</v>
      </c>
      <c r="AV148" s="13" t="s">
        <v>81</v>
      </c>
      <c r="AW148" s="13" t="s">
        <v>33</v>
      </c>
      <c r="AX148" s="13" t="s">
        <v>79</v>
      </c>
      <c r="AY148" s="231" t="s">
        <v>144</v>
      </c>
    </row>
    <row r="149" spans="1:65" s="2" customFormat="1" ht="21.75" customHeight="1">
      <c r="A149" s="38"/>
      <c r="B149" s="39"/>
      <c r="C149" s="201" t="s">
        <v>228</v>
      </c>
      <c r="D149" s="201" t="s">
        <v>146</v>
      </c>
      <c r="E149" s="202" t="s">
        <v>229</v>
      </c>
      <c r="F149" s="203" t="s">
        <v>230</v>
      </c>
      <c r="G149" s="204" t="s">
        <v>84</v>
      </c>
      <c r="H149" s="205">
        <v>63</v>
      </c>
      <c r="I149" s="206"/>
      <c r="J149" s="207">
        <f>ROUND(I149*H149,2)</f>
        <v>0</v>
      </c>
      <c r="K149" s="203" t="s">
        <v>19</v>
      </c>
      <c r="L149" s="44"/>
      <c r="M149" s="208" t="s">
        <v>19</v>
      </c>
      <c r="N149" s="209" t="s">
        <v>42</v>
      </c>
      <c r="O149" s="84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2" t="s">
        <v>150</v>
      </c>
      <c r="AT149" s="212" t="s">
        <v>146</v>
      </c>
      <c r="AU149" s="212" t="s">
        <v>81</v>
      </c>
      <c r="AY149" s="17" t="s">
        <v>144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7" t="s">
        <v>79</v>
      </c>
      <c r="BK149" s="213">
        <f>ROUND(I149*H149,2)</f>
        <v>0</v>
      </c>
      <c r="BL149" s="17" t="s">
        <v>150</v>
      </c>
      <c r="BM149" s="212" t="s">
        <v>231</v>
      </c>
    </row>
    <row r="150" spans="1:47" s="2" customFormat="1" ht="12">
      <c r="A150" s="38"/>
      <c r="B150" s="39"/>
      <c r="C150" s="40"/>
      <c r="D150" s="214" t="s">
        <v>152</v>
      </c>
      <c r="E150" s="40"/>
      <c r="F150" s="215" t="s">
        <v>230</v>
      </c>
      <c r="G150" s="40"/>
      <c r="H150" s="40"/>
      <c r="I150" s="216"/>
      <c r="J150" s="40"/>
      <c r="K150" s="40"/>
      <c r="L150" s="44"/>
      <c r="M150" s="217"/>
      <c r="N150" s="218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81</v>
      </c>
    </row>
    <row r="151" spans="1:51" s="13" customFormat="1" ht="12">
      <c r="A151" s="13"/>
      <c r="B151" s="221"/>
      <c r="C151" s="222"/>
      <c r="D151" s="214" t="s">
        <v>155</v>
      </c>
      <c r="E151" s="223" t="s">
        <v>19</v>
      </c>
      <c r="F151" s="224" t="s">
        <v>232</v>
      </c>
      <c r="G151" s="222"/>
      <c r="H151" s="225">
        <v>63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155</v>
      </c>
      <c r="AU151" s="231" t="s">
        <v>81</v>
      </c>
      <c r="AV151" s="13" t="s">
        <v>81</v>
      </c>
      <c r="AW151" s="13" t="s">
        <v>33</v>
      </c>
      <c r="AX151" s="13" t="s">
        <v>79</v>
      </c>
      <c r="AY151" s="231" t="s">
        <v>144</v>
      </c>
    </row>
    <row r="152" spans="1:65" s="2" customFormat="1" ht="21.75" customHeight="1">
      <c r="A152" s="38"/>
      <c r="B152" s="39"/>
      <c r="C152" s="201" t="s">
        <v>8</v>
      </c>
      <c r="D152" s="201" t="s">
        <v>146</v>
      </c>
      <c r="E152" s="202" t="s">
        <v>233</v>
      </c>
      <c r="F152" s="203" t="s">
        <v>234</v>
      </c>
      <c r="G152" s="204" t="s">
        <v>84</v>
      </c>
      <c r="H152" s="205">
        <v>146</v>
      </c>
      <c r="I152" s="206"/>
      <c r="J152" s="207">
        <f>ROUND(I152*H152,2)</f>
        <v>0</v>
      </c>
      <c r="K152" s="203" t="s">
        <v>19</v>
      </c>
      <c r="L152" s="44"/>
      <c r="M152" s="208" t="s">
        <v>19</v>
      </c>
      <c r="N152" s="209" t="s">
        <v>42</v>
      </c>
      <c r="O152" s="84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2" t="s">
        <v>150</v>
      </c>
      <c r="AT152" s="212" t="s">
        <v>146</v>
      </c>
      <c r="AU152" s="212" t="s">
        <v>81</v>
      </c>
      <c r="AY152" s="17" t="s">
        <v>144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7" t="s">
        <v>79</v>
      </c>
      <c r="BK152" s="213">
        <f>ROUND(I152*H152,2)</f>
        <v>0</v>
      </c>
      <c r="BL152" s="17" t="s">
        <v>150</v>
      </c>
      <c r="BM152" s="212" t="s">
        <v>235</v>
      </c>
    </row>
    <row r="153" spans="1:47" s="2" customFormat="1" ht="12">
      <c r="A153" s="38"/>
      <c r="B153" s="39"/>
      <c r="C153" s="40"/>
      <c r="D153" s="214" t="s">
        <v>152</v>
      </c>
      <c r="E153" s="40"/>
      <c r="F153" s="215" t="s">
        <v>234</v>
      </c>
      <c r="G153" s="40"/>
      <c r="H153" s="40"/>
      <c r="I153" s="216"/>
      <c r="J153" s="40"/>
      <c r="K153" s="40"/>
      <c r="L153" s="44"/>
      <c r="M153" s="217"/>
      <c r="N153" s="218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81</v>
      </c>
    </row>
    <row r="154" spans="1:51" s="13" customFormat="1" ht="12">
      <c r="A154" s="13"/>
      <c r="B154" s="221"/>
      <c r="C154" s="222"/>
      <c r="D154" s="214" t="s">
        <v>155</v>
      </c>
      <c r="E154" s="223" t="s">
        <v>19</v>
      </c>
      <c r="F154" s="224" t="s">
        <v>90</v>
      </c>
      <c r="G154" s="222"/>
      <c r="H154" s="225">
        <v>146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155</v>
      </c>
      <c r="AU154" s="231" t="s">
        <v>81</v>
      </c>
      <c r="AV154" s="13" t="s">
        <v>81</v>
      </c>
      <c r="AW154" s="13" t="s">
        <v>33</v>
      </c>
      <c r="AX154" s="13" t="s">
        <v>79</v>
      </c>
      <c r="AY154" s="231" t="s">
        <v>144</v>
      </c>
    </row>
    <row r="155" spans="1:65" s="2" customFormat="1" ht="21.75" customHeight="1">
      <c r="A155" s="38"/>
      <c r="B155" s="39"/>
      <c r="C155" s="201" t="s">
        <v>236</v>
      </c>
      <c r="D155" s="201" t="s">
        <v>146</v>
      </c>
      <c r="E155" s="202" t="s">
        <v>237</v>
      </c>
      <c r="F155" s="203" t="s">
        <v>238</v>
      </c>
      <c r="G155" s="204" t="s">
        <v>84</v>
      </c>
      <c r="H155" s="205">
        <v>623</v>
      </c>
      <c r="I155" s="206"/>
      <c r="J155" s="207">
        <f>ROUND(I155*H155,2)</f>
        <v>0</v>
      </c>
      <c r="K155" s="203" t="s">
        <v>149</v>
      </c>
      <c r="L155" s="44"/>
      <c r="M155" s="208" t="s">
        <v>19</v>
      </c>
      <c r="N155" s="209" t="s">
        <v>42</v>
      </c>
      <c r="O155" s="84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2" t="s">
        <v>150</v>
      </c>
      <c r="AT155" s="212" t="s">
        <v>146</v>
      </c>
      <c r="AU155" s="212" t="s">
        <v>81</v>
      </c>
      <c r="AY155" s="17" t="s">
        <v>144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7" t="s">
        <v>79</v>
      </c>
      <c r="BK155" s="213">
        <f>ROUND(I155*H155,2)</f>
        <v>0</v>
      </c>
      <c r="BL155" s="17" t="s">
        <v>150</v>
      </c>
      <c r="BM155" s="212" t="s">
        <v>239</v>
      </c>
    </row>
    <row r="156" spans="1:47" s="2" customFormat="1" ht="12">
      <c r="A156" s="38"/>
      <c r="B156" s="39"/>
      <c r="C156" s="40"/>
      <c r="D156" s="214" t="s">
        <v>152</v>
      </c>
      <c r="E156" s="40"/>
      <c r="F156" s="215" t="s">
        <v>238</v>
      </c>
      <c r="G156" s="40"/>
      <c r="H156" s="40"/>
      <c r="I156" s="216"/>
      <c r="J156" s="40"/>
      <c r="K156" s="40"/>
      <c r="L156" s="44"/>
      <c r="M156" s="217"/>
      <c r="N156" s="218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81</v>
      </c>
    </row>
    <row r="157" spans="1:47" s="2" customFormat="1" ht="12">
      <c r="A157" s="38"/>
      <c r="B157" s="39"/>
      <c r="C157" s="40"/>
      <c r="D157" s="219" t="s">
        <v>153</v>
      </c>
      <c r="E157" s="40"/>
      <c r="F157" s="220" t="s">
        <v>240</v>
      </c>
      <c r="G157" s="40"/>
      <c r="H157" s="40"/>
      <c r="I157" s="216"/>
      <c r="J157" s="40"/>
      <c r="K157" s="40"/>
      <c r="L157" s="44"/>
      <c r="M157" s="217"/>
      <c r="N157" s="218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153</v>
      </c>
      <c r="AU157" s="17" t="s">
        <v>81</v>
      </c>
    </row>
    <row r="158" spans="1:51" s="13" customFormat="1" ht="12">
      <c r="A158" s="13"/>
      <c r="B158" s="221"/>
      <c r="C158" s="222"/>
      <c r="D158" s="214" t="s">
        <v>155</v>
      </c>
      <c r="E158" s="223" t="s">
        <v>19</v>
      </c>
      <c r="F158" s="224" t="s">
        <v>86</v>
      </c>
      <c r="G158" s="222"/>
      <c r="H158" s="225">
        <v>623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155</v>
      </c>
      <c r="AU158" s="231" t="s">
        <v>81</v>
      </c>
      <c r="AV158" s="13" t="s">
        <v>81</v>
      </c>
      <c r="AW158" s="13" t="s">
        <v>33</v>
      </c>
      <c r="AX158" s="13" t="s">
        <v>79</v>
      </c>
      <c r="AY158" s="231" t="s">
        <v>144</v>
      </c>
    </row>
    <row r="159" spans="1:65" s="2" customFormat="1" ht="21.75" customHeight="1">
      <c r="A159" s="38"/>
      <c r="B159" s="39"/>
      <c r="C159" s="201" t="s">
        <v>241</v>
      </c>
      <c r="D159" s="201" t="s">
        <v>146</v>
      </c>
      <c r="E159" s="202" t="s">
        <v>242</v>
      </c>
      <c r="F159" s="203" t="s">
        <v>243</v>
      </c>
      <c r="G159" s="204" t="s">
        <v>84</v>
      </c>
      <c r="H159" s="205">
        <v>146</v>
      </c>
      <c r="I159" s="206"/>
      <c r="J159" s="207">
        <f>ROUND(I159*H159,2)</f>
        <v>0</v>
      </c>
      <c r="K159" s="203" t="s">
        <v>19</v>
      </c>
      <c r="L159" s="44"/>
      <c r="M159" s="208" t="s">
        <v>19</v>
      </c>
      <c r="N159" s="209" t="s">
        <v>42</v>
      </c>
      <c r="O159" s="84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2" t="s">
        <v>150</v>
      </c>
      <c r="AT159" s="212" t="s">
        <v>146</v>
      </c>
      <c r="AU159" s="212" t="s">
        <v>81</v>
      </c>
      <c r="AY159" s="17" t="s">
        <v>144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79</v>
      </c>
      <c r="BK159" s="213">
        <f>ROUND(I159*H159,2)</f>
        <v>0</v>
      </c>
      <c r="BL159" s="17" t="s">
        <v>150</v>
      </c>
      <c r="BM159" s="212" t="s">
        <v>244</v>
      </c>
    </row>
    <row r="160" spans="1:47" s="2" customFormat="1" ht="12">
      <c r="A160" s="38"/>
      <c r="B160" s="39"/>
      <c r="C160" s="40"/>
      <c r="D160" s="214" t="s">
        <v>152</v>
      </c>
      <c r="E160" s="40"/>
      <c r="F160" s="215" t="s">
        <v>243</v>
      </c>
      <c r="G160" s="40"/>
      <c r="H160" s="40"/>
      <c r="I160" s="216"/>
      <c r="J160" s="40"/>
      <c r="K160" s="40"/>
      <c r="L160" s="44"/>
      <c r="M160" s="217"/>
      <c r="N160" s="218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81</v>
      </c>
    </row>
    <row r="161" spans="1:51" s="13" customFormat="1" ht="12">
      <c r="A161" s="13"/>
      <c r="B161" s="221"/>
      <c r="C161" s="222"/>
      <c r="D161" s="214" t="s">
        <v>155</v>
      </c>
      <c r="E161" s="223" t="s">
        <v>19</v>
      </c>
      <c r="F161" s="224" t="s">
        <v>90</v>
      </c>
      <c r="G161" s="222"/>
      <c r="H161" s="225">
        <v>146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155</v>
      </c>
      <c r="AU161" s="231" t="s">
        <v>81</v>
      </c>
      <c r="AV161" s="13" t="s">
        <v>81</v>
      </c>
      <c r="AW161" s="13" t="s">
        <v>33</v>
      </c>
      <c r="AX161" s="13" t="s">
        <v>79</v>
      </c>
      <c r="AY161" s="231" t="s">
        <v>144</v>
      </c>
    </row>
    <row r="162" spans="1:65" s="2" customFormat="1" ht="21.75" customHeight="1">
      <c r="A162" s="38"/>
      <c r="B162" s="39"/>
      <c r="C162" s="201" t="s">
        <v>245</v>
      </c>
      <c r="D162" s="201" t="s">
        <v>146</v>
      </c>
      <c r="E162" s="202" t="s">
        <v>246</v>
      </c>
      <c r="F162" s="203" t="s">
        <v>247</v>
      </c>
      <c r="G162" s="204" t="s">
        <v>84</v>
      </c>
      <c r="H162" s="205">
        <v>113</v>
      </c>
      <c r="I162" s="206"/>
      <c r="J162" s="207">
        <f>ROUND(I162*H162,2)</f>
        <v>0</v>
      </c>
      <c r="K162" s="203" t="s">
        <v>19</v>
      </c>
      <c r="L162" s="44"/>
      <c r="M162" s="208" t="s">
        <v>19</v>
      </c>
      <c r="N162" s="209" t="s">
        <v>42</v>
      </c>
      <c r="O162" s="84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2" t="s">
        <v>150</v>
      </c>
      <c r="AT162" s="212" t="s">
        <v>146</v>
      </c>
      <c r="AU162" s="212" t="s">
        <v>81</v>
      </c>
      <c r="AY162" s="17" t="s">
        <v>144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7" t="s">
        <v>79</v>
      </c>
      <c r="BK162" s="213">
        <f>ROUND(I162*H162,2)</f>
        <v>0</v>
      </c>
      <c r="BL162" s="17" t="s">
        <v>150</v>
      </c>
      <c r="BM162" s="212" t="s">
        <v>248</v>
      </c>
    </row>
    <row r="163" spans="1:47" s="2" customFormat="1" ht="12">
      <c r="A163" s="38"/>
      <c r="B163" s="39"/>
      <c r="C163" s="40"/>
      <c r="D163" s="214" t="s">
        <v>152</v>
      </c>
      <c r="E163" s="40"/>
      <c r="F163" s="215" t="s">
        <v>247</v>
      </c>
      <c r="G163" s="40"/>
      <c r="H163" s="40"/>
      <c r="I163" s="216"/>
      <c r="J163" s="40"/>
      <c r="K163" s="40"/>
      <c r="L163" s="44"/>
      <c r="M163" s="217"/>
      <c r="N163" s="218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81</v>
      </c>
    </row>
    <row r="164" spans="1:51" s="13" customFormat="1" ht="12">
      <c r="A164" s="13"/>
      <c r="B164" s="221"/>
      <c r="C164" s="222"/>
      <c r="D164" s="214" t="s">
        <v>155</v>
      </c>
      <c r="E164" s="223" t="s">
        <v>19</v>
      </c>
      <c r="F164" s="224" t="s">
        <v>93</v>
      </c>
      <c r="G164" s="222"/>
      <c r="H164" s="225">
        <v>113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155</v>
      </c>
      <c r="AU164" s="231" t="s">
        <v>81</v>
      </c>
      <c r="AV164" s="13" t="s">
        <v>81</v>
      </c>
      <c r="AW164" s="13" t="s">
        <v>33</v>
      </c>
      <c r="AX164" s="13" t="s">
        <v>79</v>
      </c>
      <c r="AY164" s="231" t="s">
        <v>144</v>
      </c>
    </row>
    <row r="165" spans="1:65" s="2" customFormat="1" ht="24.15" customHeight="1">
      <c r="A165" s="38"/>
      <c r="B165" s="39"/>
      <c r="C165" s="201" t="s">
        <v>249</v>
      </c>
      <c r="D165" s="201" t="s">
        <v>146</v>
      </c>
      <c r="E165" s="202" t="s">
        <v>250</v>
      </c>
      <c r="F165" s="203" t="s">
        <v>251</v>
      </c>
      <c r="G165" s="204" t="s">
        <v>84</v>
      </c>
      <c r="H165" s="205">
        <v>36</v>
      </c>
      <c r="I165" s="206"/>
      <c r="J165" s="207">
        <f>ROUND(I165*H165,2)</f>
        <v>0</v>
      </c>
      <c r="K165" s="203" t="s">
        <v>149</v>
      </c>
      <c r="L165" s="44"/>
      <c r="M165" s="208" t="s">
        <v>19</v>
      </c>
      <c r="N165" s="209" t="s">
        <v>42</v>
      </c>
      <c r="O165" s="84"/>
      <c r="P165" s="210">
        <f>O165*H165</f>
        <v>0</v>
      </c>
      <c r="Q165" s="210">
        <v>0.1837</v>
      </c>
      <c r="R165" s="210">
        <f>Q165*H165</f>
        <v>6.6132</v>
      </c>
      <c r="S165" s="210">
        <v>0</v>
      </c>
      <c r="T165" s="21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2" t="s">
        <v>150</v>
      </c>
      <c r="AT165" s="212" t="s">
        <v>146</v>
      </c>
      <c r="AU165" s="212" t="s">
        <v>81</v>
      </c>
      <c r="AY165" s="17" t="s">
        <v>144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7" t="s">
        <v>79</v>
      </c>
      <c r="BK165" s="213">
        <f>ROUND(I165*H165,2)</f>
        <v>0</v>
      </c>
      <c r="BL165" s="17" t="s">
        <v>150</v>
      </c>
      <c r="BM165" s="212" t="s">
        <v>252</v>
      </c>
    </row>
    <row r="166" spans="1:47" s="2" customFormat="1" ht="12">
      <c r="A166" s="38"/>
      <c r="B166" s="39"/>
      <c r="C166" s="40"/>
      <c r="D166" s="214" t="s">
        <v>152</v>
      </c>
      <c r="E166" s="40"/>
      <c r="F166" s="215" t="s">
        <v>253</v>
      </c>
      <c r="G166" s="40"/>
      <c r="H166" s="40"/>
      <c r="I166" s="216"/>
      <c r="J166" s="40"/>
      <c r="K166" s="40"/>
      <c r="L166" s="44"/>
      <c r="M166" s="217"/>
      <c r="N166" s="218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81</v>
      </c>
    </row>
    <row r="167" spans="1:47" s="2" customFormat="1" ht="12">
      <c r="A167" s="38"/>
      <c r="B167" s="39"/>
      <c r="C167" s="40"/>
      <c r="D167" s="219" t="s">
        <v>153</v>
      </c>
      <c r="E167" s="40"/>
      <c r="F167" s="220" t="s">
        <v>254</v>
      </c>
      <c r="G167" s="40"/>
      <c r="H167" s="40"/>
      <c r="I167" s="216"/>
      <c r="J167" s="40"/>
      <c r="K167" s="40"/>
      <c r="L167" s="44"/>
      <c r="M167" s="217"/>
      <c r="N167" s="218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153</v>
      </c>
      <c r="AU167" s="17" t="s">
        <v>81</v>
      </c>
    </row>
    <row r="168" spans="1:51" s="13" customFormat="1" ht="12">
      <c r="A168" s="13"/>
      <c r="B168" s="221"/>
      <c r="C168" s="222"/>
      <c r="D168" s="214" t="s">
        <v>155</v>
      </c>
      <c r="E168" s="223" t="s">
        <v>19</v>
      </c>
      <c r="F168" s="224" t="s">
        <v>82</v>
      </c>
      <c r="G168" s="222"/>
      <c r="H168" s="225">
        <v>36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155</v>
      </c>
      <c r="AU168" s="231" t="s">
        <v>81</v>
      </c>
      <c r="AV168" s="13" t="s">
        <v>81</v>
      </c>
      <c r="AW168" s="13" t="s">
        <v>33</v>
      </c>
      <c r="AX168" s="13" t="s">
        <v>79</v>
      </c>
      <c r="AY168" s="231" t="s">
        <v>144</v>
      </c>
    </row>
    <row r="169" spans="1:65" s="2" customFormat="1" ht="16.5" customHeight="1">
      <c r="A169" s="38"/>
      <c r="B169" s="39"/>
      <c r="C169" s="243" t="s">
        <v>255</v>
      </c>
      <c r="D169" s="243" t="s">
        <v>194</v>
      </c>
      <c r="E169" s="244" t="s">
        <v>256</v>
      </c>
      <c r="F169" s="245" t="s">
        <v>257</v>
      </c>
      <c r="G169" s="246" t="s">
        <v>84</v>
      </c>
      <c r="H169" s="247">
        <v>7.2</v>
      </c>
      <c r="I169" s="248"/>
      <c r="J169" s="249">
        <f>ROUND(I169*H169,2)</f>
        <v>0</v>
      </c>
      <c r="K169" s="245" t="s">
        <v>149</v>
      </c>
      <c r="L169" s="250"/>
      <c r="M169" s="251" t="s">
        <v>19</v>
      </c>
      <c r="N169" s="252" t="s">
        <v>42</v>
      </c>
      <c r="O169" s="84"/>
      <c r="P169" s="210">
        <f>O169*H169</f>
        <v>0</v>
      </c>
      <c r="Q169" s="210">
        <v>0.222</v>
      </c>
      <c r="R169" s="210">
        <f>Q169*H169</f>
        <v>1.5984</v>
      </c>
      <c r="S169" s="210">
        <v>0</v>
      </c>
      <c r="T169" s="21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2" t="s">
        <v>193</v>
      </c>
      <c r="AT169" s="212" t="s">
        <v>194</v>
      </c>
      <c r="AU169" s="212" t="s">
        <v>81</v>
      </c>
      <c r="AY169" s="17" t="s">
        <v>144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7" t="s">
        <v>79</v>
      </c>
      <c r="BK169" s="213">
        <f>ROUND(I169*H169,2)</f>
        <v>0</v>
      </c>
      <c r="BL169" s="17" t="s">
        <v>150</v>
      </c>
      <c r="BM169" s="212" t="s">
        <v>258</v>
      </c>
    </row>
    <row r="170" spans="1:47" s="2" customFormat="1" ht="12">
      <c r="A170" s="38"/>
      <c r="B170" s="39"/>
      <c r="C170" s="40"/>
      <c r="D170" s="214" t="s">
        <v>152</v>
      </c>
      <c r="E170" s="40"/>
      <c r="F170" s="215" t="s">
        <v>257</v>
      </c>
      <c r="G170" s="40"/>
      <c r="H170" s="40"/>
      <c r="I170" s="216"/>
      <c r="J170" s="40"/>
      <c r="K170" s="40"/>
      <c r="L170" s="44"/>
      <c r="M170" s="217"/>
      <c r="N170" s="218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81</v>
      </c>
    </row>
    <row r="171" spans="1:51" s="13" customFormat="1" ht="12">
      <c r="A171" s="13"/>
      <c r="B171" s="221"/>
      <c r="C171" s="222"/>
      <c r="D171" s="214" t="s">
        <v>155</v>
      </c>
      <c r="E171" s="222"/>
      <c r="F171" s="224" t="s">
        <v>259</v>
      </c>
      <c r="G171" s="222"/>
      <c r="H171" s="225">
        <v>7.2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155</v>
      </c>
      <c r="AU171" s="231" t="s">
        <v>81</v>
      </c>
      <c r="AV171" s="13" t="s">
        <v>81</v>
      </c>
      <c r="AW171" s="13" t="s">
        <v>4</v>
      </c>
      <c r="AX171" s="13" t="s">
        <v>79</v>
      </c>
      <c r="AY171" s="231" t="s">
        <v>144</v>
      </c>
    </row>
    <row r="172" spans="1:63" s="12" customFormat="1" ht="22.8" customHeight="1">
      <c r="A172" s="12"/>
      <c r="B172" s="185"/>
      <c r="C172" s="186"/>
      <c r="D172" s="187" t="s">
        <v>70</v>
      </c>
      <c r="E172" s="199" t="s">
        <v>199</v>
      </c>
      <c r="F172" s="199" t="s">
        <v>260</v>
      </c>
      <c r="G172" s="186"/>
      <c r="H172" s="186"/>
      <c r="I172" s="189"/>
      <c r="J172" s="200">
        <f>BK172</f>
        <v>0</v>
      </c>
      <c r="K172" s="186"/>
      <c r="L172" s="191"/>
      <c r="M172" s="192"/>
      <c r="N172" s="193"/>
      <c r="O172" s="193"/>
      <c r="P172" s="194">
        <f>SUM(P173:P195)</f>
        <v>0</v>
      </c>
      <c r="Q172" s="193"/>
      <c r="R172" s="194">
        <f>SUM(R173:R195)</f>
        <v>47.851060000000004</v>
      </c>
      <c r="S172" s="193"/>
      <c r="T172" s="195">
        <f>SUM(T173:T195)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6" t="s">
        <v>79</v>
      </c>
      <c r="AT172" s="197" t="s">
        <v>70</v>
      </c>
      <c r="AU172" s="197" t="s">
        <v>79</v>
      </c>
      <c r="AY172" s="196" t="s">
        <v>144</v>
      </c>
      <c r="BK172" s="198">
        <f>SUM(BK173:BK195)</f>
        <v>0</v>
      </c>
    </row>
    <row r="173" spans="1:65" s="2" customFormat="1" ht="24.15" customHeight="1">
      <c r="A173" s="38"/>
      <c r="B173" s="39"/>
      <c r="C173" s="201" t="s">
        <v>7</v>
      </c>
      <c r="D173" s="201" t="s">
        <v>146</v>
      </c>
      <c r="E173" s="202" t="s">
        <v>261</v>
      </c>
      <c r="F173" s="203" t="s">
        <v>262</v>
      </c>
      <c r="G173" s="204" t="s">
        <v>263</v>
      </c>
      <c r="H173" s="205">
        <v>496</v>
      </c>
      <c r="I173" s="206"/>
      <c r="J173" s="207">
        <f>ROUND(I173*H173,2)</f>
        <v>0</v>
      </c>
      <c r="K173" s="203" t="s">
        <v>19</v>
      </c>
      <c r="L173" s="44"/>
      <c r="M173" s="208" t="s">
        <v>19</v>
      </c>
      <c r="N173" s="209" t="s">
        <v>42</v>
      </c>
      <c r="O173" s="84"/>
      <c r="P173" s="210">
        <f>O173*H173</f>
        <v>0</v>
      </c>
      <c r="Q173" s="210">
        <v>0.09001</v>
      </c>
      <c r="R173" s="210">
        <f>Q173*H173</f>
        <v>44.644960000000005</v>
      </c>
      <c r="S173" s="210">
        <v>0</v>
      </c>
      <c r="T173" s="21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2" t="s">
        <v>150</v>
      </c>
      <c r="AT173" s="212" t="s">
        <v>146</v>
      </c>
      <c r="AU173" s="212" t="s">
        <v>81</v>
      </c>
      <c r="AY173" s="17" t="s">
        <v>144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7" t="s">
        <v>79</v>
      </c>
      <c r="BK173" s="213">
        <f>ROUND(I173*H173,2)</f>
        <v>0</v>
      </c>
      <c r="BL173" s="17" t="s">
        <v>150</v>
      </c>
      <c r="BM173" s="212" t="s">
        <v>264</v>
      </c>
    </row>
    <row r="174" spans="1:47" s="2" customFormat="1" ht="12">
      <c r="A174" s="38"/>
      <c r="B174" s="39"/>
      <c r="C174" s="40"/>
      <c r="D174" s="214" t="s">
        <v>152</v>
      </c>
      <c r="E174" s="40"/>
      <c r="F174" s="215" t="s">
        <v>262</v>
      </c>
      <c r="G174" s="40"/>
      <c r="H174" s="40"/>
      <c r="I174" s="216"/>
      <c r="J174" s="40"/>
      <c r="K174" s="40"/>
      <c r="L174" s="44"/>
      <c r="M174" s="217"/>
      <c r="N174" s="218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81</v>
      </c>
    </row>
    <row r="175" spans="1:51" s="13" customFormat="1" ht="12">
      <c r="A175" s="13"/>
      <c r="B175" s="221"/>
      <c r="C175" s="222"/>
      <c r="D175" s="214" t="s">
        <v>155</v>
      </c>
      <c r="E175" s="223" t="s">
        <v>19</v>
      </c>
      <c r="F175" s="224" t="s">
        <v>265</v>
      </c>
      <c r="G175" s="222"/>
      <c r="H175" s="225">
        <v>463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155</v>
      </c>
      <c r="AU175" s="231" t="s">
        <v>81</v>
      </c>
      <c r="AV175" s="13" t="s">
        <v>81</v>
      </c>
      <c r="AW175" s="13" t="s">
        <v>33</v>
      </c>
      <c r="AX175" s="13" t="s">
        <v>71</v>
      </c>
      <c r="AY175" s="231" t="s">
        <v>144</v>
      </c>
    </row>
    <row r="176" spans="1:51" s="13" customFormat="1" ht="12">
      <c r="A176" s="13"/>
      <c r="B176" s="221"/>
      <c r="C176" s="222"/>
      <c r="D176" s="214" t="s">
        <v>155</v>
      </c>
      <c r="E176" s="223" t="s">
        <v>19</v>
      </c>
      <c r="F176" s="224" t="s">
        <v>266</v>
      </c>
      <c r="G176" s="222"/>
      <c r="H176" s="225">
        <v>33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155</v>
      </c>
      <c r="AU176" s="231" t="s">
        <v>81</v>
      </c>
      <c r="AV176" s="13" t="s">
        <v>81</v>
      </c>
      <c r="AW176" s="13" t="s">
        <v>33</v>
      </c>
      <c r="AX176" s="13" t="s">
        <v>71</v>
      </c>
      <c r="AY176" s="231" t="s">
        <v>144</v>
      </c>
    </row>
    <row r="177" spans="1:51" s="14" customFormat="1" ht="12">
      <c r="A177" s="14"/>
      <c r="B177" s="232"/>
      <c r="C177" s="233"/>
      <c r="D177" s="214" t="s">
        <v>155</v>
      </c>
      <c r="E177" s="234" t="s">
        <v>19</v>
      </c>
      <c r="F177" s="235" t="s">
        <v>185</v>
      </c>
      <c r="G177" s="233"/>
      <c r="H177" s="236">
        <v>496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2" t="s">
        <v>155</v>
      </c>
      <c r="AU177" s="242" t="s">
        <v>81</v>
      </c>
      <c r="AV177" s="14" t="s">
        <v>150</v>
      </c>
      <c r="AW177" s="14" t="s">
        <v>33</v>
      </c>
      <c r="AX177" s="14" t="s">
        <v>79</v>
      </c>
      <c r="AY177" s="242" t="s">
        <v>144</v>
      </c>
    </row>
    <row r="178" spans="1:65" s="2" customFormat="1" ht="21.75" customHeight="1">
      <c r="A178" s="38"/>
      <c r="B178" s="39"/>
      <c r="C178" s="243" t="s">
        <v>267</v>
      </c>
      <c r="D178" s="243" t="s">
        <v>194</v>
      </c>
      <c r="E178" s="244" t="s">
        <v>268</v>
      </c>
      <c r="F178" s="245" t="s">
        <v>269</v>
      </c>
      <c r="G178" s="246" t="s">
        <v>270</v>
      </c>
      <c r="H178" s="247">
        <v>1.885</v>
      </c>
      <c r="I178" s="248"/>
      <c r="J178" s="249">
        <f>ROUND(I178*H178,2)</f>
        <v>0</v>
      </c>
      <c r="K178" s="245" t="s">
        <v>149</v>
      </c>
      <c r="L178" s="250"/>
      <c r="M178" s="251" t="s">
        <v>19</v>
      </c>
      <c r="N178" s="252" t="s">
        <v>42</v>
      </c>
      <c r="O178" s="84"/>
      <c r="P178" s="210">
        <f>O178*H178</f>
        <v>0</v>
      </c>
      <c r="Q178" s="210">
        <v>1</v>
      </c>
      <c r="R178" s="210">
        <f>Q178*H178</f>
        <v>1.885</v>
      </c>
      <c r="S178" s="210">
        <v>0</v>
      </c>
      <c r="T178" s="21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2" t="s">
        <v>193</v>
      </c>
      <c r="AT178" s="212" t="s">
        <v>194</v>
      </c>
      <c r="AU178" s="212" t="s">
        <v>81</v>
      </c>
      <c r="AY178" s="17" t="s">
        <v>144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7" t="s">
        <v>79</v>
      </c>
      <c r="BK178" s="213">
        <f>ROUND(I178*H178,2)</f>
        <v>0</v>
      </c>
      <c r="BL178" s="17" t="s">
        <v>150</v>
      </c>
      <c r="BM178" s="212" t="s">
        <v>271</v>
      </c>
    </row>
    <row r="179" spans="1:47" s="2" customFormat="1" ht="12">
      <c r="A179" s="38"/>
      <c r="B179" s="39"/>
      <c r="C179" s="40"/>
      <c r="D179" s="214" t="s">
        <v>152</v>
      </c>
      <c r="E179" s="40"/>
      <c r="F179" s="215" t="s">
        <v>269</v>
      </c>
      <c r="G179" s="40"/>
      <c r="H179" s="40"/>
      <c r="I179" s="216"/>
      <c r="J179" s="40"/>
      <c r="K179" s="40"/>
      <c r="L179" s="44"/>
      <c r="M179" s="217"/>
      <c r="N179" s="218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81</v>
      </c>
    </row>
    <row r="180" spans="1:47" s="2" customFormat="1" ht="12">
      <c r="A180" s="38"/>
      <c r="B180" s="39"/>
      <c r="C180" s="40"/>
      <c r="D180" s="214" t="s">
        <v>272</v>
      </c>
      <c r="E180" s="40"/>
      <c r="F180" s="253" t="s">
        <v>273</v>
      </c>
      <c r="G180" s="40"/>
      <c r="H180" s="40"/>
      <c r="I180" s="216"/>
      <c r="J180" s="40"/>
      <c r="K180" s="40"/>
      <c r="L180" s="44"/>
      <c r="M180" s="217"/>
      <c r="N180" s="218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272</v>
      </c>
      <c r="AU180" s="17" t="s">
        <v>81</v>
      </c>
    </row>
    <row r="181" spans="1:51" s="13" customFormat="1" ht="12">
      <c r="A181" s="13"/>
      <c r="B181" s="221"/>
      <c r="C181" s="222"/>
      <c r="D181" s="214" t="s">
        <v>155</v>
      </c>
      <c r="E181" s="222"/>
      <c r="F181" s="224" t="s">
        <v>274</v>
      </c>
      <c r="G181" s="222"/>
      <c r="H181" s="225">
        <v>1.885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155</v>
      </c>
      <c r="AU181" s="231" t="s">
        <v>81</v>
      </c>
      <c r="AV181" s="13" t="s">
        <v>81</v>
      </c>
      <c r="AW181" s="13" t="s">
        <v>4</v>
      </c>
      <c r="AX181" s="13" t="s">
        <v>79</v>
      </c>
      <c r="AY181" s="231" t="s">
        <v>144</v>
      </c>
    </row>
    <row r="182" spans="1:65" s="2" customFormat="1" ht="24.15" customHeight="1">
      <c r="A182" s="38"/>
      <c r="B182" s="39"/>
      <c r="C182" s="243" t="s">
        <v>275</v>
      </c>
      <c r="D182" s="243" t="s">
        <v>194</v>
      </c>
      <c r="E182" s="244" t="s">
        <v>276</v>
      </c>
      <c r="F182" s="245" t="s">
        <v>277</v>
      </c>
      <c r="G182" s="246" t="s">
        <v>270</v>
      </c>
      <c r="H182" s="247">
        <v>0.287</v>
      </c>
      <c r="I182" s="248"/>
      <c r="J182" s="249">
        <f>ROUND(I182*H182,2)</f>
        <v>0</v>
      </c>
      <c r="K182" s="245" t="s">
        <v>149</v>
      </c>
      <c r="L182" s="250"/>
      <c r="M182" s="251" t="s">
        <v>19</v>
      </c>
      <c r="N182" s="252" t="s">
        <v>42</v>
      </c>
      <c r="O182" s="84"/>
      <c r="P182" s="210">
        <f>O182*H182</f>
        <v>0</v>
      </c>
      <c r="Q182" s="210">
        <v>1</v>
      </c>
      <c r="R182" s="210">
        <f>Q182*H182</f>
        <v>0.287</v>
      </c>
      <c r="S182" s="210">
        <v>0</v>
      </c>
      <c r="T182" s="21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2" t="s">
        <v>278</v>
      </c>
      <c r="AT182" s="212" t="s">
        <v>194</v>
      </c>
      <c r="AU182" s="212" t="s">
        <v>81</v>
      </c>
      <c r="AY182" s="17" t="s">
        <v>144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7" t="s">
        <v>79</v>
      </c>
      <c r="BK182" s="213">
        <f>ROUND(I182*H182,2)</f>
        <v>0</v>
      </c>
      <c r="BL182" s="17" t="s">
        <v>278</v>
      </c>
      <c r="BM182" s="212" t="s">
        <v>279</v>
      </c>
    </row>
    <row r="183" spans="1:47" s="2" customFormat="1" ht="12">
      <c r="A183" s="38"/>
      <c r="B183" s="39"/>
      <c r="C183" s="40"/>
      <c r="D183" s="214" t="s">
        <v>152</v>
      </c>
      <c r="E183" s="40"/>
      <c r="F183" s="215" t="s">
        <v>277</v>
      </c>
      <c r="G183" s="40"/>
      <c r="H183" s="40"/>
      <c r="I183" s="216"/>
      <c r="J183" s="40"/>
      <c r="K183" s="40"/>
      <c r="L183" s="44"/>
      <c r="M183" s="217"/>
      <c r="N183" s="218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81</v>
      </c>
    </row>
    <row r="184" spans="1:47" s="2" customFormat="1" ht="12">
      <c r="A184" s="38"/>
      <c r="B184" s="39"/>
      <c r="C184" s="40"/>
      <c r="D184" s="214" t="s">
        <v>272</v>
      </c>
      <c r="E184" s="40"/>
      <c r="F184" s="253" t="s">
        <v>280</v>
      </c>
      <c r="G184" s="40"/>
      <c r="H184" s="40"/>
      <c r="I184" s="216"/>
      <c r="J184" s="40"/>
      <c r="K184" s="40"/>
      <c r="L184" s="44"/>
      <c r="M184" s="217"/>
      <c r="N184" s="218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272</v>
      </c>
      <c r="AU184" s="17" t="s">
        <v>81</v>
      </c>
    </row>
    <row r="185" spans="1:51" s="13" customFormat="1" ht="12">
      <c r="A185" s="13"/>
      <c r="B185" s="221"/>
      <c r="C185" s="222"/>
      <c r="D185" s="214" t="s">
        <v>155</v>
      </c>
      <c r="E185" s="222"/>
      <c r="F185" s="224" t="s">
        <v>281</v>
      </c>
      <c r="G185" s="222"/>
      <c r="H185" s="225">
        <v>0.287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155</v>
      </c>
      <c r="AU185" s="231" t="s">
        <v>81</v>
      </c>
      <c r="AV185" s="13" t="s">
        <v>81</v>
      </c>
      <c r="AW185" s="13" t="s">
        <v>4</v>
      </c>
      <c r="AX185" s="13" t="s">
        <v>79</v>
      </c>
      <c r="AY185" s="231" t="s">
        <v>144</v>
      </c>
    </row>
    <row r="186" spans="1:65" s="2" customFormat="1" ht="24.15" customHeight="1">
      <c r="A186" s="38"/>
      <c r="B186" s="39"/>
      <c r="C186" s="201" t="s">
        <v>282</v>
      </c>
      <c r="D186" s="201" t="s">
        <v>146</v>
      </c>
      <c r="E186" s="202" t="s">
        <v>283</v>
      </c>
      <c r="F186" s="203" t="s">
        <v>284</v>
      </c>
      <c r="G186" s="204" t="s">
        <v>263</v>
      </c>
      <c r="H186" s="205">
        <v>10</v>
      </c>
      <c r="I186" s="206"/>
      <c r="J186" s="207">
        <f>ROUND(I186*H186,2)</f>
        <v>0</v>
      </c>
      <c r="K186" s="203" t="s">
        <v>19</v>
      </c>
      <c r="L186" s="44"/>
      <c r="M186" s="208" t="s">
        <v>19</v>
      </c>
      <c r="N186" s="209" t="s">
        <v>42</v>
      </c>
      <c r="O186" s="84"/>
      <c r="P186" s="210">
        <f>O186*H186</f>
        <v>0</v>
      </c>
      <c r="Q186" s="210">
        <v>0.09001</v>
      </c>
      <c r="R186" s="210">
        <f>Q186*H186</f>
        <v>0.9001000000000001</v>
      </c>
      <c r="S186" s="210">
        <v>0</v>
      </c>
      <c r="T186" s="21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2" t="s">
        <v>150</v>
      </c>
      <c r="AT186" s="212" t="s">
        <v>146</v>
      </c>
      <c r="AU186" s="212" t="s">
        <v>81</v>
      </c>
      <c r="AY186" s="17" t="s">
        <v>144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7" t="s">
        <v>79</v>
      </c>
      <c r="BK186" s="213">
        <f>ROUND(I186*H186,2)</f>
        <v>0</v>
      </c>
      <c r="BL186" s="17" t="s">
        <v>150</v>
      </c>
      <c r="BM186" s="212" t="s">
        <v>285</v>
      </c>
    </row>
    <row r="187" spans="1:47" s="2" customFormat="1" ht="12">
      <c r="A187" s="38"/>
      <c r="B187" s="39"/>
      <c r="C187" s="40"/>
      <c r="D187" s="214" t="s">
        <v>152</v>
      </c>
      <c r="E187" s="40"/>
      <c r="F187" s="215" t="s">
        <v>284</v>
      </c>
      <c r="G187" s="40"/>
      <c r="H187" s="40"/>
      <c r="I187" s="216"/>
      <c r="J187" s="40"/>
      <c r="K187" s="40"/>
      <c r="L187" s="44"/>
      <c r="M187" s="217"/>
      <c r="N187" s="218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81</v>
      </c>
    </row>
    <row r="188" spans="1:65" s="2" customFormat="1" ht="21.75" customHeight="1">
      <c r="A188" s="38"/>
      <c r="B188" s="39"/>
      <c r="C188" s="243" t="s">
        <v>286</v>
      </c>
      <c r="D188" s="243" t="s">
        <v>194</v>
      </c>
      <c r="E188" s="244" t="s">
        <v>287</v>
      </c>
      <c r="F188" s="245" t="s">
        <v>288</v>
      </c>
      <c r="G188" s="246" t="s">
        <v>270</v>
      </c>
      <c r="H188" s="247">
        <v>0.128</v>
      </c>
      <c r="I188" s="248"/>
      <c r="J188" s="249">
        <f>ROUND(I188*H188,2)</f>
        <v>0</v>
      </c>
      <c r="K188" s="245" t="s">
        <v>149</v>
      </c>
      <c r="L188" s="250"/>
      <c r="M188" s="251" t="s">
        <v>19</v>
      </c>
      <c r="N188" s="252" t="s">
        <v>42</v>
      </c>
      <c r="O188" s="84"/>
      <c r="P188" s="210">
        <f>O188*H188</f>
        <v>0</v>
      </c>
      <c r="Q188" s="210">
        <v>1</v>
      </c>
      <c r="R188" s="210">
        <f>Q188*H188</f>
        <v>0.128</v>
      </c>
      <c r="S188" s="210">
        <v>0</v>
      </c>
      <c r="T188" s="21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2" t="s">
        <v>278</v>
      </c>
      <c r="AT188" s="212" t="s">
        <v>194</v>
      </c>
      <c r="AU188" s="212" t="s">
        <v>81</v>
      </c>
      <c r="AY188" s="17" t="s">
        <v>144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7" t="s">
        <v>79</v>
      </c>
      <c r="BK188" s="213">
        <f>ROUND(I188*H188,2)</f>
        <v>0</v>
      </c>
      <c r="BL188" s="17" t="s">
        <v>278</v>
      </c>
      <c r="BM188" s="212" t="s">
        <v>289</v>
      </c>
    </row>
    <row r="189" spans="1:47" s="2" customFormat="1" ht="12">
      <c r="A189" s="38"/>
      <c r="B189" s="39"/>
      <c r="C189" s="40"/>
      <c r="D189" s="214" t="s">
        <v>152</v>
      </c>
      <c r="E189" s="40"/>
      <c r="F189" s="215" t="s">
        <v>288</v>
      </c>
      <c r="G189" s="40"/>
      <c r="H189" s="40"/>
      <c r="I189" s="216"/>
      <c r="J189" s="40"/>
      <c r="K189" s="40"/>
      <c r="L189" s="44"/>
      <c r="M189" s="217"/>
      <c r="N189" s="218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81</v>
      </c>
    </row>
    <row r="190" spans="1:47" s="2" customFormat="1" ht="12">
      <c r="A190" s="38"/>
      <c r="B190" s="39"/>
      <c r="C190" s="40"/>
      <c r="D190" s="214" t="s">
        <v>272</v>
      </c>
      <c r="E190" s="40"/>
      <c r="F190" s="253" t="s">
        <v>290</v>
      </c>
      <c r="G190" s="40"/>
      <c r="H190" s="40"/>
      <c r="I190" s="216"/>
      <c r="J190" s="40"/>
      <c r="K190" s="40"/>
      <c r="L190" s="44"/>
      <c r="M190" s="217"/>
      <c r="N190" s="218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272</v>
      </c>
      <c r="AU190" s="17" t="s">
        <v>81</v>
      </c>
    </row>
    <row r="191" spans="1:51" s="13" customFormat="1" ht="12">
      <c r="A191" s="13"/>
      <c r="B191" s="221"/>
      <c r="C191" s="222"/>
      <c r="D191" s="214" t="s">
        <v>155</v>
      </c>
      <c r="E191" s="222"/>
      <c r="F191" s="224" t="s">
        <v>291</v>
      </c>
      <c r="G191" s="222"/>
      <c r="H191" s="225">
        <v>0.128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155</v>
      </c>
      <c r="AU191" s="231" t="s">
        <v>81</v>
      </c>
      <c r="AV191" s="13" t="s">
        <v>81</v>
      </c>
      <c r="AW191" s="13" t="s">
        <v>4</v>
      </c>
      <c r="AX191" s="13" t="s">
        <v>79</v>
      </c>
      <c r="AY191" s="231" t="s">
        <v>144</v>
      </c>
    </row>
    <row r="192" spans="1:65" s="2" customFormat="1" ht="24.15" customHeight="1">
      <c r="A192" s="38"/>
      <c r="B192" s="39"/>
      <c r="C192" s="243" t="s">
        <v>292</v>
      </c>
      <c r="D192" s="243" t="s">
        <v>194</v>
      </c>
      <c r="E192" s="244" t="s">
        <v>276</v>
      </c>
      <c r="F192" s="245" t="s">
        <v>277</v>
      </c>
      <c r="G192" s="246" t="s">
        <v>270</v>
      </c>
      <c r="H192" s="247">
        <v>0.006</v>
      </c>
      <c r="I192" s="248"/>
      <c r="J192" s="249">
        <f>ROUND(I192*H192,2)</f>
        <v>0</v>
      </c>
      <c r="K192" s="245" t="s">
        <v>149</v>
      </c>
      <c r="L192" s="250"/>
      <c r="M192" s="251" t="s">
        <v>19</v>
      </c>
      <c r="N192" s="252" t="s">
        <v>42</v>
      </c>
      <c r="O192" s="84"/>
      <c r="P192" s="210">
        <f>O192*H192</f>
        <v>0</v>
      </c>
      <c r="Q192" s="210">
        <v>1</v>
      </c>
      <c r="R192" s="210">
        <f>Q192*H192</f>
        <v>0.006</v>
      </c>
      <c r="S192" s="210">
        <v>0</v>
      </c>
      <c r="T192" s="21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2" t="s">
        <v>278</v>
      </c>
      <c r="AT192" s="212" t="s">
        <v>194</v>
      </c>
      <c r="AU192" s="212" t="s">
        <v>81</v>
      </c>
      <c r="AY192" s="17" t="s">
        <v>144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7" t="s">
        <v>79</v>
      </c>
      <c r="BK192" s="213">
        <f>ROUND(I192*H192,2)</f>
        <v>0</v>
      </c>
      <c r="BL192" s="17" t="s">
        <v>278</v>
      </c>
      <c r="BM192" s="212" t="s">
        <v>293</v>
      </c>
    </row>
    <row r="193" spans="1:47" s="2" customFormat="1" ht="12">
      <c r="A193" s="38"/>
      <c r="B193" s="39"/>
      <c r="C193" s="40"/>
      <c r="D193" s="214" t="s">
        <v>152</v>
      </c>
      <c r="E193" s="40"/>
      <c r="F193" s="215" t="s">
        <v>277</v>
      </c>
      <c r="G193" s="40"/>
      <c r="H193" s="40"/>
      <c r="I193" s="216"/>
      <c r="J193" s="40"/>
      <c r="K193" s="40"/>
      <c r="L193" s="44"/>
      <c r="M193" s="217"/>
      <c r="N193" s="218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81</v>
      </c>
    </row>
    <row r="194" spans="1:47" s="2" customFormat="1" ht="12">
      <c r="A194" s="38"/>
      <c r="B194" s="39"/>
      <c r="C194" s="40"/>
      <c r="D194" s="214" t="s">
        <v>272</v>
      </c>
      <c r="E194" s="40"/>
      <c r="F194" s="253" t="s">
        <v>280</v>
      </c>
      <c r="G194" s="40"/>
      <c r="H194" s="40"/>
      <c r="I194" s="216"/>
      <c r="J194" s="40"/>
      <c r="K194" s="40"/>
      <c r="L194" s="44"/>
      <c r="M194" s="217"/>
      <c r="N194" s="218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272</v>
      </c>
      <c r="AU194" s="17" t="s">
        <v>81</v>
      </c>
    </row>
    <row r="195" spans="1:51" s="13" customFormat="1" ht="12">
      <c r="A195" s="13"/>
      <c r="B195" s="221"/>
      <c r="C195" s="222"/>
      <c r="D195" s="214" t="s">
        <v>155</v>
      </c>
      <c r="E195" s="222"/>
      <c r="F195" s="224" t="s">
        <v>294</v>
      </c>
      <c r="G195" s="222"/>
      <c r="H195" s="225">
        <v>0.006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155</v>
      </c>
      <c r="AU195" s="231" t="s">
        <v>81</v>
      </c>
      <c r="AV195" s="13" t="s">
        <v>81</v>
      </c>
      <c r="AW195" s="13" t="s">
        <v>4</v>
      </c>
      <c r="AX195" s="13" t="s">
        <v>79</v>
      </c>
      <c r="AY195" s="231" t="s">
        <v>144</v>
      </c>
    </row>
    <row r="196" spans="1:63" s="12" customFormat="1" ht="22.8" customHeight="1">
      <c r="A196" s="12"/>
      <c r="B196" s="185"/>
      <c r="C196" s="186"/>
      <c r="D196" s="187" t="s">
        <v>70</v>
      </c>
      <c r="E196" s="199" t="s">
        <v>295</v>
      </c>
      <c r="F196" s="199" t="s">
        <v>296</v>
      </c>
      <c r="G196" s="186"/>
      <c r="H196" s="186"/>
      <c r="I196" s="189"/>
      <c r="J196" s="200">
        <f>BK196</f>
        <v>0</v>
      </c>
      <c r="K196" s="186"/>
      <c r="L196" s="191"/>
      <c r="M196" s="192"/>
      <c r="N196" s="193"/>
      <c r="O196" s="193"/>
      <c r="P196" s="194">
        <f>SUM(P197:P201)</f>
        <v>0</v>
      </c>
      <c r="Q196" s="193"/>
      <c r="R196" s="194">
        <f>SUM(R197:R201)</f>
        <v>0</v>
      </c>
      <c r="S196" s="193"/>
      <c r="T196" s="195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6" t="s">
        <v>79</v>
      </c>
      <c r="AT196" s="197" t="s">
        <v>70</v>
      </c>
      <c r="AU196" s="197" t="s">
        <v>79</v>
      </c>
      <c r="AY196" s="196" t="s">
        <v>144</v>
      </c>
      <c r="BK196" s="198">
        <f>SUM(BK197:BK201)</f>
        <v>0</v>
      </c>
    </row>
    <row r="197" spans="1:65" s="2" customFormat="1" ht="44.25" customHeight="1">
      <c r="A197" s="38"/>
      <c r="B197" s="39"/>
      <c r="C197" s="201" t="s">
        <v>297</v>
      </c>
      <c r="D197" s="201" t="s">
        <v>146</v>
      </c>
      <c r="E197" s="202" t="s">
        <v>298</v>
      </c>
      <c r="F197" s="203" t="s">
        <v>299</v>
      </c>
      <c r="G197" s="204" t="s">
        <v>270</v>
      </c>
      <c r="H197" s="205">
        <v>663.39</v>
      </c>
      <c r="I197" s="206"/>
      <c r="J197" s="207">
        <f>ROUND(I197*H197,2)</f>
        <v>0</v>
      </c>
      <c r="K197" s="203" t="s">
        <v>149</v>
      </c>
      <c r="L197" s="44"/>
      <c r="M197" s="208" t="s">
        <v>19</v>
      </c>
      <c r="N197" s="209" t="s">
        <v>42</v>
      </c>
      <c r="O197" s="84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2" t="s">
        <v>150</v>
      </c>
      <c r="AT197" s="212" t="s">
        <v>146</v>
      </c>
      <c r="AU197" s="212" t="s">
        <v>81</v>
      </c>
      <c r="AY197" s="17" t="s">
        <v>144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7" t="s">
        <v>79</v>
      </c>
      <c r="BK197" s="213">
        <f>ROUND(I197*H197,2)</f>
        <v>0</v>
      </c>
      <c r="BL197" s="17" t="s">
        <v>150</v>
      </c>
      <c r="BM197" s="212" t="s">
        <v>300</v>
      </c>
    </row>
    <row r="198" spans="1:47" s="2" customFormat="1" ht="12">
      <c r="A198" s="38"/>
      <c r="B198" s="39"/>
      <c r="C198" s="40"/>
      <c r="D198" s="214" t="s">
        <v>152</v>
      </c>
      <c r="E198" s="40"/>
      <c r="F198" s="215" t="s">
        <v>299</v>
      </c>
      <c r="G198" s="40"/>
      <c r="H198" s="40"/>
      <c r="I198" s="216"/>
      <c r="J198" s="40"/>
      <c r="K198" s="40"/>
      <c r="L198" s="44"/>
      <c r="M198" s="217"/>
      <c r="N198" s="218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81</v>
      </c>
    </row>
    <row r="199" spans="1:47" s="2" customFormat="1" ht="12">
      <c r="A199" s="38"/>
      <c r="B199" s="39"/>
      <c r="C199" s="40"/>
      <c r="D199" s="219" t="s">
        <v>153</v>
      </c>
      <c r="E199" s="40"/>
      <c r="F199" s="220" t="s">
        <v>301</v>
      </c>
      <c r="G199" s="40"/>
      <c r="H199" s="40"/>
      <c r="I199" s="216"/>
      <c r="J199" s="40"/>
      <c r="K199" s="40"/>
      <c r="L199" s="44"/>
      <c r="M199" s="217"/>
      <c r="N199" s="218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153</v>
      </c>
      <c r="AU199" s="17" t="s">
        <v>81</v>
      </c>
    </row>
    <row r="200" spans="1:51" s="13" customFormat="1" ht="12">
      <c r="A200" s="13"/>
      <c r="B200" s="221"/>
      <c r="C200" s="222"/>
      <c r="D200" s="214" t="s">
        <v>155</v>
      </c>
      <c r="E200" s="223" t="s">
        <v>19</v>
      </c>
      <c r="F200" s="224" t="s">
        <v>112</v>
      </c>
      <c r="G200" s="222"/>
      <c r="H200" s="225">
        <v>368.55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155</v>
      </c>
      <c r="AU200" s="231" t="s">
        <v>81</v>
      </c>
      <c r="AV200" s="13" t="s">
        <v>81</v>
      </c>
      <c r="AW200" s="13" t="s">
        <v>33</v>
      </c>
      <c r="AX200" s="13" t="s">
        <v>79</v>
      </c>
      <c r="AY200" s="231" t="s">
        <v>144</v>
      </c>
    </row>
    <row r="201" spans="1:51" s="13" customFormat="1" ht="12">
      <c r="A201" s="13"/>
      <c r="B201" s="221"/>
      <c r="C201" s="222"/>
      <c r="D201" s="214" t="s">
        <v>155</v>
      </c>
      <c r="E201" s="222"/>
      <c r="F201" s="224" t="s">
        <v>302</v>
      </c>
      <c r="G201" s="222"/>
      <c r="H201" s="225">
        <v>663.39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155</v>
      </c>
      <c r="AU201" s="231" t="s">
        <v>81</v>
      </c>
      <c r="AV201" s="13" t="s">
        <v>81</v>
      </c>
      <c r="AW201" s="13" t="s">
        <v>4</v>
      </c>
      <c r="AX201" s="13" t="s">
        <v>79</v>
      </c>
      <c r="AY201" s="231" t="s">
        <v>144</v>
      </c>
    </row>
    <row r="202" spans="1:63" s="12" customFormat="1" ht="22.8" customHeight="1">
      <c r="A202" s="12"/>
      <c r="B202" s="185"/>
      <c r="C202" s="186"/>
      <c r="D202" s="187" t="s">
        <v>70</v>
      </c>
      <c r="E202" s="199" t="s">
        <v>303</v>
      </c>
      <c r="F202" s="199" t="s">
        <v>304</v>
      </c>
      <c r="G202" s="186"/>
      <c r="H202" s="186"/>
      <c r="I202" s="189"/>
      <c r="J202" s="200">
        <f>BK202</f>
        <v>0</v>
      </c>
      <c r="K202" s="186"/>
      <c r="L202" s="191"/>
      <c r="M202" s="192"/>
      <c r="N202" s="193"/>
      <c r="O202" s="193"/>
      <c r="P202" s="194">
        <f>SUM(P203:P205)</f>
        <v>0</v>
      </c>
      <c r="Q202" s="193"/>
      <c r="R202" s="194">
        <f>SUM(R203:R205)</f>
        <v>0</v>
      </c>
      <c r="S202" s="193"/>
      <c r="T202" s="195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6" t="s">
        <v>79</v>
      </c>
      <c r="AT202" s="197" t="s">
        <v>70</v>
      </c>
      <c r="AU202" s="197" t="s">
        <v>79</v>
      </c>
      <c r="AY202" s="196" t="s">
        <v>144</v>
      </c>
      <c r="BK202" s="198">
        <f>SUM(BK203:BK205)</f>
        <v>0</v>
      </c>
    </row>
    <row r="203" spans="1:65" s="2" customFormat="1" ht="33" customHeight="1">
      <c r="A203" s="38"/>
      <c r="B203" s="39"/>
      <c r="C203" s="201" t="s">
        <v>305</v>
      </c>
      <c r="D203" s="201" t="s">
        <v>146</v>
      </c>
      <c r="E203" s="202" t="s">
        <v>306</v>
      </c>
      <c r="F203" s="203" t="s">
        <v>307</v>
      </c>
      <c r="G203" s="204" t="s">
        <v>270</v>
      </c>
      <c r="H203" s="205">
        <v>56.053</v>
      </c>
      <c r="I203" s="206"/>
      <c r="J203" s="207">
        <f>ROUND(I203*H203,2)</f>
        <v>0</v>
      </c>
      <c r="K203" s="203" t="s">
        <v>149</v>
      </c>
      <c r="L203" s="44"/>
      <c r="M203" s="208" t="s">
        <v>19</v>
      </c>
      <c r="N203" s="209" t="s">
        <v>42</v>
      </c>
      <c r="O203" s="84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2" t="s">
        <v>150</v>
      </c>
      <c r="AT203" s="212" t="s">
        <v>146</v>
      </c>
      <c r="AU203" s="212" t="s">
        <v>81</v>
      </c>
      <c r="AY203" s="17" t="s">
        <v>144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7" t="s">
        <v>79</v>
      </c>
      <c r="BK203" s="213">
        <f>ROUND(I203*H203,2)</f>
        <v>0</v>
      </c>
      <c r="BL203" s="17" t="s">
        <v>150</v>
      </c>
      <c r="BM203" s="212" t="s">
        <v>308</v>
      </c>
    </row>
    <row r="204" spans="1:47" s="2" customFormat="1" ht="12">
      <c r="A204" s="38"/>
      <c r="B204" s="39"/>
      <c r="C204" s="40"/>
      <c r="D204" s="214" t="s">
        <v>152</v>
      </c>
      <c r="E204" s="40"/>
      <c r="F204" s="215" t="s">
        <v>309</v>
      </c>
      <c r="G204" s="40"/>
      <c r="H204" s="40"/>
      <c r="I204" s="216"/>
      <c r="J204" s="40"/>
      <c r="K204" s="40"/>
      <c r="L204" s="44"/>
      <c r="M204" s="217"/>
      <c r="N204" s="218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81</v>
      </c>
    </row>
    <row r="205" spans="1:47" s="2" customFormat="1" ht="12">
      <c r="A205" s="38"/>
      <c r="B205" s="39"/>
      <c r="C205" s="40"/>
      <c r="D205" s="219" t="s">
        <v>153</v>
      </c>
      <c r="E205" s="40"/>
      <c r="F205" s="220" t="s">
        <v>310</v>
      </c>
      <c r="G205" s="40"/>
      <c r="H205" s="40"/>
      <c r="I205" s="216"/>
      <c r="J205" s="40"/>
      <c r="K205" s="40"/>
      <c r="L205" s="44"/>
      <c r="M205" s="217"/>
      <c r="N205" s="218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153</v>
      </c>
      <c r="AU205" s="17" t="s">
        <v>81</v>
      </c>
    </row>
    <row r="206" spans="1:63" s="12" customFormat="1" ht="25.9" customHeight="1">
      <c r="A206" s="12"/>
      <c r="B206" s="185"/>
      <c r="C206" s="186"/>
      <c r="D206" s="187" t="s">
        <v>70</v>
      </c>
      <c r="E206" s="188" t="s">
        <v>311</v>
      </c>
      <c r="F206" s="188" t="s">
        <v>312</v>
      </c>
      <c r="G206" s="186"/>
      <c r="H206" s="186"/>
      <c r="I206" s="189"/>
      <c r="J206" s="190">
        <f>BK206</f>
        <v>0</v>
      </c>
      <c r="K206" s="186"/>
      <c r="L206" s="191"/>
      <c r="M206" s="192"/>
      <c r="N206" s="193"/>
      <c r="O206" s="193"/>
      <c r="P206" s="194">
        <f>P207</f>
        <v>0</v>
      </c>
      <c r="Q206" s="193"/>
      <c r="R206" s="194">
        <f>R207</f>
        <v>4.0630157</v>
      </c>
      <c r="S206" s="193"/>
      <c r="T206" s="195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6" t="s">
        <v>81</v>
      </c>
      <c r="AT206" s="197" t="s">
        <v>70</v>
      </c>
      <c r="AU206" s="197" t="s">
        <v>71</v>
      </c>
      <c r="AY206" s="196" t="s">
        <v>144</v>
      </c>
      <c r="BK206" s="198">
        <f>BK207</f>
        <v>0</v>
      </c>
    </row>
    <row r="207" spans="1:63" s="12" customFormat="1" ht="22.8" customHeight="1">
      <c r="A207" s="12"/>
      <c r="B207" s="185"/>
      <c r="C207" s="186"/>
      <c r="D207" s="187" t="s">
        <v>70</v>
      </c>
      <c r="E207" s="199" t="s">
        <v>313</v>
      </c>
      <c r="F207" s="199" t="s">
        <v>314</v>
      </c>
      <c r="G207" s="186"/>
      <c r="H207" s="186"/>
      <c r="I207" s="189"/>
      <c r="J207" s="200">
        <f>BK207</f>
        <v>0</v>
      </c>
      <c r="K207" s="186"/>
      <c r="L207" s="191"/>
      <c r="M207" s="192"/>
      <c r="N207" s="193"/>
      <c r="O207" s="193"/>
      <c r="P207" s="194">
        <f>SUM(P208:P229)</f>
        <v>0</v>
      </c>
      <c r="Q207" s="193"/>
      <c r="R207" s="194">
        <f>SUM(R208:R229)</f>
        <v>4.0630157</v>
      </c>
      <c r="S207" s="193"/>
      <c r="T207" s="195">
        <f>SUM(T208:T229)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6" t="s">
        <v>81</v>
      </c>
      <c r="AT207" s="197" t="s">
        <v>70</v>
      </c>
      <c r="AU207" s="197" t="s">
        <v>79</v>
      </c>
      <c r="AY207" s="196" t="s">
        <v>144</v>
      </c>
      <c r="BK207" s="198">
        <f>SUM(BK208:BK229)</f>
        <v>0</v>
      </c>
    </row>
    <row r="208" spans="1:65" s="2" customFormat="1" ht="24.15" customHeight="1">
      <c r="A208" s="38"/>
      <c r="B208" s="39"/>
      <c r="C208" s="201" t="s">
        <v>315</v>
      </c>
      <c r="D208" s="201" t="s">
        <v>146</v>
      </c>
      <c r="E208" s="202" t="s">
        <v>316</v>
      </c>
      <c r="F208" s="203" t="s">
        <v>317</v>
      </c>
      <c r="G208" s="204" t="s">
        <v>84</v>
      </c>
      <c r="H208" s="205">
        <v>113</v>
      </c>
      <c r="I208" s="206"/>
      <c r="J208" s="207">
        <f>ROUND(I208*H208,2)</f>
        <v>0</v>
      </c>
      <c r="K208" s="203" t="s">
        <v>149</v>
      </c>
      <c r="L208" s="44"/>
      <c r="M208" s="208" t="s">
        <v>19</v>
      </c>
      <c r="N208" s="209" t="s">
        <v>42</v>
      </c>
      <c r="O208" s="84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2" t="s">
        <v>236</v>
      </c>
      <c r="AT208" s="212" t="s">
        <v>146</v>
      </c>
      <c r="AU208" s="212" t="s">
        <v>81</v>
      </c>
      <c r="AY208" s="17" t="s">
        <v>144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7" t="s">
        <v>79</v>
      </c>
      <c r="BK208" s="213">
        <f>ROUND(I208*H208,2)</f>
        <v>0</v>
      </c>
      <c r="BL208" s="17" t="s">
        <v>236</v>
      </c>
      <c r="BM208" s="212" t="s">
        <v>318</v>
      </c>
    </row>
    <row r="209" spans="1:47" s="2" customFormat="1" ht="12">
      <c r="A209" s="38"/>
      <c r="B209" s="39"/>
      <c r="C209" s="40"/>
      <c r="D209" s="214" t="s">
        <v>152</v>
      </c>
      <c r="E209" s="40"/>
      <c r="F209" s="215" t="s">
        <v>319</v>
      </c>
      <c r="G209" s="40"/>
      <c r="H209" s="40"/>
      <c r="I209" s="216"/>
      <c r="J209" s="40"/>
      <c r="K209" s="40"/>
      <c r="L209" s="44"/>
      <c r="M209" s="217"/>
      <c r="N209" s="218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81</v>
      </c>
    </row>
    <row r="210" spans="1:47" s="2" customFormat="1" ht="12">
      <c r="A210" s="38"/>
      <c r="B210" s="39"/>
      <c r="C210" s="40"/>
      <c r="D210" s="219" t="s">
        <v>153</v>
      </c>
      <c r="E210" s="40"/>
      <c r="F210" s="220" t="s">
        <v>320</v>
      </c>
      <c r="G210" s="40"/>
      <c r="H210" s="40"/>
      <c r="I210" s="216"/>
      <c r="J210" s="40"/>
      <c r="K210" s="40"/>
      <c r="L210" s="44"/>
      <c r="M210" s="217"/>
      <c r="N210" s="218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153</v>
      </c>
      <c r="AU210" s="17" t="s">
        <v>81</v>
      </c>
    </row>
    <row r="211" spans="1:51" s="13" customFormat="1" ht="12">
      <c r="A211" s="13"/>
      <c r="B211" s="221"/>
      <c r="C211" s="222"/>
      <c r="D211" s="214" t="s">
        <v>155</v>
      </c>
      <c r="E211" s="223" t="s">
        <v>19</v>
      </c>
      <c r="F211" s="224" t="s">
        <v>93</v>
      </c>
      <c r="G211" s="222"/>
      <c r="H211" s="225">
        <v>113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155</v>
      </c>
      <c r="AU211" s="231" t="s">
        <v>81</v>
      </c>
      <c r="AV211" s="13" t="s">
        <v>81</v>
      </c>
      <c r="AW211" s="13" t="s">
        <v>33</v>
      </c>
      <c r="AX211" s="13" t="s">
        <v>79</v>
      </c>
      <c r="AY211" s="231" t="s">
        <v>144</v>
      </c>
    </row>
    <row r="212" spans="1:65" s="2" customFormat="1" ht="16.5" customHeight="1">
      <c r="A212" s="38"/>
      <c r="B212" s="39"/>
      <c r="C212" s="243" t="s">
        <v>98</v>
      </c>
      <c r="D212" s="243" t="s">
        <v>194</v>
      </c>
      <c r="E212" s="244" t="s">
        <v>321</v>
      </c>
      <c r="F212" s="245" t="s">
        <v>322</v>
      </c>
      <c r="G212" s="246" t="s">
        <v>263</v>
      </c>
      <c r="H212" s="247">
        <v>541.858</v>
      </c>
      <c r="I212" s="248"/>
      <c r="J212" s="249">
        <f>ROUND(I212*H212,2)</f>
        <v>0</v>
      </c>
      <c r="K212" s="245" t="s">
        <v>149</v>
      </c>
      <c r="L212" s="250"/>
      <c r="M212" s="251" t="s">
        <v>19</v>
      </c>
      <c r="N212" s="252" t="s">
        <v>42</v>
      </c>
      <c r="O212" s="84"/>
      <c r="P212" s="210">
        <f>O212*H212</f>
        <v>0</v>
      </c>
      <c r="Q212" s="210">
        <v>0.00315</v>
      </c>
      <c r="R212" s="210">
        <f>Q212*H212</f>
        <v>1.7068526999999998</v>
      </c>
      <c r="S212" s="210">
        <v>0</v>
      </c>
      <c r="T212" s="21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2" t="s">
        <v>323</v>
      </c>
      <c r="AT212" s="212" t="s">
        <v>194</v>
      </c>
      <c r="AU212" s="212" t="s">
        <v>81</v>
      </c>
      <c r="AY212" s="17" t="s">
        <v>144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7" t="s">
        <v>79</v>
      </c>
      <c r="BK212" s="213">
        <f>ROUND(I212*H212,2)</f>
        <v>0</v>
      </c>
      <c r="BL212" s="17" t="s">
        <v>236</v>
      </c>
      <c r="BM212" s="212" t="s">
        <v>324</v>
      </c>
    </row>
    <row r="213" spans="1:47" s="2" customFormat="1" ht="12">
      <c r="A213" s="38"/>
      <c r="B213" s="39"/>
      <c r="C213" s="40"/>
      <c r="D213" s="214" t="s">
        <v>152</v>
      </c>
      <c r="E213" s="40"/>
      <c r="F213" s="215" t="s">
        <v>322</v>
      </c>
      <c r="G213" s="40"/>
      <c r="H213" s="40"/>
      <c r="I213" s="216"/>
      <c r="J213" s="40"/>
      <c r="K213" s="40"/>
      <c r="L213" s="44"/>
      <c r="M213" s="217"/>
      <c r="N213" s="218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81</v>
      </c>
    </row>
    <row r="214" spans="1:51" s="13" customFormat="1" ht="12">
      <c r="A214" s="13"/>
      <c r="B214" s="221"/>
      <c r="C214" s="222"/>
      <c r="D214" s="214" t="s">
        <v>155</v>
      </c>
      <c r="E214" s="222"/>
      <c r="F214" s="224" t="s">
        <v>325</v>
      </c>
      <c r="G214" s="222"/>
      <c r="H214" s="225">
        <v>541.858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155</v>
      </c>
      <c r="AU214" s="231" t="s">
        <v>81</v>
      </c>
      <c r="AV214" s="13" t="s">
        <v>81</v>
      </c>
      <c r="AW214" s="13" t="s">
        <v>4</v>
      </c>
      <c r="AX214" s="13" t="s">
        <v>79</v>
      </c>
      <c r="AY214" s="231" t="s">
        <v>144</v>
      </c>
    </row>
    <row r="215" spans="1:65" s="2" customFormat="1" ht="33" customHeight="1">
      <c r="A215" s="38"/>
      <c r="B215" s="39"/>
      <c r="C215" s="201" t="s">
        <v>326</v>
      </c>
      <c r="D215" s="201" t="s">
        <v>146</v>
      </c>
      <c r="E215" s="202" t="s">
        <v>327</v>
      </c>
      <c r="F215" s="203" t="s">
        <v>328</v>
      </c>
      <c r="G215" s="204" t="s">
        <v>84</v>
      </c>
      <c r="H215" s="205">
        <v>113</v>
      </c>
      <c r="I215" s="206"/>
      <c r="J215" s="207">
        <f>ROUND(I215*H215,2)</f>
        <v>0</v>
      </c>
      <c r="K215" s="203" t="s">
        <v>149</v>
      </c>
      <c r="L215" s="44"/>
      <c r="M215" s="208" t="s">
        <v>19</v>
      </c>
      <c r="N215" s="209" t="s">
        <v>42</v>
      </c>
      <c r="O215" s="84"/>
      <c r="P215" s="210">
        <f>O215*H215</f>
        <v>0</v>
      </c>
      <c r="Q215" s="210">
        <v>4E-05</v>
      </c>
      <c r="R215" s="210">
        <f>Q215*H215</f>
        <v>0.004520000000000001</v>
      </c>
      <c r="S215" s="210">
        <v>0</v>
      </c>
      <c r="T215" s="21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2" t="s">
        <v>236</v>
      </c>
      <c r="AT215" s="212" t="s">
        <v>146</v>
      </c>
      <c r="AU215" s="212" t="s">
        <v>81</v>
      </c>
      <c r="AY215" s="17" t="s">
        <v>144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7" t="s">
        <v>79</v>
      </c>
      <c r="BK215" s="213">
        <f>ROUND(I215*H215,2)</f>
        <v>0</v>
      </c>
      <c r="BL215" s="17" t="s">
        <v>236</v>
      </c>
      <c r="BM215" s="212" t="s">
        <v>329</v>
      </c>
    </row>
    <row r="216" spans="1:47" s="2" customFormat="1" ht="12">
      <c r="A216" s="38"/>
      <c r="B216" s="39"/>
      <c r="C216" s="40"/>
      <c r="D216" s="214" t="s">
        <v>152</v>
      </c>
      <c r="E216" s="40"/>
      <c r="F216" s="215" t="s">
        <v>330</v>
      </c>
      <c r="G216" s="40"/>
      <c r="H216" s="40"/>
      <c r="I216" s="216"/>
      <c r="J216" s="40"/>
      <c r="K216" s="40"/>
      <c r="L216" s="44"/>
      <c r="M216" s="217"/>
      <c r="N216" s="218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81</v>
      </c>
    </row>
    <row r="217" spans="1:47" s="2" customFormat="1" ht="12">
      <c r="A217" s="38"/>
      <c r="B217" s="39"/>
      <c r="C217" s="40"/>
      <c r="D217" s="219" t="s">
        <v>153</v>
      </c>
      <c r="E217" s="40"/>
      <c r="F217" s="220" t="s">
        <v>331</v>
      </c>
      <c r="G217" s="40"/>
      <c r="H217" s="40"/>
      <c r="I217" s="216"/>
      <c r="J217" s="40"/>
      <c r="K217" s="40"/>
      <c r="L217" s="44"/>
      <c r="M217" s="217"/>
      <c r="N217" s="218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153</v>
      </c>
      <c r="AU217" s="17" t="s">
        <v>81</v>
      </c>
    </row>
    <row r="218" spans="1:51" s="13" customFormat="1" ht="12">
      <c r="A218" s="13"/>
      <c r="B218" s="221"/>
      <c r="C218" s="222"/>
      <c r="D218" s="214" t="s">
        <v>155</v>
      </c>
      <c r="E218" s="223" t="s">
        <v>19</v>
      </c>
      <c r="F218" s="224" t="s">
        <v>93</v>
      </c>
      <c r="G218" s="222"/>
      <c r="H218" s="225">
        <v>113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155</v>
      </c>
      <c r="AU218" s="231" t="s">
        <v>81</v>
      </c>
      <c r="AV218" s="13" t="s">
        <v>81</v>
      </c>
      <c r="AW218" s="13" t="s">
        <v>33</v>
      </c>
      <c r="AX218" s="13" t="s">
        <v>79</v>
      </c>
      <c r="AY218" s="231" t="s">
        <v>144</v>
      </c>
    </row>
    <row r="219" spans="1:65" s="2" customFormat="1" ht="16.5" customHeight="1">
      <c r="A219" s="38"/>
      <c r="B219" s="39"/>
      <c r="C219" s="243" t="s">
        <v>332</v>
      </c>
      <c r="D219" s="243" t="s">
        <v>194</v>
      </c>
      <c r="E219" s="244" t="s">
        <v>333</v>
      </c>
      <c r="F219" s="245" t="s">
        <v>334</v>
      </c>
      <c r="G219" s="246" t="s">
        <v>84</v>
      </c>
      <c r="H219" s="247">
        <v>122.04</v>
      </c>
      <c r="I219" s="248"/>
      <c r="J219" s="249">
        <f>ROUND(I219*H219,2)</f>
        <v>0</v>
      </c>
      <c r="K219" s="245" t="s">
        <v>149</v>
      </c>
      <c r="L219" s="250"/>
      <c r="M219" s="251" t="s">
        <v>19</v>
      </c>
      <c r="N219" s="252" t="s">
        <v>42</v>
      </c>
      <c r="O219" s="84"/>
      <c r="P219" s="210">
        <f>O219*H219</f>
        <v>0</v>
      </c>
      <c r="Q219" s="210">
        <v>0.0189</v>
      </c>
      <c r="R219" s="210">
        <f>Q219*H219</f>
        <v>2.306556</v>
      </c>
      <c r="S219" s="210">
        <v>0</v>
      </c>
      <c r="T219" s="21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2" t="s">
        <v>323</v>
      </c>
      <c r="AT219" s="212" t="s">
        <v>194</v>
      </c>
      <c r="AU219" s="212" t="s">
        <v>81</v>
      </c>
      <c r="AY219" s="17" t="s">
        <v>144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7" t="s">
        <v>79</v>
      </c>
      <c r="BK219" s="213">
        <f>ROUND(I219*H219,2)</f>
        <v>0</v>
      </c>
      <c r="BL219" s="17" t="s">
        <v>236</v>
      </c>
      <c r="BM219" s="212" t="s">
        <v>335</v>
      </c>
    </row>
    <row r="220" spans="1:47" s="2" customFormat="1" ht="12">
      <c r="A220" s="38"/>
      <c r="B220" s="39"/>
      <c r="C220" s="40"/>
      <c r="D220" s="214" t="s">
        <v>152</v>
      </c>
      <c r="E220" s="40"/>
      <c r="F220" s="215" t="s">
        <v>334</v>
      </c>
      <c r="G220" s="40"/>
      <c r="H220" s="40"/>
      <c r="I220" s="216"/>
      <c r="J220" s="40"/>
      <c r="K220" s="40"/>
      <c r="L220" s="44"/>
      <c r="M220" s="217"/>
      <c r="N220" s="218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81</v>
      </c>
    </row>
    <row r="221" spans="1:51" s="13" customFormat="1" ht="12">
      <c r="A221" s="13"/>
      <c r="B221" s="221"/>
      <c r="C221" s="222"/>
      <c r="D221" s="214" t="s">
        <v>155</v>
      </c>
      <c r="E221" s="222"/>
      <c r="F221" s="224" t="s">
        <v>336</v>
      </c>
      <c r="G221" s="222"/>
      <c r="H221" s="225">
        <v>122.04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155</v>
      </c>
      <c r="AU221" s="231" t="s">
        <v>81</v>
      </c>
      <c r="AV221" s="13" t="s">
        <v>81</v>
      </c>
      <c r="AW221" s="13" t="s">
        <v>4</v>
      </c>
      <c r="AX221" s="13" t="s">
        <v>79</v>
      </c>
      <c r="AY221" s="231" t="s">
        <v>144</v>
      </c>
    </row>
    <row r="222" spans="1:65" s="2" customFormat="1" ht="21.75" customHeight="1">
      <c r="A222" s="38"/>
      <c r="B222" s="39"/>
      <c r="C222" s="201" t="s">
        <v>337</v>
      </c>
      <c r="D222" s="201" t="s">
        <v>146</v>
      </c>
      <c r="E222" s="202" t="s">
        <v>338</v>
      </c>
      <c r="F222" s="203" t="s">
        <v>339</v>
      </c>
      <c r="G222" s="204" t="s">
        <v>84</v>
      </c>
      <c r="H222" s="205">
        <v>237.3</v>
      </c>
      <c r="I222" s="206"/>
      <c r="J222" s="207">
        <f>ROUND(I222*H222,2)</f>
        <v>0</v>
      </c>
      <c r="K222" s="203" t="s">
        <v>149</v>
      </c>
      <c r="L222" s="44"/>
      <c r="M222" s="208" t="s">
        <v>19</v>
      </c>
      <c r="N222" s="209" t="s">
        <v>42</v>
      </c>
      <c r="O222" s="84"/>
      <c r="P222" s="210">
        <f>O222*H222</f>
        <v>0</v>
      </c>
      <c r="Q222" s="210">
        <v>0.00019</v>
      </c>
      <c r="R222" s="210">
        <f>Q222*H222</f>
        <v>0.045087</v>
      </c>
      <c r="S222" s="210">
        <v>0</v>
      </c>
      <c r="T222" s="21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2" t="s">
        <v>236</v>
      </c>
      <c r="AT222" s="212" t="s">
        <v>146</v>
      </c>
      <c r="AU222" s="212" t="s">
        <v>81</v>
      </c>
      <c r="AY222" s="17" t="s">
        <v>144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7" t="s">
        <v>79</v>
      </c>
      <c r="BK222" s="213">
        <f>ROUND(I222*H222,2)</f>
        <v>0</v>
      </c>
      <c r="BL222" s="17" t="s">
        <v>236</v>
      </c>
      <c r="BM222" s="212" t="s">
        <v>340</v>
      </c>
    </row>
    <row r="223" spans="1:47" s="2" customFormat="1" ht="12">
      <c r="A223" s="38"/>
      <c r="B223" s="39"/>
      <c r="C223" s="40"/>
      <c r="D223" s="214" t="s">
        <v>152</v>
      </c>
      <c r="E223" s="40"/>
      <c r="F223" s="215" t="s">
        <v>341</v>
      </c>
      <c r="G223" s="40"/>
      <c r="H223" s="40"/>
      <c r="I223" s="216"/>
      <c r="J223" s="40"/>
      <c r="K223" s="40"/>
      <c r="L223" s="44"/>
      <c r="M223" s="217"/>
      <c r="N223" s="218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152</v>
      </c>
      <c r="AU223" s="17" t="s">
        <v>81</v>
      </c>
    </row>
    <row r="224" spans="1:47" s="2" customFormat="1" ht="12">
      <c r="A224" s="38"/>
      <c r="B224" s="39"/>
      <c r="C224" s="40"/>
      <c r="D224" s="219" t="s">
        <v>153</v>
      </c>
      <c r="E224" s="40"/>
      <c r="F224" s="220" t="s">
        <v>342</v>
      </c>
      <c r="G224" s="40"/>
      <c r="H224" s="40"/>
      <c r="I224" s="216"/>
      <c r="J224" s="40"/>
      <c r="K224" s="40"/>
      <c r="L224" s="44"/>
      <c r="M224" s="217"/>
      <c r="N224" s="218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153</v>
      </c>
      <c r="AU224" s="17" t="s">
        <v>81</v>
      </c>
    </row>
    <row r="225" spans="1:51" s="13" customFormat="1" ht="12">
      <c r="A225" s="13"/>
      <c r="B225" s="221"/>
      <c r="C225" s="222"/>
      <c r="D225" s="214" t="s">
        <v>155</v>
      </c>
      <c r="E225" s="223" t="s">
        <v>19</v>
      </c>
      <c r="F225" s="224" t="s">
        <v>93</v>
      </c>
      <c r="G225" s="222"/>
      <c r="H225" s="225">
        <v>113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155</v>
      </c>
      <c r="AU225" s="231" t="s">
        <v>81</v>
      </c>
      <c r="AV225" s="13" t="s">
        <v>81</v>
      </c>
      <c r="AW225" s="13" t="s">
        <v>33</v>
      </c>
      <c r="AX225" s="13" t="s">
        <v>79</v>
      </c>
      <c r="AY225" s="231" t="s">
        <v>144</v>
      </c>
    </row>
    <row r="226" spans="1:51" s="13" customFormat="1" ht="12">
      <c r="A226" s="13"/>
      <c r="B226" s="221"/>
      <c r="C226" s="222"/>
      <c r="D226" s="214" t="s">
        <v>155</v>
      </c>
      <c r="E226" s="222"/>
      <c r="F226" s="224" t="s">
        <v>343</v>
      </c>
      <c r="G226" s="222"/>
      <c r="H226" s="225">
        <v>237.3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155</v>
      </c>
      <c r="AU226" s="231" t="s">
        <v>81</v>
      </c>
      <c r="AV226" s="13" t="s">
        <v>81</v>
      </c>
      <c r="AW226" s="13" t="s">
        <v>4</v>
      </c>
      <c r="AX226" s="13" t="s">
        <v>79</v>
      </c>
      <c r="AY226" s="231" t="s">
        <v>144</v>
      </c>
    </row>
    <row r="227" spans="1:65" s="2" customFormat="1" ht="24.15" customHeight="1">
      <c r="A227" s="38"/>
      <c r="B227" s="39"/>
      <c r="C227" s="201" t="s">
        <v>323</v>
      </c>
      <c r="D227" s="201" t="s">
        <v>146</v>
      </c>
      <c r="E227" s="202" t="s">
        <v>344</v>
      </c>
      <c r="F227" s="203" t="s">
        <v>345</v>
      </c>
      <c r="G227" s="204" t="s">
        <v>270</v>
      </c>
      <c r="H227" s="205">
        <v>4.063</v>
      </c>
      <c r="I227" s="206"/>
      <c r="J227" s="207">
        <f>ROUND(I227*H227,2)</f>
        <v>0</v>
      </c>
      <c r="K227" s="203" t="s">
        <v>149</v>
      </c>
      <c r="L227" s="44"/>
      <c r="M227" s="208" t="s">
        <v>19</v>
      </c>
      <c r="N227" s="209" t="s">
        <v>42</v>
      </c>
      <c r="O227" s="84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2" t="s">
        <v>236</v>
      </c>
      <c r="AT227" s="212" t="s">
        <v>146</v>
      </c>
      <c r="AU227" s="212" t="s">
        <v>81</v>
      </c>
      <c r="AY227" s="17" t="s">
        <v>144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7" t="s">
        <v>79</v>
      </c>
      <c r="BK227" s="213">
        <f>ROUND(I227*H227,2)</f>
        <v>0</v>
      </c>
      <c r="BL227" s="17" t="s">
        <v>236</v>
      </c>
      <c r="BM227" s="212" t="s">
        <v>346</v>
      </c>
    </row>
    <row r="228" spans="1:47" s="2" customFormat="1" ht="12">
      <c r="A228" s="38"/>
      <c r="B228" s="39"/>
      <c r="C228" s="40"/>
      <c r="D228" s="214" t="s">
        <v>152</v>
      </c>
      <c r="E228" s="40"/>
      <c r="F228" s="215" t="s">
        <v>347</v>
      </c>
      <c r="G228" s="40"/>
      <c r="H228" s="40"/>
      <c r="I228" s="216"/>
      <c r="J228" s="40"/>
      <c r="K228" s="40"/>
      <c r="L228" s="44"/>
      <c r="M228" s="217"/>
      <c r="N228" s="218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81</v>
      </c>
    </row>
    <row r="229" spans="1:47" s="2" customFormat="1" ht="12">
      <c r="A229" s="38"/>
      <c r="B229" s="39"/>
      <c r="C229" s="40"/>
      <c r="D229" s="219" t="s">
        <v>153</v>
      </c>
      <c r="E229" s="40"/>
      <c r="F229" s="220" t="s">
        <v>348</v>
      </c>
      <c r="G229" s="40"/>
      <c r="H229" s="40"/>
      <c r="I229" s="216"/>
      <c r="J229" s="40"/>
      <c r="K229" s="40"/>
      <c r="L229" s="44"/>
      <c r="M229" s="254"/>
      <c r="N229" s="255"/>
      <c r="O229" s="256"/>
      <c r="P229" s="256"/>
      <c r="Q229" s="256"/>
      <c r="R229" s="256"/>
      <c r="S229" s="256"/>
      <c r="T229" s="257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153</v>
      </c>
      <c r="AU229" s="17" t="s">
        <v>81</v>
      </c>
    </row>
    <row r="230" spans="1:31" s="2" customFormat="1" ht="6.95" customHeight="1">
      <c r="A230" s="38"/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88:K2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1/113106161"/>
    <hyperlink ref="F98" r:id="rId2" display="https://podminky.urs.cz/item/CS_URS_2023_01/113106123"/>
    <hyperlink ref="F102" r:id="rId3" display="https://podminky.urs.cz/item/CS_URS_2023_01/113107322"/>
    <hyperlink ref="F106" r:id="rId4" display="https://podminky.urs.cz/item/CS_URS_2023_01/121151113"/>
    <hyperlink ref="F110" r:id="rId5" display="https://podminky.urs.cz/item/CS_URS_2023_01/122251102"/>
    <hyperlink ref="F114" r:id="rId6" display="https://podminky.urs.cz/item/CS_URS_2023_01/162751115"/>
    <hyperlink ref="F122" r:id="rId7" display="https://podminky.urs.cz/item/CS_URS_2023_01/213141112"/>
    <hyperlink ref="F135" r:id="rId8" display="https://podminky.urs.cz/item/CS_URS_2023_01/451577777"/>
    <hyperlink ref="F143" r:id="rId9" display="https://podminky.urs.cz/item/CS_URS_2023_01/564801012"/>
    <hyperlink ref="F147" r:id="rId10" display="https://podminky.urs.cz/item/CS_URS_2023_01/564831011"/>
    <hyperlink ref="F157" r:id="rId11" display="https://podminky.urs.cz/item/CS_URS_2023_01/564861111"/>
    <hyperlink ref="F167" r:id="rId12" display="https://podminky.urs.cz/item/CS_URS_2023_01/591211111"/>
    <hyperlink ref="F199" r:id="rId13" display="https://podminky.urs.cz/item/CS_URS_2023_01/997221873"/>
    <hyperlink ref="F205" r:id="rId14" display="https://podminky.urs.cz/item/CS_URS_2023_01/998225111"/>
    <hyperlink ref="F210" r:id="rId15" display="https://podminky.urs.cz/item/CS_URS_2023_01/762951001"/>
    <hyperlink ref="F217" r:id="rId16" display="https://podminky.urs.cz/item/CS_URS_2023_01/762952024"/>
    <hyperlink ref="F224" r:id="rId17" display="https://podminky.urs.cz/item/CS_URS_2023_01/762953002"/>
    <hyperlink ref="F229" r:id="rId18" display="https://podminky.urs.cz/item/CS_URS_2023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5"/>
      <c r="C3" s="126"/>
      <c r="D3" s="126"/>
      <c r="E3" s="126"/>
      <c r="F3" s="126"/>
      <c r="G3" s="126"/>
      <c r="H3" s="20"/>
    </row>
    <row r="4" spans="2:8" s="1" customFormat="1" ht="24.95" customHeight="1">
      <c r="B4" s="20"/>
      <c r="C4" s="127" t="s">
        <v>349</v>
      </c>
      <c r="H4" s="20"/>
    </row>
    <row r="5" spans="2:8" s="1" customFormat="1" ht="12" customHeight="1">
      <c r="B5" s="20"/>
      <c r="C5" s="258" t="s">
        <v>13</v>
      </c>
      <c r="D5" s="137" t="s">
        <v>14</v>
      </c>
      <c r="E5" s="1"/>
      <c r="F5" s="1"/>
      <c r="H5" s="20"/>
    </row>
    <row r="6" spans="2:8" s="1" customFormat="1" ht="36.95" customHeight="1">
      <c r="B6" s="20"/>
      <c r="C6" s="259" t="s">
        <v>16</v>
      </c>
      <c r="D6" s="260" t="s">
        <v>17</v>
      </c>
      <c r="E6" s="1"/>
      <c r="F6" s="1"/>
      <c r="H6" s="20"/>
    </row>
    <row r="7" spans="2:8" s="1" customFormat="1" ht="16.5" customHeight="1">
      <c r="B7" s="20"/>
      <c r="C7" s="129" t="s">
        <v>23</v>
      </c>
      <c r="D7" s="134" t="str">
        <f>'Rekapitulace stavby'!AN8</f>
        <v>24. 2. 2023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4"/>
      <c r="B9" s="261"/>
      <c r="C9" s="262" t="s">
        <v>52</v>
      </c>
      <c r="D9" s="263" t="s">
        <v>53</v>
      </c>
      <c r="E9" s="263" t="s">
        <v>131</v>
      </c>
      <c r="F9" s="264" t="s">
        <v>350</v>
      </c>
      <c r="G9" s="174"/>
      <c r="H9" s="261"/>
    </row>
    <row r="10" spans="1:8" s="2" customFormat="1" ht="26.4" customHeight="1">
      <c r="A10" s="38"/>
      <c r="B10" s="44"/>
      <c r="C10" s="265" t="s">
        <v>351</v>
      </c>
      <c r="D10" s="265" t="s">
        <v>77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66" t="s">
        <v>86</v>
      </c>
      <c r="D11" s="267" t="s">
        <v>87</v>
      </c>
      <c r="E11" s="268" t="s">
        <v>84</v>
      </c>
      <c r="F11" s="269">
        <v>623</v>
      </c>
      <c r="G11" s="38"/>
      <c r="H11" s="44"/>
    </row>
    <row r="12" spans="1:8" s="2" customFormat="1" ht="16.8" customHeight="1">
      <c r="A12" s="38"/>
      <c r="B12" s="44"/>
      <c r="C12" s="270" t="s">
        <v>352</v>
      </c>
      <c r="D12" s="38"/>
      <c r="E12" s="38"/>
      <c r="F12" s="38"/>
      <c r="G12" s="38"/>
      <c r="H12" s="44"/>
    </row>
    <row r="13" spans="1:8" s="2" customFormat="1" ht="16.8" customHeight="1">
      <c r="A13" s="38"/>
      <c r="B13" s="44"/>
      <c r="C13" s="271" t="s">
        <v>214</v>
      </c>
      <c r="D13" s="271" t="s">
        <v>215</v>
      </c>
      <c r="E13" s="17" t="s">
        <v>84</v>
      </c>
      <c r="F13" s="272">
        <v>769</v>
      </c>
      <c r="G13" s="38"/>
      <c r="H13" s="44"/>
    </row>
    <row r="14" spans="1:8" s="2" customFormat="1" ht="16.8" customHeight="1">
      <c r="A14" s="38"/>
      <c r="B14" s="44"/>
      <c r="C14" s="271" t="s">
        <v>165</v>
      </c>
      <c r="D14" s="271" t="s">
        <v>166</v>
      </c>
      <c r="E14" s="17" t="s">
        <v>84</v>
      </c>
      <c r="F14" s="272">
        <v>769</v>
      </c>
      <c r="G14" s="38"/>
      <c r="H14" s="44"/>
    </row>
    <row r="15" spans="1:8" s="2" customFormat="1" ht="16.8" customHeight="1">
      <c r="A15" s="38"/>
      <c r="B15" s="44"/>
      <c r="C15" s="271" t="s">
        <v>172</v>
      </c>
      <c r="D15" s="271" t="s">
        <v>173</v>
      </c>
      <c r="E15" s="17" t="s">
        <v>106</v>
      </c>
      <c r="F15" s="272">
        <v>155.75</v>
      </c>
      <c r="G15" s="38"/>
      <c r="H15" s="44"/>
    </row>
    <row r="16" spans="1:8" s="2" customFormat="1" ht="16.8" customHeight="1">
      <c r="A16" s="38"/>
      <c r="B16" s="44"/>
      <c r="C16" s="271" t="s">
        <v>188</v>
      </c>
      <c r="D16" s="271" t="s">
        <v>189</v>
      </c>
      <c r="E16" s="17" t="s">
        <v>84</v>
      </c>
      <c r="F16" s="272">
        <v>769</v>
      </c>
      <c r="G16" s="38"/>
      <c r="H16" s="44"/>
    </row>
    <row r="17" spans="1:8" s="2" customFormat="1" ht="16.8" customHeight="1">
      <c r="A17" s="38"/>
      <c r="B17" s="44"/>
      <c r="C17" s="271" t="s">
        <v>224</v>
      </c>
      <c r="D17" s="271" t="s">
        <v>225</v>
      </c>
      <c r="E17" s="17" t="s">
        <v>84</v>
      </c>
      <c r="F17" s="272">
        <v>769</v>
      </c>
      <c r="G17" s="38"/>
      <c r="H17" s="44"/>
    </row>
    <row r="18" spans="1:8" s="2" customFormat="1" ht="16.8" customHeight="1">
      <c r="A18" s="38"/>
      <c r="B18" s="44"/>
      <c r="C18" s="271" t="s">
        <v>237</v>
      </c>
      <c r="D18" s="271" t="s">
        <v>238</v>
      </c>
      <c r="E18" s="17" t="s">
        <v>84</v>
      </c>
      <c r="F18" s="272">
        <v>623</v>
      </c>
      <c r="G18" s="38"/>
      <c r="H18" s="44"/>
    </row>
    <row r="19" spans="1:8" s="2" customFormat="1" ht="16.8" customHeight="1">
      <c r="A19" s="38"/>
      <c r="B19" s="44"/>
      <c r="C19" s="271" t="s">
        <v>195</v>
      </c>
      <c r="D19" s="271" t="s">
        <v>196</v>
      </c>
      <c r="E19" s="17" t="s">
        <v>84</v>
      </c>
      <c r="F19" s="272">
        <v>728.91</v>
      </c>
      <c r="G19" s="38"/>
      <c r="H19" s="44"/>
    </row>
    <row r="20" spans="1:8" s="2" customFormat="1" ht="16.8" customHeight="1">
      <c r="A20" s="38"/>
      <c r="B20" s="44"/>
      <c r="C20" s="266" t="s">
        <v>90</v>
      </c>
      <c r="D20" s="267" t="s">
        <v>91</v>
      </c>
      <c r="E20" s="268" t="s">
        <v>84</v>
      </c>
      <c r="F20" s="269">
        <v>146</v>
      </c>
      <c r="G20" s="38"/>
      <c r="H20" s="44"/>
    </row>
    <row r="21" spans="1:8" s="2" customFormat="1" ht="16.8" customHeight="1">
      <c r="A21" s="38"/>
      <c r="B21" s="44"/>
      <c r="C21" s="270" t="s">
        <v>352</v>
      </c>
      <c r="D21" s="38"/>
      <c r="E21" s="38"/>
      <c r="F21" s="38"/>
      <c r="G21" s="38"/>
      <c r="H21" s="44"/>
    </row>
    <row r="22" spans="1:8" s="2" customFormat="1" ht="16.8" customHeight="1">
      <c r="A22" s="38"/>
      <c r="B22" s="44"/>
      <c r="C22" s="271" t="s">
        <v>214</v>
      </c>
      <c r="D22" s="271" t="s">
        <v>215</v>
      </c>
      <c r="E22" s="17" t="s">
        <v>84</v>
      </c>
      <c r="F22" s="272">
        <v>769</v>
      </c>
      <c r="G22" s="38"/>
      <c r="H22" s="44"/>
    </row>
    <row r="23" spans="1:8" s="2" customFormat="1" ht="16.8" customHeight="1">
      <c r="A23" s="38"/>
      <c r="B23" s="44"/>
      <c r="C23" s="271" t="s">
        <v>160</v>
      </c>
      <c r="D23" s="271" t="s">
        <v>161</v>
      </c>
      <c r="E23" s="17" t="s">
        <v>84</v>
      </c>
      <c r="F23" s="272">
        <v>295</v>
      </c>
      <c r="G23" s="38"/>
      <c r="H23" s="44"/>
    </row>
    <row r="24" spans="1:8" s="2" customFormat="1" ht="16.8" customHeight="1">
      <c r="A24" s="38"/>
      <c r="B24" s="44"/>
      <c r="C24" s="271" t="s">
        <v>165</v>
      </c>
      <c r="D24" s="271" t="s">
        <v>166</v>
      </c>
      <c r="E24" s="17" t="s">
        <v>84</v>
      </c>
      <c r="F24" s="272">
        <v>769</v>
      </c>
      <c r="G24" s="38"/>
      <c r="H24" s="44"/>
    </row>
    <row r="25" spans="1:8" s="2" customFormat="1" ht="16.8" customHeight="1">
      <c r="A25" s="38"/>
      <c r="B25" s="44"/>
      <c r="C25" s="271" t="s">
        <v>188</v>
      </c>
      <c r="D25" s="271" t="s">
        <v>189</v>
      </c>
      <c r="E25" s="17" t="s">
        <v>84</v>
      </c>
      <c r="F25" s="272">
        <v>769</v>
      </c>
      <c r="G25" s="38"/>
      <c r="H25" s="44"/>
    </row>
    <row r="26" spans="1:8" s="2" customFormat="1" ht="16.8" customHeight="1">
      <c r="A26" s="38"/>
      <c r="B26" s="44"/>
      <c r="C26" s="271" t="s">
        <v>224</v>
      </c>
      <c r="D26" s="271" t="s">
        <v>225</v>
      </c>
      <c r="E26" s="17" t="s">
        <v>84</v>
      </c>
      <c r="F26" s="272">
        <v>769</v>
      </c>
      <c r="G26" s="38"/>
      <c r="H26" s="44"/>
    </row>
    <row r="27" spans="1:8" s="2" customFormat="1" ht="16.8" customHeight="1">
      <c r="A27" s="38"/>
      <c r="B27" s="44"/>
      <c r="C27" s="271" t="s">
        <v>233</v>
      </c>
      <c r="D27" s="271" t="s">
        <v>234</v>
      </c>
      <c r="E27" s="17" t="s">
        <v>84</v>
      </c>
      <c r="F27" s="272">
        <v>146</v>
      </c>
      <c r="G27" s="38"/>
      <c r="H27" s="44"/>
    </row>
    <row r="28" spans="1:8" s="2" customFormat="1" ht="16.8" customHeight="1">
      <c r="A28" s="38"/>
      <c r="B28" s="44"/>
      <c r="C28" s="271" t="s">
        <v>242</v>
      </c>
      <c r="D28" s="271" t="s">
        <v>243</v>
      </c>
      <c r="E28" s="17" t="s">
        <v>84</v>
      </c>
      <c r="F28" s="272">
        <v>146</v>
      </c>
      <c r="G28" s="38"/>
      <c r="H28" s="44"/>
    </row>
    <row r="29" spans="1:8" s="2" customFormat="1" ht="16.8" customHeight="1">
      <c r="A29" s="38"/>
      <c r="B29" s="44"/>
      <c r="C29" s="271" t="s">
        <v>200</v>
      </c>
      <c r="D29" s="271" t="s">
        <v>201</v>
      </c>
      <c r="E29" s="17" t="s">
        <v>84</v>
      </c>
      <c r="F29" s="272">
        <v>170.82</v>
      </c>
      <c r="G29" s="38"/>
      <c r="H29" s="44"/>
    </row>
    <row r="30" spans="1:8" s="2" customFormat="1" ht="16.8" customHeight="1">
      <c r="A30" s="38"/>
      <c r="B30" s="44"/>
      <c r="C30" s="266" t="s">
        <v>93</v>
      </c>
      <c r="D30" s="267" t="s">
        <v>94</v>
      </c>
      <c r="E30" s="268" t="s">
        <v>84</v>
      </c>
      <c r="F30" s="269">
        <v>113</v>
      </c>
      <c r="G30" s="38"/>
      <c r="H30" s="44"/>
    </row>
    <row r="31" spans="1:8" s="2" customFormat="1" ht="16.8" customHeight="1">
      <c r="A31" s="38"/>
      <c r="B31" s="44"/>
      <c r="C31" s="270" t="s">
        <v>352</v>
      </c>
      <c r="D31" s="38"/>
      <c r="E31" s="38"/>
      <c r="F31" s="38"/>
      <c r="G31" s="38"/>
      <c r="H31" s="44"/>
    </row>
    <row r="32" spans="1:8" s="2" customFormat="1" ht="16.8" customHeight="1">
      <c r="A32" s="38"/>
      <c r="B32" s="44"/>
      <c r="C32" s="271" t="s">
        <v>246</v>
      </c>
      <c r="D32" s="271" t="s">
        <v>247</v>
      </c>
      <c r="E32" s="17" t="s">
        <v>84</v>
      </c>
      <c r="F32" s="272">
        <v>113</v>
      </c>
      <c r="G32" s="38"/>
      <c r="H32" s="44"/>
    </row>
    <row r="33" spans="1:8" s="2" customFormat="1" ht="16.8" customHeight="1">
      <c r="A33" s="38"/>
      <c r="B33" s="44"/>
      <c r="C33" s="271" t="s">
        <v>156</v>
      </c>
      <c r="D33" s="271" t="s">
        <v>157</v>
      </c>
      <c r="E33" s="17" t="s">
        <v>84</v>
      </c>
      <c r="F33" s="272">
        <v>113</v>
      </c>
      <c r="G33" s="38"/>
      <c r="H33" s="44"/>
    </row>
    <row r="34" spans="1:8" s="2" customFormat="1" ht="16.8" customHeight="1">
      <c r="A34" s="38"/>
      <c r="B34" s="44"/>
      <c r="C34" s="271" t="s">
        <v>160</v>
      </c>
      <c r="D34" s="271" t="s">
        <v>161</v>
      </c>
      <c r="E34" s="17" t="s">
        <v>84</v>
      </c>
      <c r="F34" s="272">
        <v>295</v>
      </c>
      <c r="G34" s="38"/>
      <c r="H34" s="44"/>
    </row>
    <row r="35" spans="1:8" s="2" customFormat="1" ht="16.8" customHeight="1">
      <c r="A35" s="38"/>
      <c r="B35" s="44"/>
      <c r="C35" s="271" t="s">
        <v>218</v>
      </c>
      <c r="D35" s="271" t="s">
        <v>219</v>
      </c>
      <c r="E35" s="17" t="s">
        <v>84</v>
      </c>
      <c r="F35" s="272">
        <v>140</v>
      </c>
      <c r="G35" s="38"/>
      <c r="H35" s="44"/>
    </row>
    <row r="36" spans="1:8" s="2" customFormat="1" ht="16.8" customHeight="1">
      <c r="A36" s="38"/>
      <c r="B36" s="44"/>
      <c r="C36" s="271" t="s">
        <v>316</v>
      </c>
      <c r="D36" s="271" t="s">
        <v>317</v>
      </c>
      <c r="E36" s="17" t="s">
        <v>84</v>
      </c>
      <c r="F36" s="272">
        <v>113</v>
      </c>
      <c r="G36" s="38"/>
      <c r="H36" s="44"/>
    </row>
    <row r="37" spans="1:8" s="2" customFormat="1" ht="12">
      <c r="A37" s="38"/>
      <c r="B37" s="44"/>
      <c r="C37" s="271" t="s">
        <v>327</v>
      </c>
      <c r="D37" s="271" t="s">
        <v>328</v>
      </c>
      <c r="E37" s="17" t="s">
        <v>84</v>
      </c>
      <c r="F37" s="272">
        <v>113</v>
      </c>
      <c r="G37" s="38"/>
      <c r="H37" s="44"/>
    </row>
    <row r="38" spans="1:8" s="2" customFormat="1" ht="16.8" customHeight="1">
      <c r="A38" s="38"/>
      <c r="B38" s="44"/>
      <c r="C38" s="271" t="s">
        <v>338</v>
      </c>
      <c r="D38" s="271" t="s">
        <v>339</v>
      </c>
      <c r="E38" s="17" t="s">
        <v>84</v>
      </c>
      <c r="F38" s="272">
        <v>237.3</v>
      </c>
      <c r="G38" s="38"/>
      <c r="H38" s="44"/>
    </row>
    <row r="39" spans="1:8" s="2" customFormat="1" ht="16.8" customHeight="1">
      <c r="A39" s="38"/>
      <c r="B39" s="44"/>
      <c r="C39" s="266" t="s">
        <v>82</v>
      </c>
      <c r="D39" s="267" t="s">
        <v>83</v>
      </c>
      <c r="E39" s="268" t="s">
        <v>84</v>
      </c>
      <c r="F39" s="269">
        <v>36</v>
      </c>
      <c r="G39" s="38"/>
      <c r="H39" s="44"/>
    </row>
    <row r="40" spans="1:8" s="2" customFormat="1" ht="16.8" customHeight="1">
      <c r="A40" s="38"/>
      <c r="B40" s="44"/>
      <c r="C40" s="270" t="s">
        <v>352</v>
      </c>
      <c r="D40" s="38"/>
      <c r="E40" s="38"/>
      <c r="F40" s="38"/>
      <c r="G40" s="38"/>
      <c r="H40" s="44"/>
    </row>
    <row r="41" spans="1:8" s="2" customFormat="1" ht="16.8" customHeight="1">
      <c r="A41" s="38"/>
      <c r="B41" s="44"/>
      <c r="C41" s="271" t="s">
        <v>250</v>
      </c>
      <c r="D41" s="271" t="s">
        <v>251</v>
      </c>
      <c r="E41" s="17" t="s">
        <v>84</v>
      </c>
      <c r="F41" s="272">
        <v>36</v>
      </c>
      <c r="G41" s="38"/>
      <c r="H41" s="44"/>
    </row>
    <row r="42" spans="1:8" s="2" customFormat="1" ht="16.8" customHeight="1">
      <c r="A42" s="38"/>
      <c r="B42" s="44"/>
      <c r="C42" s="271" t="s">
        <v>147</v>
      </c>
      <c r="D42" s="271" t="s">
        <v>148</v>
      </c>
      <c r="E42" s="17" t="s">
        <v>84</v>
      </c>
      <c r="F42" s="272">
        <v>36</v>
      </c>
      <c r="G42" s="38"/>
      <c r="H42" s="44"/>
    </row>
    <row r="43" spans="1:8" s="2" customFormat="1" ht="16.8" customHeight="1">
      <c r="A43" s="38"/>
      <c r="B43" s="44"/>
      <c r="C43" s="271" t="s">
        <v>160</v>
      </c>
      <c r="D43" s="271" t="s">
        <v>161</v>
      </c>
      <c r="E43" s="17" t="s">
        <v>84</v>
      </c>
      <c r="F43" s="272">
        <v>295</v>
      </c>
      <c r="G43" s="38"/>
      <c r="H43" s="44"/>
    </row>
    <row r="44" spans="1:8" s="2" customFormat="1" ht="16.8" customHeight="1">
      <c r="A44" s="38"/>
      <c r="B44" s="44"/>
      <c r="C44" s="271" t="s">
        <v>229</v>
      </c>
      <c r="D44" s="271" t="s">
        <v>230</v>
      </c>
      <c r="E44" s="17" t="s">
        <v>84</v>
      </c>
      <c r="F44" s="272">
        <v>63</v>
      </c>
      <c r="G44" s="38"/>
      <c r="H44" s="44"/>
    </row>
    <row r="45" spans="1:8" s="2" customFormat="1" ht="16.8" customHeight="1">
      <c r="A45" s="38"/>
      <c r="B45" s="44"/>
      <c r="C45" s="266" t="s">
        <v>96</v>
      </c>
      <c r="D45" s="267" t="s">
        <v>97</v>
      </c>
      <c r="E45" s="268" t="s">
        <v>84</v>
      </c>
      <c r="F45" s="269">
        <v>27</v>
      </c>
      <c r="G45" s="38"/>
      <c r="H45" s="44"/>
    </row>
    <row r="46" spans="1:8" s="2" customFormat="1" ht="16.8" customHeight="1">
      <c r="A46" s="38"/>
      <c r="B46" s="44"/>
      <c r="C46" s="271" t="s">
        <v>19</v>
      </c>
      <c r="D46" s="271" t="s">
        <v>98</v>
      </c>
      <c r="E46" s="17" t="s">
        <v>19</v>
      </c>
      <c r="F46" s="272">
        <v>27</v>
      </c>
      <c r="G46" s="38"/>
      <c r="H46" s="44"/>
    </row>
    <row r="47" spans="1:8" s="2" customFormat="1" ht="16.8" customHeight="1">
      <c r="A47" s="38"/>
      <c r="B47" s="44"/>
      <c r="C47" s="270" t="s">
        <v>352</v>
      </c>
      <c r="D47" s="38"/>
      <c r="E47" s="38"/>
      <c r="F47" s="38"/>
      <c r="G47" s="38"/>
      <c r="H47" s="44"/>
    </row>
    <row r="48" spans="1:8" s="2" customFormat="1" ht="16.8" customHeight="1">
      <c r="A48" s="38"/>
      <c r="B48" s="44"/>
      <c r="C48" s="271" t="s">
        <v>218</v>
      </c>
      <c r="D48" s="271" t="s">
        <v>219</v>
      </c>
      <c r="E48" s="17" t="s">
        <v>84</v>
      </c>
      <c r="F48" s="272">
        <v>140</v>
      </c>
      <c r="G48" s="38"/>
      <c r="H48" s="44"/>
    </row>
    <row r="49" spans="1:8" s="2" customFormat="1" ht="16.8" customHeight="1">
      <c r="A49" s="38"/>
      <c r="B49" s="44"/>
      <c r="C49" s="271" t="s">
        <v>229</v>
      </c>
      <c r="D49" s="271" t="s">
        <v>230</v>
      </c>
      <c r="E49" s="17" t="s">
        <v>84</v>
      </c>
      <c r="F49" s="272">
        <v>63</v>
      </c>
      <c r="G49" s="38"/>
      <c r="H49" s="44"/>
    </row>
    <row r="50" spans="1:8" s="2" customFormat="1" ht="16.8" customHeight="1">
      <c r="A50" s="38"/>
      <c r="B50" s="44"/>
      <c r="C50" s="266" t="s">
        <v>100</v>
      </c>
      <c r="D50" s="267" t="s">
        <v>101</v>
      </c>
      <c r="E50" s="268" t="s">
        <v>84</v>
      </c>
      <c r="F50" s="269">
        <v>769</v>
      </c>
      <c r="G50" s="38"/>
      <c r="H50" s="44"/>
    </row>
    <row r="51" spans="1:8" s="2" customFormat="1" ht="16.8" customHeight="1">
      <c r="A51" s="38"/>
      <c r="B51" s="44"/>
      <c r="C51" s="271" t="s">
        <v>100</v>
      </c>
      <c r="D51" s="271" t="s">
        <v>170</v>
      </c>
      <c r="E51" s="17" t="s">
        <v>19</v>
      </c>
      <c r="F51" s="272">
        <v>769</v>
      </c>
      <c r="G51" s="38"/>
      <c r="H51" s="44"/>
    </row>
    <row r="52" spans="1:8" s="2" customFormat="1" ht="16.8" customHeight="1">
      <c r="A52" s="38"/>
      <c r="B52" s="44"/>
      <c r="C52" s="270" t="s">
        <v>352</v>
      </c>
      <c r="D52" s="38"/>
      <c r="E52" s="38"/>
      <c r="F52" s="38"/>
      <c r="G52" s="38"/>
      <c r="H52" s="44"/>
    </row>
    <row r="53" spans="1:8" s="2" customFormat="1" ht="16.8" customHeight="1">
      <c r="A53" s="38"/>
      <c r="B53" s="44"/>
      <c r="C53" s="271" t="s">
        <v>165</v>
      </c>
      <c r="D53" s="271" t="s">
        <v>166</v>
      </c>
      <c r="E53" s="17" t="s">
        <v>84</v>
      </c>
      <c r="F53" s="272">
        <v>769</v>
      </c>
      <c r="G53" s="38"/>
      <c r="H53" s="44"/>
    </row>
    <row r="54" spans="1:8" s="2" customFormat="1" ht="12">
      <c r="A54" s="38"/>
      <c r="B54" s="44"/>
      <c r="C54" s="271" t="s">
        <v>178</v>
      </c>
      <c r="D54" s="271" t="s">
        <v>179</v>
      </c>
      <c r="E54" s="17" t="s">
        <v>106</v>
      </c>
      <c r="F54" s="272">
        <v>368.55</v>
      </c>
      <c r="G54" s="38"/>
      <c r="H54" s="44"/>
    </row>
    <row r="55" spans="1:8" s="2" customFormat="1" ht="16.8" customHeight="1">
      <c r="A55" s="38"/>
      <c r="B55" s="44"/>
      <c r="C55" s="266" t="s">
        <v>104</v>
      </c>
      <c r="D55" s="267" t="s">
        <v>105</v>
      </c>
      <c r="E55" s="268" t="s">
        <v>106</v>
      </c>
      <c r="F55" s="269">
        <v>155.75</v>
      </c>
      <c r="G55" s="38"/>
      <c r="H55" s="44"/>
    </row>
    <row r="56" spans="1:8" s="2" customFormat="1" ht="16.8" customHeight="1">
      <c r="A56" s="38"/>
      <c r="B56" s="44"/>
      <c r="C56" s="271" t="s">
        <v>104</v>
      </c>
      <c r="D56" s="271" t="s">
        <v>176</v>
      </c>
      <c r="E56" s="17" t="s">
        <v>19</v>
      </c>
      <c r="F56" s="272">
        <v>155.75</v>
      </c>
      <c r="G56" s="38"/>
      <c r="H56" s="44"/>
    </row>
    <row r="57" spans="1:8" s="2" customFormat="1" ht="16.8" customHeight="1">
      <c r="A57" s="38"/>
      <c r="B57" s="44"/>
      <c r="C57" s="270" t="s">
        <v>352</v>
      </c>
      <c r="D57" s="38"/>
      <c r="E57" s="38"/>
      <c r="F57" s="38"/>
      <c r="G57" s="38"/>
      <c r="H57" s="44"/>
    </row>
    <row r="58" spans="1:8" s="2" customFormat="1" ht="16.8" customHeight="1">
      <c r="A58" s="38"/>
      <c r="B58" s="44"/>
      <c r="C58" s="271" t="s">
        <v>172</v>
      </c>
      <c r="D58" s="271" t="s">
        <v>173</v>
      </c>
      <c r="E58" s="17" t="s">
        <v>106</v>
      </c>
      <c r="F58" s="272">
        <v>155.75</v>
      </c>
      <c r="G58" s="38"/>
      <c r="H58" s="44"/>
    </row>
    <row r="59" spans="1:8" s="2" customFormat="1" ht="12">
      <c r="A59" s="38"/>
      <c r="B59" s="44"/>
      <c r="C59" s="271" t="s">
        <v>178</v>
      </c>
      <c r="D59" s="271" t="s">
        <v>179</v>
      </c>
      <c r="E59" s="17" t="s">
        <v>106</v>
      </c>
      <c r="F59" s="272">
        <v>368.55</v>
      </c>
      <c r="G59" s="38"/>
      <c r="H59" s="44"/>
    </row>
    <row r="60" spans="1:8" s="2" customFormat="1" ht="16.8" customHeight="1">
      <c r="A60" s="38"/>
      <c r="B60" s="44"/>
      <c r="C60" s="266" t="s">
        <v>109</v>
      </c>
      <c r="D60" s="267" t="s">
        <v>110</v>
      </c>
      <c r="E60" s="268" t="s">
        <v>84</v>
      </c>
      <c r="F60" s="269">
        <v>295</v>
      </c>
      <c r="G60" s="38"/>
      <c r="H60" s="44"/>
    </row>
    <row r="61" spans="1:8" s="2" customFormat="1" ht="16.8" customHeight="1">
      <c r="A61" s="38"/>
      <c r="B61" s="44"/>
      <c r="C61" s="271" t="s">
        <v>109</v>
      </c>
      <c r="D61" s="271" t="s">
        <v>164</v>
      </c>
      <c r="E61" s="17" t="s">
        <v>19</v>
      </c>
      <c r="F61" s="272">
        <v>295</v>
      </c>
      <c r="G61" s="38"/>
      <c r="H61" s="44"/>
    </row>
    <row r="62" spans="1:8" s="2" customFormat="1" ht="16.8" customHeight="1">
      <c r="A62" s="38"/>
      <c r="B62" s="44"/>
      <c r="C62" s="270" t="s">
        <v>352</v>
      </c>
      <c r="D62" s="38"/>
      <c r="E62" s="38"/>
      <c r="F62" s="38"/>
      <c r="G62" s="38"/>
      <c r="H62" s="44"/>
    </row>
    <row r="63" spans="1:8" s="2" customFormat="1" ht="16.8" customHeight="1">
      <c r="A63" s="38"/>
      <c r="B63" s="44"/>
      <c r="C63" s="271" t="s">
        <v>160</v>
      </c>
      <c r="D63" s="271" t="s">
        <v>161</v>
      </c>
      <c r="E63" s="17" t="s">
        <v>84</v>
      </c>
      <c r="F63" s="272">
        <v>295</v>
      </c>
      <c r="G63" s="38"/>
      <c r="H63" s="44"/>
    </row>
    <row r="64" spans="1:8" s="2" customFormat="1" ht="12">
      <c r="A64" s="38"/>
      <c r="B64" s="44"/>
      <c r="C64" s="271" t="s">
        <v>178</v>
      </c>
      <c r="D64" s="271" t="s">
        <v>179</v>
      </c>
      <c r="E64" s="17" t="s">
        <v>106</v>
      </c>
      <c r="F64" s="272">
        <v>368.55</v>
      </c>
      <c r="G64" s="38"/>
      <c r="H64" s="44"/>
    </row>
    <row r="65" spans="1:8" s="2" customFormat="1" ht="16.8" customHeight="1">
      <c r="A65" s="38"/>
      <c r="B65" s="44"/>
      <c r="C65" s="266" t="s">
        <v>112</v>
      </c>
      <c r="D65" s="267" t="s">
        <v>113</v>
      </c>
      <c r="E65" s="268" t="s">
        <v>106</v>
      </c>
      <c r="F65" s="269">
        <v>368.55</v>
      </c>
      <c r="G65" s="38"/>
      <c r="H65" s="44"/>
    </row>
    <row r="66" spans="1:8" s="2" customFormat="1" ht="16.8" customHeight="1">
      <c r="A66" s="38"/>
      <c r="B66" s="44"/>
      <c r="C66" s="271" t="s">
        <v>19</v>
      </c>
      <c r="D66" s="271" t="s">
        <v>183</v>
      </c>
      <c r="E66" s="17" t="s">
        <v>19</v>
      </c>
      <c r="F66" s="272">
        <v>153.8</v>
      </c>
      <c r="G66" s="38"/>
      <c r="H66" s="44"/>
    </row>
    <row r="67" spans="1:8" s="2" customFormat="1" ht="16.8" customHeight="1">
      <c r="A67" s="38"/>
      <c r="B67" s="44"/>
      <c r="C67" s="271" t="s">
        <v>19</v>
      </c>
      <c r="D67" s="271" t="s">
        <v>104</v>
      </c>
      <c r="E67" s="17" t="s">
        <v>19</v>
      </c>
      <c r="F67" s="272">
        <v>155.75</v>
      </c>
      <c r="G67" s="38"/>
      <c r="H67" s="44"/>
    </row>
    <row r="68" spans="1:8" s="2" customFormat="1" ht="16.8" customHeight="1">
      <c r="A68" s="38"/>
      <c r="B68" s="44"/>
      <c r="C68" s="271" t="s">
        <v>19</v>
      </c>
      <c r="D68" s="271" t="s">
        <v>184</v>
      </c>
      <c r="E68" s="17" t="s">
        <v>19</v>
      </c>
      <c r="F68" s="272">
        <v>59</v>
      </c>
      <c r="G68" s="38"/>
      <c r="H68" s="44"/>
    </row>
    <row r="69" spans="1:8" s="2" customFormat="1" ht="16.8" customHeight="1">
      <c r="A69" s="38"/>
      <c r="B69" s="44"/>
      <c r="C69" s="271" t="s">
        <v>112</v>
      </c>
      <c r="D69" s="271" t="s">
        <v>185</v>
      </c>
      <c r="E69" s="17" t="s">
        <v>19</v>
      </c>
      <c r="F69" s="272">
        <v>368.55</v>
      </c>
      <c r="G69" s="38"/>
      <c r="H69" s="44"/>
    </row>
    <row r="70" spans="1:8" s="2" customFormat="1" ht="16.8" customHeight="1">
      <c r="A70" s="38"/>
      <c r="B70" s="44"/>
      <c r="C70" s="270" t="s">
        <v>352</v>
      </c>
      <c r="D70" s="38"/>
      <c r="E70" s="38"/>
      <c r="F70" s="38"/>
      <c r="G70" s="38"/>
      <c r="H70" s="44"/>
    </row>
    <row r="71" spans="1:8" s="2" customFormat="1" ht="12">
      <c r="A71" s="38"/>
      <c r="B71" s="44"/>
      <c r="C71" s="271" t="s">
        <v>178</v>
      </c>
      <c r="D71" s="271" t="s">
        <v>179</v>
      </c>
      <c r="E71" s="17" t="s">
        <v>106</v>
      </c>
      <c r="F71" s="272">
        <v>368.55</v>
      </c>
      <c r="G71" s="38"/>
      <c r="H71" s="44"/>
    </row>
    <row r="72" spans="1:8" s="2" customFormat="1" ht="12">
      <c r="A72" s="38"/>
      <c r="B72" s="44"/>
      <c r="C72" s="271" t="s">
        <v>298</v>
      </c>
      <c r="D72" s="271" t="s">
        <v>299</v>
      </c>
      <c r="E72" s="17" t="s">
        <v>270</v>
      </c>
      <c r="F72" s="272">
        <v>663.39</v>
      </c>
      <c r="G72" s="38"/>
      <c r="H72" s="44"/>
    </row>
    <row r="73" spans="1:8" s="2" customFormat="1" ht="7.4" customHeight="1">
      <c r="A73" s="38"/>
      <c r="B73" s="153"/>
      <c r="C73" s="154"/>
      <c r="D73" s="154"/>
      <c r="E73" s="154"/>
      <c r="F73" s="154"/>
      <c r="G73" s="154"/>
      <c r="H73" s="44"/>
    </row>
    <row r="74" spans="1:8" s="2" customFormat="1" ht="12">
      <c r="A74" s="38"/>
      <c r="B74" s="38"/>
      <c r="C74" s="38"/>
      <c r="D74" s="38"/>
      <c r="E74" s="38"/>
      <c r="F74" s="38"/>
      <c r="G74" s="38"/>
      <c r="H74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353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354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355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356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357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358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359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360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361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362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363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78</v>
      </c>
      <c r="F18" s="284" t="s">
        <v>364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365</v>
      </c>
      <c r="F19" s="284" t="s">
        <v>366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367</v>
      </c>
      <c r="F20" s="284" t="s">
        <v>368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369</v>
      </c>
      <c r="F21" s="284" t="s">
        <v>370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371</v>
      </c>
      <c r="F22" s="284" t="s">
        <v>372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373</v>
      </c>
      <c r="F23" s="284" t="s">
        <v>374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375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376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377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378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379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380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381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382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383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130</v>
      </c>
      <c r="F36" s="284"/>
      <c r="G36" s="284" t="s">
        <v>384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385</v>
      </c>
      <c r="F37" s="284"/>
      <c r="G37" s="284" t="s">
        <v>386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52</v>
      </c>
      <c r="F38" s="284"/>
      <c r="G38" s="284" t="s">
        <v>387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53</v>
      </c>
      <c r="F39" s="284"/>
      <c r="G39" s="284" t="s">
        <v>388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131</v>
      </c>
      <c r="F40" s="284"/>
      <c r="G40" s="284" t="s">
        <v>389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132</v>
      </c>
      <c r="F41" s="284"/>
      <c r="G41" s="284" t="s">
        <v>390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391</v>
      </c>
      <c r="F42" s="284"/>
      <c r="G42" s="284" t="s">
        <v>392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393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394</v>
      </c>
      <c r="F44" s="284"/>
      <c r="G44" s="284" t="s">
        <v>395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134</v>
      </c>
      <c r="F45" s="284"/>
      <c r="G45" s="284" t="s">
        <v>396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397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398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399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400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401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402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403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404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405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406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407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408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409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410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411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412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413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414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415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416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417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418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419</v>
      </c>
      <c r="D76" s="302"/>
      <c r="E76" s="302"/>
      <c r="F76" s="302" t="s">
        <v>420</v>
      </c>
      <c r="G76" s="303"/>
      <c r="H76" s="302" t="s">
        <v>53</v>
      </c>
      <c r="I76" s="302" t="s">
        <v>56</v>
      </c>
      <c r="J76" s="302" t="s">
        <v>421</v>
      </c>
      <c r="K76" s="301"/>
    </row>
    <row r="77" spans="2:11" s="1" customFormat="1" ht="17.25" customHeight="1">
      <c r="B77" s="299"/>
      <c r="C77" s="304" t="s">
        <v>422</v>
      </c>
      <c r="D77" s="304"/>
      <c r="E77" s="304"/>
      <c r="F77" s="305" t="s">
        <v>423</v>
      </c>
      <c r="G77" s="306"/>
      <c r="H77" s="304"/>
      <c r="I77" s="304"/>
      <c r="J77" s="304" t="s">
        <v>424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52</v>
      </c>
      <c r="D79" s="309"/>
      <c r="E79" s="309"/>
      <c r="F79" s="310" t="s">
        <v>425</v>
      </c>
      <c r="G79" s="311"/>
      <c r="H79" s="287" t="s">
        <v>426</v>
      </c>
      <c r="I79" s="287" t="s">
        <v>427</v>
      </c>
      <c r="J79" s="287">
        <v>20</v>
      </c>
      <c r="K79" s="301"/>
    </row>
    <row r="80" spans="2:11" s="1" customFormat="1" ht="15" customHeight="1">
      <c r="B80" s="299"/>
      <c r="C80" s="287" t="s">
        <v>428</v>
      </c>
      <c r="D80" s="287"/>
      <c r="E80" s="287"/>
      <c r="F80" s="310" t="s">
        <v>425</v>
      </c>
      <c r="G80" s="311"/>
      <c r="H80" s="287" t="s">
        <v>429</v>
      </c>
      <c r="I80" s="287" t="s">
        <v>427</v>
      </c>
      <c r="J80" s="287">
        <v>120</v>
      </c>
      <c r="K80" s="301"/>
    </row>
    <row r="81" spans="2:11" s="1" customFormat="1" ht="15" customHeight="1">
      <c r="B81" s="312"/>
      <c r="C81" s="287" t="s">
        <v>430</v>
      </c>
      <c r="D81" s="287"/>
      <c r="E81" s="287"/>
      <c r="F81" s="310" t="s">
        <v>431</v>
      </c>
      <c r="G81" s="311"/>
      <c r="H81" s="287" t="s">
        <v>432</v>
      </c>
      <c r="I81" s="287" t="s">
        <v>427</v>
      </c>
      <c r="J81" s="287">
        <v>50</v>
      </c>
      <c r="K81" s="301"/>
    </row>
    <row r="82" spans="2:11" s="1" customFormat="1" ht="15" customHeight="1">
      <c r="B82" s="312"/>
      <c r="C82" s="287" t="s">
        <v>433</v>
      </c>
      <c r="D82" s="287"/>
      <c r="E82" s="287"/>
      <c r="F82" s="310" t="s">
        <v>425</v>
      </c>
      <c r="G82" s="311"/>
      <c r="H82" s="287" t="s">
        <v>434</v>
      </c>
      <c r="I82" s="287" t="s">
        <v>435</v>
      </c>
      <c r="J82" s="287"/>
      <c r="K82" s="301"/>
    </row>
    <row r="83" spans="2:11" s="1" customFormat="1" ht="15" customHeight="1">
      <c r="B83" s="312"/>
      <c r="C83" s="313" t="s">
        <v>436</v>
      </c>
      <c r="D83" s="313"/>
      <c r="E83" s="313"/>
      <c r="F83" s="314" t="s">
        <v>431</v>
      </c>
      <c r="G83" s="313"/>
      <c r="H83" s="313" t="s">
        <v>437</v>
      </c>
      <c r="I83" s="313" t="s">
        <v>427</v>
      </c>
      <c r="J83" s="313">
        <v>15</v>
      </c>
      <c r="K83" s="301"/>
    </row>
    <row r="84" spans="2:11" s="1" customFormat="1" ht="15" customHeight="1">
      <c r="B84" s="312"/>
      <c r="C84" s="313" t="s">
        <v>438</v>
      </c>
      <c r="D84" s="313"/>
      <c r="E84" s="313"/>
      <c r="F84" s="314" t="s">
        <v>431</v>
      </c>
      <c r="G84" s="313"/>
      <c r="H84" s="313" t="s">
        <v>439</v>
      </c>
      <c r="I84" s="313" t="s">
        <v>427</v>
      </c>
      <c r="J84" s="313">
        <v>15</v>
      </c>
      <c r="K84" s="301"/>
    </row>
    <row r="85" spans="2:11" s="1" customFormat="1" ht="15" customHeight="1">
      <c r="B85" s="312"/>
      <c r="C85" s="313" t="s">
        <v>440</v>
      </c>
      <c r="D85" s="313"/>
      <c r="E85" s="313"/>
      <c r="F85" s="314" t="s">
        <v>431</v>
      </c>
      <c r="G85" s="313"/>
      <c r="H85" s="313" t="s">
        <v>441</v>
      </c>
      <c r="I85" s="313" t="s">
        <v>427</v>
      </c>
      <c r="J85" s="313">
        <v>20</v>
      </c>
      <c r="K85" s="301"/>
    </row>
    <row r="86" spans="2:11" s="1" customFormat="1" ht="15" customHeight="1">
      <c r="B86" s="312"/>
      <c r="C86" s="313" t="s">
        <v>442</v>
      </c>
      <c r="D86" s="313"/>
      <c r="E86" s="313"/>
      <c r="F86" s="314" t="s">
        <v>431</v>
      </c>
      <c r="G86" s="313"/>
      <c r="H86" s="313" t="s">
        <v>443</v>
      </c>
      <c r="I86" s="313" t="s">
        <v>427</v>
      </c>
      <c r="J86" s="313">
        <v>20</v>
      </c>
      <c r="K86" s="301"/>
    </row>
    <row r="87" spans="2:11" s="1" customFormat="1" ht="15" customHeight="1">
      <c r="B87" s="312"/>
      <c r="C87" s="287" t="s">
        <v>444</v>
      </c>
      <c r="D87" s="287"/>
      <c r="E87" s="287"/>
      <c r="F87" s="310" t="s">
        <v>431</v>
      </c>
      <c r="G87" s="311"/>
      <c r="H87" s="287" t="s">
        <v>445</v>
      </c>
      <c r="I87" s="287" t="s">
        <v>427</v>
      </c>
      <c r="J87" s="287">
        <v>50</v>
      </c>
      <c r="K87" s="301"/>
    </row>
    <row r="88" spans="2:11" s="1" customFormat="1" ht="15" customHeight="1">
      <c r="B88" s="312"/>
      <c r="C88" s="287" t="s">
        <v>446</v>
      </c>
      <c r="D88" s="287"/>
      <c r="E88" s="287"/>
      <c r="F88" s="310" t="s">
        <v>431</v>
      </c>
      <c r="G88" s="311"/>
      <c r="H88" s="287" t="s">
        <v>447</v>
      </c>
      <c r="I88" s="287" t="s">
        <v>427</v>
      </c>
      <c r="J88" s="287">
        <v>20</v>
      </c>
      <c r="K88" s="301"/>
    </row>
    <row r="89" spans="2:11" s="1" customFormat="1" ht="15" customHeight="1">
      <c r="B89" s="312"/>
      <c r="C89" s="287" t="s">
        <v>448</v>
      </c>
      <c r="D89" s="287"/>
      <c r="E89" s="287"/>
      <c r="F89" s="310" t="s">
        <v>431</v>
      </c>
      <c r="G89" s="311"/>
      <c r="H89" s="287" t="s">
        <v>449</v>
      </c>
      <c r="I89" s="287" t="s">
        <v>427</v>
      </c>
      <c r="J89" s="287">
        <v>20</v>
      </c>
      <c r="K89" s="301"/>
    </row>
    <row r="90" spans="2:11" s="1" customFormat="1" ht="15" customHeight="1">
      <c r="B90" s="312"/>
      <c r="C90" s="287" t="s">
        <v>450</v>
      </c>
      <c r="D90" s="287"/>
      <c r="E90" s="287"/>
      <c r="F90" s="310" t="s">
        <v>431</v>
      </c>
      <c r="G90" s="311"/>
      <c r="H90" s="287" t="s">
        <v>451</v>
      </c>
      <c r="I90" s="287" t="s">
        <v>427</v>
      </c>
      <c r="J90" s="287">
        <v>50</v>
      </c>
      <c r="K90" s="301"/>
    </row>
    <row r="91" spans="2:11" s="1" customFormat="1" ht="15" customHeight="1">
      <c r="B91" s="312"/>
      <c r="C91" s="287" t="s">
        <v>452</v>
      </c>
      <c r="D91" s="287"/>
      <c r="E91" s="287"/>
      <c r="F91" s="310" t="s">
        <v>431</v>
      </c>
      <c r="G91" s="311"/>
      <c r="H91" s="287" t="s">
        <v>452</v>
      </c>
      <c r="I91" s="287" t="s">
        <v>427</v>
      </c>
      <c r="J91" s="287">
        <v>50</v>
      </c>
      <c r="K91" s="301"/>
    </row>
    <row r="92" spans="2:11" s="1" customFormat="1" ht="15" customHeight="1">
      <c r="B92" s="312"/>
      <c r="C92" s="287" t="s">
        <v>453</v>
      </c>
      <c r="D92" s="287"/>
      <c r="E92" s="287"/>
      <c r="F92" s="310" t="s">
        <v>431</v>
      </c>
      <c r="G92" s="311"/>
      <c r="H92" s="287" t="s">
        <v>454</v>
      </c>
      <c r="I92" s="287" t="s">
        <v>427</v>
      </c>
      <c r="J92" s="287">
        <v>255</v>
      </c>
      <c r="K92" s="301"/>
    </row>
    <row r="93" spans="2:11" s="1" customFormat="1" ht="15" customHeight="1">
      <c r="B93" s="312"/>
      <c r="C93" s="287" t="s">
        <v>455</v>
      </c>
      <c r="D93" s="287"/>
      <c r="E93" s="287"/>
      <c r="F93" s="310" t="s">
        <v>425</v>
      </c>
      <c r="G93" s="311"/>
      <c r="H93" s="287" t="s">
        <v>456</v>
      </c>
      <c r="I93" s="287" t="s">
        <v>457</v>
      </c>
      <c r="J93" s="287"/>
      <c r="K93" s="301"/>
    </row>
    <row r="94" spans="2:11" s="1" customFormat="1" ht="15" customHeight="1">
      <c r="B94" s="312"/>
      <c r="C94" s="287" t="s">
        <v>458</v>
      </c>
      <c r="D94" s="287"/>
      <c r="E94" s="287"/>
      <c r="F94" s="310" t="s">
        <v>425</v>
      </c>
      <c r="G94" s="311"/>
      <c r="H94" s="287" t="s">
        <v>459</v>
      </c>
      <c r="I94" s="287" t="s">
        <v>460</v>
      </c>
      <c r="J94" s="287"/>
      <c r="K94" s="301"/>
    </row>
    <row r="95" spans="2:11" s="1" customFormat="1" ht="15" customHeight="1">
      <c r="B95" s="312"/>
      <c r="C95" s="287" t="s">
        <v>461</v>
      </c>
      <c r="D95" s="287"/>
      <c r="E95" s="287"/>
      <c r="F95" s="310" t="s">
        <v>425</v>
      </c>
      <c r="G95" s="311"/>
      <c r="H95" s="287" t="s">
        <v>461</v>
      </c>
      <c r="I95" s="287" t="s">
        <v>460</v>
      </c>
      <c r="J95" s="287"/>
      <c r="K95" s="301"/>
    </row>
    <row r="96" spans="2:11" s="1" customFormat="1" ht="15" customHeight="1">
      <c r="B96" s="312"/>
      <c r="C96" s="287" t="s">
        <v>37</v>
      </c>
      <c r="D96" s="287"/>
      <c r="E96" s="287"/>
      <c r="F96" s="310" t="s">
        <v>425</v>
      </c>
      <c r="G96" s="311"/>
      <c r="H96" s="287" t="s">
        <v>462</v>
      </c>
      <c r="I96" s="287" t="s">
        <v>460</v>
      </c>
      <c r="J96" s="287"/>
      <c r="K96" s="301"/>
    </row>
    <row r="97" spans="2:11" s="1" customFormat="1" ht="15" customHeight="1">
      <c r="B97" s="312"/>
      <c r="C97" s="287" t="s">
        <v>47</v>
      </c>
      <c r="D97" s="287"/>
      <c r="E97" s="287"/>
      <c r="F97" s="310" t="s">
        <v>425</v>
      </c>
      <c r="G97" s="311"/>
      <c r="H97" s="287" t="s">
        <v>463</v>
      </c>
      <c r="I97" s="287" t="s">
        <v>460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464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419</v>
      </c>
      <c r="D103" s="302"/>
      <c r="E103" s="302"/>
      <c r="F103" s="302" t="s">
        <v>420</v>
      </c>
      <c r="G103" s="303"/>
      <c r="H103" s="302" t="s">
        <v>53</v>
      </c>
      <c r="I103" s="302" t="s">
        <v>56</v>
      </c>
      <c r="J103" s="302" t="s">
        <v>421</v>
      </c>
      <c r="K103" s="301"/>
    </row>
    <row r="104" spans="2:11" s="1" customFormat="1" ht="17.25" customHeight="1">
      <c r="B104" s="299"/>
      <c r="C104" s="304" t="s">
        <v>422</v>
      </c>
      <c r="D104" s="304"/>
      <c r="E104" s="304"/>
      <c r="F104" s="305" t="s">
        <v>423</v>
      </c>
      <c r="G104" s="306"/>
      <c r="H104" s="304"/>
      <c r="I104" s="304"/>
      <c r="J104" s="304" t="s">
        <v>424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52</v>
      </c>
      <c r="D106" s="309"/>
      <c r="E106" s="309"/>
      <c r="F106" s="310" t="s">
        <v>425</v>
      </c>
      <c r="G106" s="287"/>
      <c r="H106" s="287" t="s">
        <v>465</v>
      </c>
      <c r="I106" s="287" t="s">
        <v>427</v>
      </c>
      <c r="J106" s="287">
        <v>20</v>
      </c>
      <c r="K106" s="301"/>
    </row>
    <row r="107" spans="2:11" s="1" customFormat="1" ht="15" customHeight="1">
      <c r="B107" s="299"/>
      <c r="C107" s="287" t="s">
        <v>428</v>
      </c>
      <c r="D107" s="287"/>
      <c r="E107" s="287"/>
      <c r="F107" s="310" t="s">
        <v>425</v>
      </c>
      <c r="G107" s="287"/>
      <c r="H107" s="287" t="s">
        <v>465</v>
      </c>
      <c r="I107" s="287" t="s">
        <v>427</v>
      </c>
      <c r="J107" s="287">
        <v>120</v>
      </c>
      <c r="K107" s="301"/>
    </row>
    <row r="108" spans="2:11" s="1" customFormat="1" ht="15" customHeight="1">
      <c r="B108" s="312"/>
      <c r="C108" s="287" t="s">
        <v>430</v>
      </c>
      <c r="D108" s="287"/>
      <c r="E108" s="287"/>
      <c r="F108" s="310" t="s">
        <v>431</v>
      </c>
      <c r="G108" s="287"/>
      <c r="H108" s="287" t="s">
        <v>465</v>
      </c>
      <c r="I108" s="287" t="s">
        <v>427</v>
      </c>
      <c r="J108" s="287">
        <v>50</v>
      </c>
      <c r="K108" s="301"/>
    </row>
    <row r="109" spans="2:11" s="1" customFormat="1" ht="15" customHeight="1">
      <c r="B109" s="312"/>
      <c r="C109" s="287" t="s">
        <v>433</v>
      </c>
      <c r="D109" s="287"/>
      <c r="E109" s="287"/>
      <c r="F109" s="310" t="s">
        <v>425</v>
      </c>
      <c r="G109" s="287"/>
      <c r="H109" s="287" t="s">
        <v>465</v>
      </c>
      <c r="I109" s="287" t="s">
        <v>435</v>
      </c>
      <c r="J109" s="287"/>
      <c r="K109" s="301"/>
    </row>
    <row r="110" spans="2:11" s="1" customFormat="1" ht="15" customHeight="1">
      <c r="B110" s="312"/>
      <c r="C110" s="287" t="s">
        <v>444</v>
      </c>
      <c r="D110" s="287"/>
      <c r="E110" s="287"/>
      <c r="F110" s="310" t="s">
        <v>431</v>
      </c>
      <c r="G110" s="287"/>
      <c r="H110" s="287" t="s">
        <v>465</v>
      </c>
      <c r="I110" s="287" t="s">
        <v>427</v>
      </c>
      <c r="J110" s="287">
        <v>50</v>
      </c>
      <c r="K110" s="301"/>
    </row>
    <row r="111" spans="2:11" s="1" customFormat="1" ht="15" customHeight="1">
      <c r="B111" s="312"/>
      <c r="C111" s="287" t="s">
        <v>452</v>
      </c>
      <c r="D111" s="287"/>
      <c r="E111" s="287"/>
      <c r="F111" s="310" t="s">
        <v>431</v>
      </c>
      <c r="G111" s="287"/>
      <c r="H111" s="287" t="s">
        <v>465</v>
      </c>
      <c r="I111" s="287" t="s">
        <v>427</v>
      </c>
      <c r="J111" s="287">
        <v>50</v>
      </c>
      <c r="K111" s="301"/>
    </row>
    <row r="112" spans="2:11" s="1" customFormat="1" ht="15" customHeight="1">
      <c r="B112" s="312"/>
      <c r="C112" s="287" t="s">
        <v>450</v>
      </c>
      <c r="D112" s="287"/>
      <c r="E112" s="287"/>
      <c r="F112" s="310" t="s">
        <v>431</v>
      </c>
      <c r="G112" s="287"/>
      <c r="H112" s="287" t="s">
        <v>465</v>
      </c>
      <c r="I112" s="287" t="s">
        <v>427</v>
      </c>
      <c r="J112" s="287">
        <v>50</v>
      </c>
      <c r="K112" s="301"/>
    </row>
    <row r="113" spans="2:11" s="1" customFormat="1" ht="15" customHeight="1">
      <c r="B113" s="312"/>
      <c r="C113" s="287" t="s">
        <v>52</v>
      </c>
      <c r="D113" s="287"/>
      <c r="E113" s="287"/>
      <c r="F113" s="310" t="s">
        <v>425</v>
      </c>
      <c r="G113" s="287"/>
      <c r="H113" s="287" t="s">
        <v>466</v>
      </c>
      <c r="I113" s="287" t="s">
        <v>427</v>
      </c>
      <c r="J113" s="287">
        <v>20</v>
      </c>
      <c r="K113" s="301"/>
    </row>
    <row r="114" spans="2:11" s="1" customFormat="1" ht="15" customHeight="1">
      <c r="B114" s="312"/>
      <c r="C114" s="287" t="s">
        <v>467</v>
      </c>
      <c r="D114" s="287"/>
      <c r="E114" s="287"/>
      <c r="F114" s="310" t="s">
        <v>425</v>
      </c>
      <c r="G114" s="287"/>
      <c r="H114" s="287" t="s">
        <v>468</v>
      </c>
      <c r="I114" s="287" t="s">
        <v>427</v>
      </c>
      <c r="J114" s="287">
        <v>120</v>
      </c>
      <c r="K114" s="301"/>
    </row>
    <row r="115" spans="2:11" s="1" customFormat="1" ht="15" customHeight="1">
      <c r="B115" s="312"/>
      <c r="C115" s="287" t="s">
        <v>37</v>
      </c>
      <c r="D115" s="287"/>
      <c r="E115" s="287"/>
      <c r="F115" s="310" t="s">
        <v>425</v>
      </c>
      <c r="G115" s="287"/>
      <c r="H115" s="287" t="s">
        <v>469</v>
      </c>
      <c r="I115" s="287" t="s">
        <v>460</v>
      </c>
      <c r="J115" s="287"/>
      <c r="K115" s="301"/>
    </row>
    <row r="116" spans="2:11" s="1" customFormat="1" ht="15" customHeight="1">
      <c r="B116" s="312"/>
      <c r="C116" s="287" t="s">
        <v>47</v>
      </c>
      <c r="D116" s="287"/>
      <c r="E116" s="287"/>
      <c r="F116" s="310" t="s">
        <v>425</v>
      </c>
      <c r="G116" s="287"/>
      <c r="H116" s="287" t="s">
        <v>470</v>
      </c>
      <c r="I116" s="287" t="s">
        <v>460</v>
      </c>
      <c r="J116" s="287"/>
      <c r="K116" s="301"/>
    </row>
    <row r="117" spans="2:11" s="1" customFormat="1" ht="15" customHeight="1">
      <c r="B117" s="312"/>
      <c r="C117" s="287" t="s">
        <v>56</v>
      </c>
      <c r="D117" s="287"/>
      <c r="E117" s="287"/>
      <c r="F117" s="310" t="s">
        <v>425</v>
      </c>
      <c r="G117" s="287"/>
      <c r="H117" s="287" t="s">
        <v>471</v>
      </c>
      <c r="I117" s="287" t="s">
        <v>472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473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419</v>
      </c>
      <c r="D123" s="302"/>
      <c r="E123" s="302"/>
      <c r="F123" s="302" t="s">
        <v>420</v>
      </c>
      <c r="G123" s="303"/>
      <c r="H123" s="302" t="s">
        <v>53</v>
      </c>
      <c r="I123" s="302" t="s">
        <v>56</v>
      </c>
      <c r="J123" s="302" t="s">
        <v>421</v>
      </c>
      <c r="K123" s="331"/>
    </row>
    <row r="124" spans="2:11" s="1" customFormat="1" ht="17.25" customHeight="1">
      <c r="B124" s="330"/>
      <c r="C124" s="304" t="s">
        <v>422</v>
      </c>
      <c r="D124" s="304"/>
      <c r="E124" s="304"/>
      <c r="F124" s="305" t="s">
        <v>423</v>
      </c>
      <c r="G124" s="306"/>
      <c r="H124" s="304"/>
      <c r="I124" s="304"/>
      <c r="J124" s="304" t="s">
        <v>424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428</v>
      </c>
      <c r="D126" s="309"/>
      <c r="E126" s="309"/>
      <c r="F126" s="310" t="s">
        <v>425</v>
      </c>
      <c r="G126" s="287"/>
      <c r="H126" s="287" t="s">
        <v>465</v>
      </c>
      <c r="I126" s="287" t="s">
        <v>427</v>
      </c>
      <c r="J126" s="287">
        <v>120</v>
      </c>
      <c r="K126" s="335"/>
    </row>
    <row r="127" spans="2:11" s="1" customFormat="1" ht="15" customHeight="1">
      <c r="B127" s="332"/>
      <c r="C127" s="287" t="s">
        <v>474</v>
      </c>
      <c r="D127" s="287"/>
      <c r="E127" s="287"/>
      <c r="F127" s="310" t="s">
        <v>425</v>
      </c>
      <c r="G127" s="287"/>
      <c r="H127" s="287" t="s">
        <v>475</v>
      </c>
      <c r="I127" s="287" t="s">
        <v>427</v>
      </c>
      <c r="J127" s="287" t="s">
        <v>476</v>
      </c>
      <c r="K127" s="335"/>
    </row>
    <row r="128" spans="2:11" s="1" customFormat="1" ht="15" customHeight="1">
      <c r="B128" s="332"/>
      <c r="C128" s="287" t="s">
        <v>373</v>
      </c>
      <c r="D128" s="287"/>
      <c r="E128" s="287"/>
      <c r="F128" s="310" t="s">
        <v>425</v>
      </c>
      <c r="G128" s="287"/>
      <c r="H128" s="287" t="s">
        <v>477</v>
      </c>
      <c r="I128" s="287" t="s">
        <v>427</v>
      </c>
      <c r="J128" s="287" t="s">
        <v>476</v>
      </c>
      <c r="K128" s="335"/>
    </row>
    <row r="129" spans="2:11" s="1" customFormat="1" ht="15" customHeight="1">
      <c r="B129" s="332"/>
      <c r="C129" s="287" t="s">
        <v>436</v>
      </c>
      <c r="D129" s="287"/>
      <c r="E129" s="287"/>
      <c r="F129" s="310" t="s">
        <v>431</v>
      </c>
      <c r="G129" s="287"/>
      <c r="H129" s="287" t="s">
        <v>437</v>
      </c>
      <c r="I129" s="287" t="s">
        <v>427</v>
      </c>
      <c r="J129" s="287">
        <v>15</v>
      </c>
      <c r="K129" s="335"/>
    </row>
    <row r="130" spans="2:11" s="1" customFormat="1" ht="15" customHeight="1">
      <c r="B130" s="332"/>
      <c r="C130" s="313" t="s">
        <v>438</v>
      </c>
      <c r="D130" s="313"/>
      <c r="E130" s="313"/>
      <c r="F130" s="314" t="s">
        <v>431</v>
      </c>
      <c r="G130" s="313"/>
      <c r="H130" s="313" t="s">
        <v>439</v>
      </c>
      <c r="I130" s="313" t="s">
        <v>427</v>
      </c>
      <c r="J130" s="313">
        <v>15</v>
      </c>
      <c r="K130" s="335"/>
    </row>
    <row r="131" spans="2:11" s="1" customFormat="1" ht="15" customHeight="1">
      <c r="B131" s="332"/>
      <c r="C131" s="313" t="s">
        <v>440</v>
      </c>
      <c r="D131" s="313"/>
      <c r="E131" s="313"/>
      <c r="F131" s="314" t="s">
        <v>431</v>
      </c>
      <c r="G131" s="313"/>
      <c r="H131" s="313" t="s">
        <v>441</v>
      </c>
      <c r="I131" s="313" t="s">
        <v>427</v>
      </c>
      <c r="J131" s="313">
        <v>20</v>
      </c>
      <c r="K131" s="335"/>
    </row>
    <row r="132" spans="2:11" s="1" customFormat="1" ht="15" customHeight="1">
      <c r="B132" s="332"/>
      <c r="C132" s="313" t="s">
        <v>442</v>
      </c>
      <c r="D132" s="313"/>
      <c r="E132" s="313"/>
      <c r="F132" s="314" t="s">
        <v>431</v>
      </c>
      <c r="G132" s="313"/>
      <c r="H132" s="313" t="s">
        <v>443</v>
      </c>
      <c r="I132" s="313" t="s">
        <v>427</v>
      </c>
      <c r="J132" s="313">
        <v>20</v>
      </c>
      <c r="K132" s="335"/>
    </row>
    <row r="133" spans="2:11" s="1" customFormat="1" ht="15" customHeight="1">
      <c r="B133" s="332"/>
      <c r="C133" s="287" t="s">
        <v>430</v>
      </c>
      <c r="D133" s="287"/>
      <c r="E133" s="287"/>
      <c r="F133" s="310" t="s">
        <v>431</v>
      </c>
      <c r="G133" s="287"/>
      <c r="H133" s="287" t="s">
        <v>465</v>
      </c>
      <c r="I133" s="287" t="s">
        <v>427</v>
      </c>
      <c r="J133" s="287">
        <v>50</v>
      </c>
      <c r="K133" s="335"/>
    </row>
    <row r="134" spans="2:11" s="1" customFormat="1" ht="15" customHeight="1">
      <c r="B134" s="332"/>
      <c r="C134" s="287" t="s">
        <v>444</v>
      </c>
      <c r="D134" s="287"/>
      <c r="E134" s="287"/>
      <c r="F134" s="310" t="s">
        <v>431</v>
      </c>
      <c r="G134" s="287"/>
      <c r="H134" s="287" t="s">
        <v>465</v>
      </c>
      <c r="I134" s="287" t="s">
        <v>427</v>
      </c>
      <c r="J134" s="287">
        <v>50</v>
      </c>
      <c r="K134" s="335"/>
    </row>
    <row r="135" spans="2:11" s="1" customFormat="1" ht="15" customHeight="1">
      <c r="B135" s="332"/>
      <c r="C135" s="287" t="s">
        <v>450</v>
      </c>
      <c r="D135" s="287"/>
      <c r="E135" s="287"/>
      <c r="F135" s="310" t="s">
        <v>431</v>
      </c>
      <c r="G135" s="287"/>
      <c r="H135" s="287" t="s">
        <v>465</v>
      </c>
      <c r="I135" s="287" t="s">
        <v>427</v>
      </c>
      <c r="J135" s="287">
        <v>50</v>
      </c>
      <c r="K135" s="335"/>
    </row>
    <row r="136" spans="2:11" s="1" customFormat="1" ht="15" customHeight="1">
      <c r="B136" s="332"/>
      <c r="C136" s="287" t="s">
        <v>452</v>
      </c>
      <c r="D136" s="287"/>
      <c r="E136" s="287"/>
      <c r="F136" s="310" t="s">
        <v>431</v>
      </c>
      <c r="G136" s="287"/>
      <c r="H136" s="287" t="s">
        <v>465</v>
      </c>
      <c r="I136" s="287" t="s">
        <v>427</v>
      </c>
      <c r="J136" s="287">
        <v>50</v>
      </c>
      <c r="K136" s="335"/>
    </row>
    <row r="137" spans="2:11" s="1" customFormat="1" ht="15" customHeight="1">
      <c r="B137" s="332"/>
      <c r="C137" s="287" t="s">
        <v>453</v>
      </c>
      <c r="D137" s="287"/>
      <c r="E137" s="287"/>
      <c r="F137" s="310" t="s">
        <v>431</v>
      </c>
      <c r="G137" s="287"/>
      <c r="H137" s="287" t="s">
        <v>478</v>
      </c>
      <c r="I137" s="287" t="s">
        <v>427</v>
      </c>
      <c r="J137" s="287">
        <v>255</v>
      </c>
      <c r="K137" s="335"/>
    </row>
    <row r="138" spans="2:11" s="1" customFormat="1" ht="15" customHeight="1">
      <c r="B138" s="332"/>
      <c r="C138" s="287" t="s">
        <v>455</v>
      </c>
      <c r="D138" s="287"/>
      <c r="E138" s="287"/>
      <c r="F138" s="310" t="s">
        <v>425</v>
      </c>
      <c r="G138" s="287"/>
      <c r="H138" s="287" t="s">
        <v>479</v>
      </c>
      <c r="I138" s="287" t="s">
        <v>457</v>
      </c>
      <c r="J138" s="287"/>
      <c r="K138" s="335"/>
    </row>
    <row r="139" spans="2:11" s="1" customFormat="1" ht="15" customHeight="1">
      <c r="B139" s="332"/>
      <c r="C139" s="287" t="s">
        <v>458</v>
      </c>
      <c r="D139" s="287"/>
      <c r="E139" s="287"/>
      <c r="F139" s="310" t="s">
        <v>425</v>
      </c>
      <c r="G139" s="287"/>
      <c r="H139" s="287" t="s">
        <v>480</v>
      </c>
      <c r="I139" s="287" t="s">
        <v>460</v>
      </c>
      <c r="J139" s="287"/>
      <c r="K139" s="335"/>
    </row>
    <row r="140" spans="2:11" s="1" customFormat="1" ht="15" customHeight="1">
      <c r="B140" s="332"/>
      <c r="C140" s="287" t="s">
        <v>461</v>
      </c>
      <c r="D140" s="287"/>
      <c r="E140" s="287"/>
      <c r="F140" s="310" t="s">
        <v>425</v>
      </c>
      <c r="G140" s="287"/>
      <c r="H140" s="287" t="s">
        <v>461</v>
      </c>
      <c r="I140" s="287" t="s">
        <v>460</v>
      </c>
      <c r="J140" s="287"/>
      <c r="K140" s="335"/>
    </row>
    <row r="141" spans="2:11" s="1" customFormat="1" ht="15" customHeight="1">
      <c r="B141" s="332"/>
      <c r="C141" s="287" t="s">
        <v>37</v>
      </c>
      <c r="D141" s="287"/>
      <c r="E141" s="287"/>
      <c r="F141" s="310" t="s">
        <v>425</v>
      </c>
      <c r="G141" s="287"/>
      <c r="H141" s="287" t="s">
        <v>481</v>
      </c>
      <c r="I141" s="287" t="s">
        <v>460</v>
      </c>
      <c r="J141" s="287"/>
      <c r="K141" s="335"/>
    </row>
    <row r="142" spans="2:11" s="1" customFormat="1" ht="15" customHeight="1">
      <c r="B142" s="332"/>
      <c r="C142" s="287" t="s">
        <v>482</v>
      </c>
      <c r="D142" s="287"/>
      <c r="E142" s="287"/>
      <c r="F142" s="310" t="s">
        <v>425</v>
      </c>
      <c r="G142" s="287"/>
      <c r="H142" s="287" t="s">
        <v>483</v>
      </c>
      <c r="I142" s="287" t="s">
        <v>460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484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419</v>
      </c>
      <c r="D148" s="302"/>
      <c r="E148" s="302"/>
      <c r="F148" s="302" t="s">
        <v>420</v>
      </c>
      <c r="G148" s="303"/>
      <c r="H148" s="302" t="s">
        <v>53</v>
      </c>
      <c r="I148" s="302" t="s">
        <v>56</v>
      </c>
      <c r="J148" s="302" t="s">
        <v>421</v>
      </c>
      <c r="K148" s="301"/>
    </row>
    <row r="149" spans="2:11" s="1" customFormat="1" ht="17.25" customHeight="1">
      <c r="B149" s="299"/>
      <c r="C149" s="304" t="s">
        <v>422</v>
      </c>
      <c r="D149" s="304"/>
      <c r="E149" s="304"/>
      <c r="F149" s="305" t="s">
        <v>423</v>
      </c>
      <c r="G149" s="306"/>
      <c r="H149" s="304"/>
      <c r="I149" s="304"/>
      <c r="J149" s="304" t="s">
        <v>424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428</v>
      </c>
      <c r="D151" s="287"/>
      <c r="E151" s="287"/>
      <c r="F151" s="340" t="s">
        <v>425</v>
      </c>
      <c r="G151" s="287"/>
      <c r="H151" s="339" t="s">
        <v>465</v>
      </c>
      <c r="I151" s="339" t="s">
        <v>427</v>
      </c>
      <c r="J151" s="339">
        <v>120</v>
      </c>
      <c r="K151" s="335"/>
    </row>
    <row r="152" spans="2:11" s="1" customFormat="1" ht="15" customHeight="1">
      <c r="B152" s="312"/>
      <c r="C152" s="339" t="s">
        <v>474</v>
      </c>
      <c r="D152" s="287"/>
      <c r="E152" s="287"/>
      <c r="F152" s="340" t="s">
        <v>425</v>
      </c>
      <c r="G152" s="287"/>
      <c r="H152" s="339" t="s">
        <v>485</v>
      </c>
      <c r="I152" s="339" t="s">
        <v>427</v>
      </c>
      <c r="J152" s="339" t="s">
        <v>476</v>
      </c>
      <c r="K152" s="335"/>
    </row>
    <row r="153" spans="2:11" s="1" customFormat="1" ht="15" customHeight="1">
      <c r="B153" s="312"/>
      <c r="C153" s="339" t="s">
        <v>373</v>
      </c>
      <c r="D153" s="287"/>
      <c r="E153" s="287"/>
      <c r="F153" s="340" t="s">
        <v>425</v>
      </c>
      <c r="G153" s="287"/>
      <c r="H153" s="339" t="s">
        <v>486</v>
      </c>
      <c r="I153" s="339" t="s">
        <v>427</v>
      </c>
      <c r="J153" s="339" t="s">
        <v>476</v>
      </c>
      <c r="K153" s="335"/>
    </row>
    <row r="154" spans="2:11" s="1" customFormat="1" ht="15" customHeight="1">
      <c r="B154" s="312"/>
      <c r="C154" s="339" t="s">
        <v>430</v>
      </c>
      <c r="D154" s="287"/>
      <c r="E154" s="287"/>
      <c r="F154" s="340" t="s">
        <v>431</v>
      </c>
      <c r="G154" s="287"/>
      <c r="H154" s="339" t="s">
        <v>465</v>
      </c>
      <c r="I154" s="339" t="s">
        <v>427</v>
      </c>
      <c r="J154" s="339">
        <v>50</v>
      </c>
      <c r="K154" s="335"/>
    </row>
    <row r="155" spans="2:11" s="1" customFormat="1" ht="15" customHeight="1">
      <c r="B155" s="312"/>
      <c r="C155" s="339" t="s">
        <v>433</v>
      </c>
      <c r="D155" s="287"/>
      <c r="E155" s="287"/>
      <c r="F155" s="340" t="s">
        <v>425</v>
      </c>
      <c r="G155" s="287"/>
      <c r="H155" s="339" t="s">
        <v>465</v>
      </c>
      <c r="I155" s="339" t="s">
        <v>435</v>
      </c>
      <c r="J155" s="339"/>
      <c r="K155" s="335"/>
    </row>
    <row r="156" spans="2:11" s="1" customFormat="1" ht="15" customHeight="1">
      <c r="B156" s="312"/>
      <c r="C156" s="339" t="s">
        <v>444</v>
      </c>
      <c r="D156" s="287"/>
      <c r="E156" s="287"/>
      <c r="F156" s="340" t="s">
        <v>431</v>
      </c>
      <c r="G156" s="287"/>
      <c r="H156" s="339" t="s">
        <v>465</v>
      </c>
      <c r="I156" s="339" t="s">
        <v>427</v>
      </c>
      <c r="J156" s="339">
        <v>50</v>
      </c>
      <c r="K156" s="335"/>
    </row>
    <row r="157" spans="2:11" s="1" customFormat="1" ht="15" customHeight="1">
      <c r="B157" s="312"/>
      <c r="C157" s="339" t="s">
        <v>452</v>
      </c>
      <c r="D157" s="287"/>
      <c r="E157" s="287"/>
      <c r="F157" s="340" t="s">
        <v>431</v>
      </c>
      <c r="G157" s="287"/>
      <c r="H157" s="339" t="s">
        <v>465</v>
      </c>
      <c r="I157" s="339" t="s">
        <v>427</v>
      </c>
      <c r="J157" s="339">
        <v>50</v>
      </c>
      <c r="K157" s="335"/>
    </row>
    <row r="158" spans="2:11" s="1" customFormat="1" ht="15" customHeight="1">
      <c r="B158" s="312"/>
      <c r="C158" s="339" t="s">
        <v>450</v>
      </c>
      <c r="D158" s="287"/>
      <c r="E158" s="287"/>
      <c r="F158" s="340" t="s">
        <v>431</v>
      </c>
      <c r="G158" s="287"/>
      <c r="H158" s="339" t="s">
        <v>465</v>
      </c>
      <c r="I158" s="339" t="s">
        <v>427</v>
      </c>
      <c r="J158" s="339">
        <v>50</v>
      </c>
      <c r="K158" s="335"/>
    </row>
    <row r="159" spans="2:11" s="1" customFormat="1" ht="15" customHeight="1">
      <c r="B159" s="312"/>
      <c r="C159" s="339" t="s">
        <v>116</v>
      </c>
      <c r="D159" s="287"/>
      <c r="E159" s="287"/>
      <c r="F159" s="340" t="s">
        <v>425</v>
      </c>
      <c r="G159" s="287"/>
      <c r="H159" s="339" t="s">
        <v>487</v>
      </c>
      <c r="I159" s="339" t="s">
        <v>427</v>
      </c>
      <c r="J159" s="339" t="s">
        <v>488</v>
      </c>
      <c r="K159" s="335"/>
    </row>
    <row r="160" spans="2:11" s="1" customFormat="1" ht="15" customHeight="1">
      <c r="B160" s="312"/>
      <c r="C160" s="339" t="s">
        <v>489</v>
      </c>
      <c r="D160" s="287"/>
      <c r="E160" s="287"/>
      <c r="F160" s="340" t="s">
        <v>425</v>
      </c>
      <c r="G160" s="287"/>
      <c r="H160" s="339" t="s">
        <v>490</v>
      </c>
      <c r="I160" s="339" t="s">
        <v>460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491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419</v>
      </c>
      <c r="D166" s="302"/>
      <c r="E166" s="302"/>
      <c r="F166" s="302" t="s">
        <v>420</v>
      </c>
      <c r="G166" s="344"/>
      <c r="H166" s="345" t="s">
        <v>53</v>
      </c>
      <c r="I166" s="345" t="s">
        <v>56</v>
      </c>
      <c r="J166" s="302" t="s">
        <v>421</v>
      </c>
      <c r="K166" s="279"/>
    </row>
    <row r="167" spans="2:11" s="1" customFormat="1" ht="17.25" customHeight="1">
      <c r="B167" s="280"/>
      <c r="C167" s="304" t="s">
        <v>422</v>
      </c>
      <c r="D167" s="304"/>
      <c r="E167" s="304"/>
      <c r="F167" s="305" t="s">
        <v>423</v>
      </c>
      <c r="G167" s="346"/>
      <c r="H167" s="347"/>
      <c r="I167" s="347"/>
      <c r="J167" s="304" t="s">
        <v>424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428</v>
      </c>
      <c r="D169" s="287"/>
      <c r="E169" s="287"/>
      <c r="F169" s="310" t="s">
        <v>425</v>
      </c>
      <c r="G169" s="287"/>
      <c r="H169" s="287" t="s">
        <v>465</v>
      </c>
      <c r="I169" s="287" t="s">
        <v>427</v>
      </c>
      <c r="J169" s="287">
        <v>120</v>
      </c>
      <c r="K169" s="335"/>
    </row>
    <row r="170" spans="2:11" s="1" customFormat="1" ht="15" customHeight="1">
      <c r="B170" s="312"/>
      <c r="C170" s="287" t="s">
        <v>474</v>
      </c>
      <c r="D170" s="287"/>
      <c r="E170" s="287"/>
      <c r="F170" s="310" t="s">
        <v>425</v>
      </c>
      <c r="G170" s="287"/>
      <c r="H170" s="287" t="s">
        <v>475</v>
      </c>
      <c r="I170" s="287" t="s">
        <v>427</v>
      </c>
      <c r="J170" s="287" t="s">
        <v>476</v>
      </c>
      <c r="K170" s="335"/>
    </row>
    <row r="171" spans="2:11" s="1" customFormat="1" ht="15" customHeight="1">
      <c r="B171" s="312"/>
      <c r="C171" s="287" t="s">
        <v>373</v>
      </c>
      <c r="D171" s="287"/>
      <c r="E171" s="287"/>
      <c r="F171" s="310" t="s">
        <v>425</v>
      </c>
      <c r="G171" s="287"/>
      <c r="H171" s="287" t="s">
        <v>492</v>
      </c>
      <c r="I171" s="287" t="s">
        <v>427</v>
      </c>
      <c r="J171" s="287" t="s">
        <v>476</v>
      </c>
      <c r="K171" s="335"/>
    </row>
    <row r="172" spans="2:11" s="1" customFormat="1" ht="15" customHeight="1">
      <c r="B172" s="312"/>
      <c r="C172" s="287" t="s">
        <v>430</v>
      </c>
      <c r="D172" s="287"/>
      <c r="E172" s="287"/>
      <c r="F172" s="310" t="s">
        <v>431</v>
      </c>
      <c r="G172" s="287"/>
      <c r="H172" s="287" t="s">
        <v>492</v>
      </c>
      <c r="I172" s="287" t="s">
        <v>427</v>
      </c>
      <c r="J172" s="287">
        <v>50</v>
      </c>
      <c r="K172" s="335"/>
    </row>
    <row r="173" spans="2:11" s="1" customFormat="1" ht="15" customHeight="1">
      <c r="B173" s="312"/>
      <c r="C173" s="287" t="s">
        <v>433</v>
      </c>
      <c r="D173" s="287"/>
      <c r="E173" s="287"/>
      <c r="F173" s="310" t="s">
        <v>425</v>
      </c>
      <c r="G173" s="287"/>
      <c r="H173" s="287" t="s">
        <v>492</v>
      </c>
      <c r="I173" s="287" t="s">
        <v>435</v>
      </c>
      <c r="J173" s="287"/>
      <c r="K173" s="335"/>
    </row>
    <row r="174" spans="2:11" s="1" customFormat="1" ht="15" customHeight="1">
      <c r="B174" s="312"/>
      <c r="C174" s="287" t="s">
        <v>444</v>
      </c>
      <c r="D174" s="287"/>
      <c r="E174" s="287"/>
      <c r="F174" s="310" t="s">
        <v>431</v>
      </c>
      <c r="G174" s="287"/>
      <c r="H174" s="287" t="s">
        <v>492</v>
      </c>
      <c r="I174" s="287" t="s">
        <v>427</v>
      </c>
      <c r="J174" s="287">
        <v>50</v>
      </c>
      <c r="K174" s="335"/>
    </row>
    <row r="175" spans="2:11" s="1" customFormat="1" ht="15" customHeight="1">
      <c r="B175" s="312"/>
      <c r="C175" s="287" t="s">
        <v>452</v>
      </c>
      <c r="D175" s="287"/>
      <c r="E175" s="287"/>
      <c r="F175" s="310" t="s">
        <v>431</v>
      </c>
      <c r="G175" s="287"/>
      <c r="H175" s="287" t="s">
        <v>492</v>
      </c>
      <c r="I175" s="287" t="s">
        <v>427</v>
      </c>
      <c r="J175" s="287">
        <v>50</v>
      </c>
      <c r="K175" s="335"/>
    </row>
    <row r="176" spans="2:11" s="1" customFormat="1" ht="15" customHeight="1">
      <c r="B176" s="312"/>
      <c r="C176" s="287" t="s">
        <v>450</v>
      </c>
      <c r="D176" s="287"/>
      <c r="E176" s="287"/>
      <c r="F176" s="310" t="s">
        <v>431</v>
      </c>
      <c r="G176" s="287"/>
      <c r="H176" s="287" t="s">
        <v>492</v>
      </c>
      <c r="I176" s="287" t="s">
        <v>427</v>
      </c>
      <c r="J176" s="287">
        <v>50</v>
      </c>
      <c r="K176" s="335"/>
    </row>
    <row r="177" spans="2:11" s="1" customFormat="1" ht="15" customHeight="1">
      <c r="B177" s="312"/>
      <c r="C177" s="287" t="s">
        <v>130</v>
      </c>
      <c r="D177" s="287"/>
      <c r="E177" s="287"/>
      <c r="F177" s="310" t="s">
        <v>425</v>
      </c>
      <c r="G177" s="287"/>
      <c r="H177" s="287" t="s">
        <v>493</v>
      </c>
      <c r="I177" s="287" t="s">
        <v>494</v>
      </c>
      <c r="J177" s="287"/>
      <c r="K177" s="335"/>
    </row>
    <row r="178" spans="2:11" s="1" customFormat="1" ht="15" customHeight="1">
      <c r="B178" s="312"/>
      <c r="C178" s="287" t="s">
        <v>56</v>
      </c>
      <c r="D178" s="287"/>
      <c r="E178" s="287"/>
      <c r="F178" s="310" t="s">
        <v>425</v>
      </c>
      <c r="G178" s="287"/>
      <c r="H178" s="287" t="s">
        <v>495</v>
      </c>
      <c r="I178" s="287" t="s">
        <v>496</v>
      </c>
      <c r="J178" s="287">
        <v>1</v>
      </c>
      <c r="K178" s="335"/>
    </row>
    <row r="179" spans="2:11" s="1" customFormat="1" ht="15" customHeight="1">
      <c r="B179" s="312"/>
      <c r="C179" s="287" t="s">
        <v>52</v>
      </c>
      <c r="D179" s="287"/>
      <c r="E179" s="287"/>
      <c r="F179" s="310" t="s">
        <v>425</v>
      </c>
      <c r="G179" s="287"/>
      <c r="H179" s="287" t="s">
        <v>497</v>
      </c>
      <c r="I179" s="287" t="s">
        <v>427</v>
      </c>
      <c r="J179" s="287">
        <v>20</v>
      </c>
      <c r="K179" s="335"/>
    </row>
    <row r="180" spans="2:11" s="1" customFormat="1" ht="15" customHeight="1">
      <c r="B180" s="312"/>
      <c r="C180" s="287" t="s">
        <v>53</v>
      </c>
      <c r="D180" s="287"/>
      <c r="E180" s="287"/>
      <c r="F180" s="310" t="s">
        <v>425</v>
      </c>
      <c r="G180" s="287"/>
      <c r="H180" s="287" t="s">
        <v>498</v>
      </c>
      <c r="I180" s="287" t="s">
        <v>427</v>
      </c>
      <c r="J180" s="287">
        <v>255</v>
      </c>
      <c r="K180" s="335"/>
    </row>
    <row r="181" spans="2:11" s="1" customFormat="1" ht="15" customHeight="1">
      <c r="B181" s="312"/>
      <c r="C181" s="287" t="s">
        <v>131</v>
      </c>
      <c r="D181" s="287"/>
      <c r="E181" s="287"/>
      <c r="F181" s="310" t="s">
        <v>425</v>
      </c>
      <c r="G181" s="287"/>
      <c r="H181" s="287" t="s">
        <v>389</v>
      </c>
      <c r="I181" s="287" t="s">
        <v>427</v>
      </c>
      <c r="J181" s="287">
        <v>10</v>
      </c>
      <c r="K181" s="335"/>
    </row>
    <row r="182" spans="2:11" s="1" customFormat="1" ht="15" customHeight="1">
      <c r="B182" s="312"/>
      <c r="C182" s="287" t="s">
        <v>132</v>
      </c>
      <c r="D182" s="287"/>
      <c r="E182" s="287"/>
      <c r="F182" s="310" t="s">
        <v>425</v>
      </c>
      <c r="G182" s="287"/>
      <c r="H182" s="287" t="s">
        <v>499</v>
      </c>
      <c r="I182" s="287" t="s">
        <v>460</v>
      </c>
      <c r="J182" s="287"/>
      <c r="K182" s="335"/>
    </row>
    <row r="183" spans="2:11" s="1" customFormat="1" ht="15" customHeight="1">
      <c r="B183" s="312"/>
      <c r="C183" s="287" t="s">
        <v>500</v>
      </c>
      <c r="D183" s="287"/>
      <c r="E183" s="287"/>
      <c r="F183" s="310" t="s">
        <v>425</v>
      </c>
      <c r="G183" s="287"/>
      <c r="H183" s="287" t="s">
        <v>501</v>
      </c>
      <c r="I183" s="287" t="s">
        <v>460</v>
      </c>
      <c r="J183" s="287"/>
      <c r="K183" s="335"/>
    </row>
    <row r="184" spans="2:11" s="1" customFormat="1" ht="15" customHeight="1">
      <c r="B184" s="312"/>
      <c r="C184" s="287" t="s">
        <v>489</v>
      </c>
      <c r="D184" s="287"/>
      <c r="E184" s="287"/>
      <c r="F184" s="310" t="s">
        <v>425</v>
      </c>
      <c r="G184" s="287"/>
      <c r="H184" s="287" t="s">
        <v>502</v>
      </c>
      <c r="I184" s="287" t="s">
        <v>460</v>
      </c>
      <c r="J184" s="287"/>
      <c r="K184" s="335"/>
    </row>
    <row r="185" spans="2:11" s="1" customFormat="1" ht="15" customHeight="1">
      <c r="B185" s="312"/>
      <c r="C185" s="287" t="s">
        <v>134</v>
      </c>
      <c r="D185" s="287"/>
      <c r="E185" s="287"/>
      <c r="F185" s="310" t="s">
        <v>431</v>
      </c>
      <c r="G185" s="287"/>
      <c r="H185" s="287" t="s">
        <v>503</v>
      </c>
      <c r="I185" s="287" t="s">
        <v>427</v>
      </c>
      <c r="J185" s="287">
        <v>50</v>
      </c>
      <c r="K185" s="335"/>
    </row>
    <row r="186" spans="2:11" s="1" customFormat="1" ht="15" customHeight="1">
      <c r="B186" s="312"/>
      <c r="C186" s="287" t="s">
        <v>504</v>
      </c>
      <c r="D186" s="287"/>
      <c r="E186" s="287"/>
      <c r="F186" s="310" t="s">
        <v>431</v>
      </c>
      <c r="G186" s="287"/>
      <c r="H186" s="287" t="s">
        <v>505</v>
      </c>
      <c r="I186" s="287" t="s">
        <v>506</v>
      </c>
      <c r="J186" s="287"/>
      <c r="K186" s="335"/>
    </row>
    <row r="187" spans="2:11" s="1" customFormat="1" ht="15" customHeight="1">
      <c r="B187" s="312"/>
      <c r="C187" s="287" t="s">
        <v>507</v>
      </c>
      <c r="D187" s="287"/>
      <c r="E187" s="287"/>
      <c r="F187" s="310" t="s">
        <v>431</v>
      </c>
      <c r="G187" s="287"/>
      <c r="H187" s="287" t="s">
        <v>508</v>
      </c>
      <c r="I187" s="287" t="s">
        <v>506</v>
      </c>
      <c r="J187" s="287"/>
      <c r="K187" s="335"/>
    </row>
    <row r="188" spans="2:11" s="1" customFormat="1" ht="15" customHeight="1">
      <c r="B188" s="312"/>
      <c r="C188" s="287" t="s">
        <v>509</v>
      </c>
      <c r="D188" s="287"/>
      <c r="E188" s="287"/>
      <c r="F188" s="310" t="s">
        <v>431</v>
      </c>
      <c r="G188" s="287"/>
      <c r="H188" s="287" t="s">
        <v>510</v>
      </c>
      <c r="I188" s="287" t="s">
        <v>506</v>
      </c>
      <c r="J188" s="287"/>
      <c r="K188" s="335"/>
    </row>
    <row r="189" spans="2:11" s="1" customFormat="1" ht="15" customHeight="1">
      <c r="B189" s="312"/>
      <c r="C189" s="348" t="s">
        <v>511</v>
      </c>
      <c r="D189" s="287"/>
      <c r="E189" s="287"/>
      <c r="F189" s="310" t="s">
        <v>431</v>
      </c>
      <c r="G189" s="287"/>
      <c r="H189" s="287" t="s">
        <v>512</v>
      </c>
      <c r="I189" s="287" t="s">
        <v>513</v>
      </c>
      <c r="J189" s="349" t="s">
        <v>514</v>
      </c>
      <c r="K189" s="335"/>
    </row>
    <row r="190" spans="2:11" s="1" customFormat="1" ht="15" customHeight="1">
      <c r="B190" s="312"/>
      <c r="C190" s="348" t="s">
        <v>41</v>
      </c>
      <c r="D190" s="287"/>
      <c r="E190" s="287"/>
      <c r="F190" s="310" t="s">
        <v>425</v>
      </c>
      <c r="G190" s="287"/>
      <c r="H190" s="284" t="s">
        <v>515</v>
      </c>
      <c r="I190" s="287" t="s">
        <v>516</v>
      </c>
      <c r="J190" s="287"/>
      <c r="K190" s="335"/>
    </row>
    <row r="191" spans="2:11" s="1" customFormat="1" ht="15" customHeight="1">
      <c r="B191" s="312"/>
      <c r="C191" s="348" t="s">
        <v>517</v>
      </c>
      <c r="D191" s="287"/>
      <c r="E191" s="287"/>
      <c r="F191" s="310" t="s">
        <v>425</v>
      </c>
      <c r="G191" s="287"/>
      <c r="H191" s="287" t="s">
        <v>518</v>
      </c>
      <c r="I191" s="287" t="s">
        <v>460</v>
      </c>
      <c r="J191" s="287"/>
      <c r="K191" s="335"/>
    </row>
    <row r="192" spans="2:11" s="1" customFormat="1" ht="15" customHeight="1">
      <c r="B192" s="312"/>
      <c r="C192" s="348" t="s">
        <v>519</v>
      </c>
      <c r="D192" s="287"/>
      <c r="E192" s="287"/>
      <c r="F192" s="310" t="s">
        <v>425</v>
      </c>
      <c r="G192" s="287"/>
      <c r="H192" s="287" t="s">
        <v>520</v>
      </c>
      <c r="I192" s="287" t="s">
        <v>460</v>
      </c>
      <c r="J192" s="287"/>
      <c r="K192" s="335"/>
    </row>
    <row r="193" spans="2:11" s="1" customFormat="1" ht="15" customHeight="1">
      <c r="B193" s="312"/>
      <c r="C193" s="348" t="s">
        <v>521</v>
      </c>
      <c r="D193" s="287"/>
      <c r="E193" s="287"/>
      <c r="F193" s="310" t="s">
        <v>431</v>
      </c>
      <c r="G193" s="287"/>
      <c r="H193" s="287" t="s">
        <v>522</v>
      </c>
      <c r="I193" s="287" t="s">
        <v>460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523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524</v>
      </c>
      <c r="D200" s="351"/>
      <c r="E200" s="351"/>
      <c r="F200" s="351" t="s">
        <v>525</v>
      </c>
      <c r="G200" s="352"/>
      <c r="H200" s="351" t="s">
        <v>526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516</v>
      </c>
      <c r="D202" s="287"/>
      <c r="E202" s="287"/>
      <c r="F202" s="310" t="s">
        <v>42</v>
      </c>
      <c r="G202" s="287"/>
      <c r="H202" s="287" t="s">
        <v>527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43</v>
      </c>
      <c r="G203" s="287"/>
      <c r="H203" s="287" t="s">
        <v>528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46</v>
      </c>
      <c r="G204" s="287"/>
      <c r="H204" s="287" t="s">
        <v>529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44</v>
      </c>
      <c r="G205" s="287"/>
      <c r="H205" s="287" t="s">
        <v>530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45</v>
      </c>
      <c r="G206" s="287"/>
      <c r="H206" s="287" t="s">
        <v>531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472</v>
      </c>
      <c r="D208" s="287"/>
      <c r="E208" s="287"/>
      <c r="F208" s="310" t="s">
        <v>78</v>
      </c>
      <c r="G208" s="287"/>
      <c r="H208" s="287" t="s">
        <v>532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367</v>
      </c>
      <c r="G209" s="287"/>
      <c r="H209" s="287" t="s">
        <v>368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365</v>
      </c>
      <c r="G210" s="287"/>
      <c r="H210" s="287" t="s">
        <v>533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369</v>
      </c>
      <c r="G211" s="348"/>
      <c r="H211" s="339" t="s">
        <v>370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371</v>
      </c>
      <c r="G212" s="348"/>
      <c r="H212" s="339" t="s">
        <v>534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496</v>
      </c>
      <c r="D214" s="287"/>
      <c r="E214" s="287"/>
      <c r="F214" s="310">
        <v>1</v>
      </c>
      <c r="G214" s="348"/>
      <c r="H214" s="339" t="s">
        <v>535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536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537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538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Holan</dc:creator>
  <cp:keywords/>
  <dc:description/>
  <cp:lastModifiedBy>Tomas Holan</cp:lastModifiedBy>
  <dcterms:created xsi:type="dcterms:W3CDTF">2023-09-25T05:32:49Z</dcterms:created>
  <dcterms:modified xsi:type="dcterms:W3CDTF">2023-09-25T05:32:53Z</dcterms:modified>
  <cp:category/>
  <cp:version/>
  <cp:contentType/>
  <cp:contentStatus/>
</cp:coreProperties>
</file>