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Lokalita I.A - 3" sheetId="2" r:id="rId2"/>
    <sheet name="SO 03 - Lokalita I.A - 4" sheetId="3" r:id="rId3"/>
    <sheet name="SO 04 - Lokalita I.A - 6" sheetId="4" r:id="rId4"/>
    <sheet name="SO 05 - Lokalita I.A - 7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02 - Lokalita I.A - 3'!$C$92:$K$389</definedName>
    <definedName name="_xlnm.Print_Area" localSheetId="1">'SO 02 - Lokalita I.A - 3'!$C$4:$J$39,'SO 02 - Lokalita I.A - 3'!$C$45:$J$74,'SO 02 - Lokalita I.A - 3'!$C$80:$K$389</definedName>
    <definedName name="_xlnm._FilterDatabase" localSheetId="2" hidden="1">'SO 03 - Lokalita I.A - 4'!$C$89:$K$299</definedName>
    <definedName name="_xlnm.Print_Area" localSheetId="2">'SO 03 - Lokalita I.A - 4'!$C$4:$J$39,'SO 03 - Lokalita I.A - 4'!$C$45:$J$71,'SO 03 - Lokalita I.A - 4'!$C$77:$K$299</definedName>
    <definedName name="_xlnm._FilterDatabase" localSheetId="3" hidden="1">'SO 04 - Lokalita I.A - 6'!$C$89:$K$247</definedName>
    <definedName name="_xlnm.Print_Area" localSheetId="3">'SO 04 - Lokalita I.A - 6'!$C$4:$J$39,'SO 04 - Lokalita I.A - 6'!$C$45:$J$71,'SO 04 - Lokalita I.A - 6'!$C$77:$K$247</definedName>
    <definedName name="_xlnm._FilterDatabase" localSheetId="4" hidden="1">'SO 05 - Lokalita I.A - 7'!$C$92:$K$339</definedName>
    <definedName name="_xlnm.Print_Area" localSheetId="4">'SO 05 - Lokalita I.A - 7'!$C$4:$J$39,'SO 05 - Lokalita I.A - 7'!$C$45:$J$74,'SO 05 - Lokalita I.A - 7'!$C$80:$K$339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02 - Lokalita I.A - 3'!$92:$92</definedName>
    <definedName name="_xlnm.Print_Titles" localSheetId="2">'SO 03 - Lokalita I.A - 4'!$89:$89</definedName>
    <definedName name="_xlnm.Print_Titles" localSheetId="3">'SO 04 - Lokalita I.A - 6'!$89:$89</definedName>
    <definedName name="_xlnm.Print_Titles" localSheetId="4">'SO 05 - Lokalita I.A - 7'!$92:$92</definedName>
  </definedNames>
  <calcPr fullCalcOnLoad="1"/>
</workbook>
</file>

<file path=xl/sharedStrings.xml><?xml version="1.0" encoding="utf-8"?>
<sst xmlns="http://schemas.openxmlformats.org/spreadsheetml/2006/main" count="9959" uniqueCount="1198">
  <si>
    <t>Export Komplet</t>
  </si>
  <si>
    <t>VZ</t>
  </si>
  <si>
    <t>2.0</t>
  </si>
  <si>
    <t>ZAMOK</t>
  </si>
  <si>
    <t>False</t>
  </si>
  <si>
    <t>{11e028b6-927b-4b1e-b20c-cb54019caedc}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</si>
  <si>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</si>
  <si>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</si>
  <si>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</si>
  <si>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</si>
  <si>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</si>
  <si>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</si>
  <si>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</si>
  <si>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</si>
  <si>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KAP57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</si>
  <si>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</si>
  <si>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</si>
  <si>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Rozmístění polopodzemních kontejnerů - Březenecká III. Etapa</t>
  </si>
  <si>
    <t>KSO:</t>
  </si>
  <si>
    <t/>
  </si>
  <si>
    <t>CC-CZ:</t>
  </si>
  <si>
    <t>Místo:</t>
  </si>
  <si>
    <t>Chomutov</t>
  </si>
  <si>
    <t>Datum:</t>
  </si>
  <si>
    <t>29. 6. 2023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</si>
  <si>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</si>
  <si>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</si>
  <si>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</si>
  <si>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</si>
  <si>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</si>
  <si>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</si>
  <si>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</si>
  <si>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</si>
  <si>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</si>
  <si>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</si>
  <si>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</si>
  <si>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</si>
  <si>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</si>
  <si>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</si>
  <si>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</si>
  <si>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</si>
  <si>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</si>
  <si>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</si>
  <si>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</si>
  <si>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</si>
  <si>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</si>
  <si>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</si>
  <si>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</si>
  <si>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</si>
  <si>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</si>
  <si>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</si>
  <si>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</si>
  <si>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</si>
  <si>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</si>
  <si>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</si>
  <si>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</si>
  <si>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</si>
  <si>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</si>
  <si>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</si>
  <si>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</si>
  <si>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</si>
  <si>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</si>
  <si>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</si>
  <si>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</si>
  <si>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</si>
  <si>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</si>
  <si>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</si>
  <si>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</si>
  <si>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</si>
  <si>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</si>
  <si>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</si>
  <si>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</si>
  <si>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</si>
  <si>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</si>
  <si>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</si>
  <si>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</si>
  <si>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</si>
  <si>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</si>
  <si>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Lokalita I.A - 3</t>
  </si>
  <si>
    <t>STA</t>
  </si>
  <si>
    <t>1</t>
  </si>
  <si>
    <t>{88b483b4-3129-4424-994b-81da1588a112}</t>
  </si>
  <si>
    <t>2</t>
  </si>
  <si>
    <t>SO 03</t>
  </si>
  <si>
    <t>Lokalita I.A - 4</t>
  </si>
  <si>
    <t>{4d5225c0-10a5-40f8-bf30-12d8e49f3bae}</t>
  </si>
  <si>
    <t>SO 04</t>
  </si>
  <si>
    <t>Lokalita I.A - 6</t>
  </si>
  <si>
    <t>{8043f841-b159-4eab-b456-ea9284bf046e}</t>
  </si>
  <si>
    <t>SO 05</t>
  </si>
  <si>
    <t>Lokalita I.A - 7</t>
  </si>
  <si>
    <t>{16c3b357-8146-4777-9909-8df9b2e47526}</t>
  </si>
  <si>
    <t>KRYCÍ LIST SOUPISU PRACÍ</t>
  </si>
  <si>
    <t>Objekt:</t>
  </si>
  <si>
    <t>SO 02 - Lokalita I.A - 3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</si>
  <si>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</si>
  <si>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</si>
  <si>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</si>
  <si>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</si>
  <si>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</si>
  <si>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</si>
  <si>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</si>
  <si>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</si>
  <si>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</si>
  <si>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</si>
  <si>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</si>
  <si>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</si>
  <si>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</si>
  <si>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</si>
  <si>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</si>
  <si>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</si>
  <si>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</si>
  <si>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</si>
  <si>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</si>
  <si>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</si>
  <si>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</si>
  <si>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</si>
  <si>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</si>
  <si>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</si>
  <si>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</si>
  <si>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</si>
  <si>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</si>
  <si>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</si>
  <si>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</si>
  <si>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</si>
  <si>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</si>
  <si>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</si>
  <si>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</si>
  <si>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</si>
  <si>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</si>
  <si>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</si>
  <si>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112101103</t>
  </si>
  <si>
    <t>Odstranění stromů s odřezáním kmene a s odvětvením listnatých, průměru kmene přes 500 do 700 mm</t>
  </si>
  <si>
    <t>kus</t>
  </si>
  <si>
    <t>CS ÚRS 2023 01</t>
  </si>
  <si>
    <t>4</t>
  </si>
  <si>
    <t>-461298682</t>
  </si>
  <si>
    <t>Online PSC</t>
  </si>
  <si>
    <t>https://podminky.urs.cz/item/CS_URS_2023_01/112101103</t>
  </si>
  <si>
    <t>112251103</t>
  </si>
  <si>
    <t>Odstranění pařezů strojně s jejich vykopáním nebo vytrháním průměru přes 500 do 700 mm</t>
  </si>
  <si>
    <t>-1221566402</t>
  </si>
  <si>
    <t>https://podminky.urs.cz/item/CS_URS_2023_01/112251103</t>
  </si>
  <si>
    <t>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</si>
  <si>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</si>
  <si>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</si>
  <si>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m2</t>
  </si>
  <si>
    <t>10321723</t>
  </si>
  <si>
    <t>https://podminky.urs.cz/item/CS_URS_2023_01/113107122</t>
  </si>
  <si>
    <t>VV</t>
  </si>
  <si>
    <t>Bourání asfaltové komunikace</t>
  </si>
  <si>
    <t>14,5</t>
  </si>
  <si>
    <t>CHodník</t>
  </si>
  <si>
    <t>81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</si>
  <si>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</si>
  <si>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</si>
  <si>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</si>
  <si>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849088583</t>
  </si>
  <si>
    <t>https://podminky.urs.cz/item/CS_URS_2023_01/113107142</t>
  </si>
  <si>
    <t>chodník</t>
  </si>
  <si>
    <t>5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</si>
  <si>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</si>
  <si>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</si>
  <si>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-137472995</t>
  </si>
  <si>
    <t>https://podminky.urs.cz/item/CS_URS_2023_01/113107143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</si>
  <si>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</si>
  <si>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</si>
  <si>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</si>
  <si>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</si>
  <si>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-1202488097</t>
  </si>
  <si>
    <t>https://podminky.urs.cz/item/CS_URS_2023_01/113202111</t>
  </si>
  <si>
    <t>61</t>
  </si>
  <si>
    <t>7</t>
  </si>
  <si>
    <t>121151113</t>
  </si>
  <si>
    <t>Sejmutí ornice strojně při souvislé ploše přes 100 do 500 m2, tl. vrstvy do 200 mm</t>
  </si>
  <si>
    <t>-1867405241</t>
  </si>
  <si>
    <t>https://podminky.urs.cz/item/CS_URS_2023_01/121151113</t>
  </si>
  <si>
    <t>129</t>
  </si>
  <si>
    <t>8</t>
  </si>
  <si>
    <t>122251102</t>
  </si>
  <si>
    <t>Odkopávky a prokopávky nezapažené strojně v hornině třídy těžitelnosti I skupiny 3 přes 20 do 50 m3</t>
  </si>
  <si>
    <t>m3</t>
  </si>
  <si>
    <t>-2035468055</t>
  </si>
  <si>
    <t>https://podminky.urs.cz/item/CS_URS_2023_01/122251102</t>
  </si>
  <si>
    <t>Komunikace A</t>
  </si>
  <si>
    <t>91,4*0,3</t>
  </si>
  <si>
    <t>Komunikace B</t>
  </si>
  <si>
    <t>61,4*0,15</t>
  </si>
  <si>
    <t>9</t>
  </si>
  <si>
    <t>131213701</t>
  </si>
  <si>
    <t>Hloubení nezapažených jam ručně s urovnáním dna do předepsaného profilu a spádu v hornině třídy těžitelnosti I skupiny 3 soudržných</t>
  </si>
  <si>
    <t>-62295554</t>
  </si>
  <si>
    <t>https://podminky.urs.cz/item/CS_URS_2023_01/131213701</t>
  </si>
  <si>
    <t xml:space="preserve">dopravní značení </t>
  </si>
  <si>
    <t>0,7*0,5*0,5</t>
  </si>
  <si>
    <t>umístění nové lampy</t>
  </si>
  <si>
    <t>1*0,75*0,75</t>
  </si>
  <si>
    <t>10</t>
  </si>
  <si>
    <t>131251102</t>
  </si>
  <si>
    <t>Hloubení nezapažených jam a zářezů strojně s urovnáním dna do předepsaného profilu a spádu v hornině třídy těžitelnosti I skupiny 3 přes 20 do 50 m3</t>
  </si>
  <si>
    <t>-398192401</t>
  </si>
  <si>
    <t>https://podminky.urs.cz/item/CS_URS_2023_01/131251102</t>
  </si>
  <si>
    <t>2,15*8,75*(1,6+0,15+0,1)</t>
  </si>
  <si>
    <t>11</t>
  </si>
  <si>
    <t>132212121</t>
  </si>
  <si>
    <t>Hloubení zapažených rýh šířky do 800 mm ručně s urovnáním dna do předepsaného profilu a spádu v hornině třídy těžitelnosti I skupiny 3 soudržných</t>
  </si>
  <si>
    <t>1993526316</t>
  </si>
  <si>
    <t>https://podminky.urs.cz/item/CS_URS_2023_01/132212121</t>
  </si>
  <si>
    <t>0,3*0,5*8,15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</si>
  <si>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</si>
  <si>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</si>
  <si>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</si>
  <si>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-1440316843</t>
  </si>
  <si>
    <t>https://podminky.urs.cz/item/CS_URS_2023_01/162751117</t>
  </si>
  <si>
    <t>129*0,2</t>
  </si>
  <si>
    <t>36,63</t>
  </si>
  <si>
    <t>0,738</t>
  </si>
  <si>
    <t>34,803</t>
  </si>
  <si>
    <t>1,223-0,571</t>
  </si>
  <si>
    <t>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</si>
  <si>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</si>
  <si>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</si>
  <si>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1476769791</t>
  </si>
  <si>
    <t>https://podminky.urs.cz/item/CS_URS_2023_01/162751119</t>
  </si>
  <si>
    <t>98,623*5</t>
  </si>
  <si>
    <t>14</t>
  </si>
  <si>
    <t>167151101</t>
  </si>
  <si>
    <t>Nakládání, skládání a překládání neulehlého výkopku nebo sypaniny strojně nakládání, množství do 100 m3, z horniny třídy těžitelnosti I, skupiny 1 až 3</t>
  </si>
  <si>
    <t>1535036196</t>
  </si>
  <si>
    <t>https://podminky.urs.cz/item/CS_URS_2023_01/167151101</t>
  </si>
  <si>
    <t>171201231</t>
  </si>
  <si>
    <t>Poplatek za uložení stavebního odpadu na recyklační skládce (skládkovné) zeminy a kamení zatříděného do Katalogu odpadů pod kódem 17 05 04</t>
  </si>
  <si>
    <t>t</t>
  </si>
  <si>
    <t>-521875681</t>
  </si>
  <si>
    <t>https://podminky.urs.cz/item/CS_URS_2023_01/171201231</t>
  </si>
  <si>
    <t>98,623*1,8</t>
  </si>
  <si>
    <t>16</t>
  </si>
  <si>
    <t>171251201</t>
  </si>
  <si>
    <t>Uložení sypaniny na skládky nebo meziskládky bez hutnění s upravením uložené sypaniny do předepsaného tvaru</t>
  </si>
  <si>
    <t>4516890</t>
  </si>
  <si>
    <t>https://podminky.urs.cz/item/CS_URS_2023_01/171251201</t>
  </si>
  <si>
    <t>98,623</t>
  </si>
  <si>
    <t>17</t>
  </si>
  <si>
    <t>174111101</t>
  </si>
  <si>
    <t>Zásyp sypaninou z jakékoliv horniny ručně s uložením výkopku ve vrstvách se zhutněním jam, šachet, rýh nebo kolem objektů v těchto vykopávkách</t>
  </si>
  <si>
    <t>-164684335</t>
  </si>
  <si>
    <t>https://podminky.urs.cz/item/CS_URS_2023_01/174111101</t>
  </si>
  <si>
    <t>zpětný zásyp zeminy okolo kontejneru</t>
  </si>
  <si>
    <t>-1,65*8,25*1,6</t>
  </si>
  <si>
    <t>-2,15*8,75*0,25</t>
  </si>
  <si>
    <t>zpětný zásyp kabelové trasy (zemina z výkopku)</t>
  </si>
  <si>
    <t>1,223-0,652</t>
  </si>
  <si>
    <t>18</t>
  </si>
  <si>
    <t>M</t>
  </si>
  <si>
    <t>58337308</t>
  </si>
  <si>
    <t>štěrkopísek frakce 0/2</t>
  </si>
  <si>
    <t>19904071</t>
  </si>
  <si>
    <t>19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</si>
  <si>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</si>
  <si>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</si>
  <si>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-1036884404</t>
  </si>
  <si>
    <t>https://podminky.urs.cz/item/CS_URS_2023_01/175111101</t>
  </si>
  <si>
    <t>8,15*0,2*0,4</t>
  </si>
  <si>
    <t>20</t>
  </si>
  <si>
    <t>58331200</t>
  </si>
  <si>
    <t>štěrkopísek netříděný</t>
  </si>
  <si>
    <t>-92801425</t>
  </si>
  <si>
    <t>0,652*2 'Přepočtené koeficientem množství</t>
  </si>
  <si>
    <t>181411131</t>
  </si>
  <si>
    <t>Založení trávníku na půdě předem připravené plochy do 1000 m2 výsevem včetně utažení parkového v rovině nebo na svahu do 1:5</t>
  </si>
  <si>
    <t>-838614593</t>
  </si>
  <si>
    <t>https://podminky.urs.cz/item/CS_URS_2023_01/181411131</t>
  </si>
  <si>
    <t>14,2</t>
  </si>
  <si>
    <t>22</t>
  </si>
  <si>
    <t>00572410</t>
  </si>
  <si>
    <t>osivo směs travní parková</t>
  </si>
  <si>
    <t>kg</t>
  </si>
  <si>
    <t>-1841740702</t>
  </si>
  <si>
    <t>14,2*0,02 'Přepočtené koeficientem množství</t>
  </si>
  <si>
    <t>23</t>
  </si>
  <si>
    <t>181951112</t>
  </si>
  <si>
    <t>Úprava pláně vyrovnáním výškových rozdílů strojně v hornině třídy těžitelnosti I, skupiny 1 až 3 se zhutněním</t>
  </si>
  <si>
    <t>-1386784344</t>
  </si>
  <si>
    <t>https://podminky.urs.cz/item/CS_URS_2023_01/181951112</t>
  </si>
  <si>
    <t>81,1+10,3</t>
  </si>
  <si>
    <t>52,8+12,6</t>
  </si>
  <si>
    <t>24</t>
  </si>
  <si>
    <t>182303111</t>
  </si>
  <si>
    <t>Doplnění zeminy nebo substrátu na travnatých plochách tloušťky do 50 mm v rovině nebo na svahu do 1:5</t>
  </si>
  <si>
    <t>913172499</t>
  </si>
  <si>
    <t>https://podminky.urs.cz/item/CS_URS_2023_01/182303111</t>
  </si>
  <si>
    <t>tl.150mm (50mm x 3)</t>
  </si>
  <si>
    <t>14,2*3</t>
  </si>
  <si>
    <t>25</t>
  </si>
  <si>
    <t>10364101</t>
  </si>
  <si>
    <t>zemina pro terénní úpravy - ornice</t>
  </si>
  <si>
    <t>-1611234497</t>
  </si>
  <si>
    <t>14,2*0,15*1,6</t>
  </si>
  <si>
    <t>Zakládání</t>
  </si>
  <si>
    <t>26</t>
  </si>
  <si>
    <t>271542211</t>
  </si>
  <si>
    <t>Podsyp pod základové konstrukce se zhutněním a urovnáním povrchu ze štěrkodrtě netříděné</t>
  </si>
  <si>
    <t>-144301610</t>
  </si>
  <si>
    <t>https://podminky.urs.cz/item/CS_URS_2023_01/271542211</t>
  </si>
  <si>
    <t>2,15*8,75*0,1</t>
  </si>
  <si>
    <t>27</t>
  </si>
  <si>
    <t>273321411</t>
  </si>
  <si>
    <t>Základy z betonu železového (bez výztuže) desky z betonu bez zvláštních nároků na prostředí tř. C 20/25</t>
  </si>
  <si>
    <t>1746508524</t>
  </si>
  <si>
    <t>https://podminky.urs.cz/item/CS_URS_2023_01/273321411</t>
  </si>
  <si>
    <t>2,15*8,75*0,15</t>
  </si>
  <si>
    <t>28</t>
  </si>
  <si>
    <t>273362021</t>
  </si>
  <si>
    <t>Výztuž základů desek ze svařovaných sítí z drátů typu KARI</t>
  </si>
  <si>
    <t>-62832109</t>
  </si>
  <si>
    <t>https://podminky.urs.cz/item/CS_URS_2023_01/273362021</t>
  </si>
  <si>
    <t>2,15*8,75*0,00444*1,2</t>
  </si>
  <si>
    <t>29</t>
  </si>
  <si>
    <t>291211111</t>
  </si>
  <si>
    <t>Zřízení zpevněné plochy ze silničních panelů osazených do lože tl. 50 mm z kameniva</t>
  </si>
  <si>
    <t>-753705636</t>
  </si>
  <si>
    <t>https://podminky.urs.cz/item/CS_URS_2023_01/291211111</t>
  </si>
  <si>
    <t>7,5*3</t>
  </si>
  <si>
    <t>30</t>
  </si>
  <si>
    <t>59381009</t>
  </si>
  <si>
    <t>panel silniční 3,00x1,00x0,15m</t>
  </si>
  <si>
    <t>-2140388998</t>
  </si>
  <si>
    <t>Komunikace pozemní</t>
  </si>
  <si>
    <t>31</t>
  </si>
  <si>
    <t>564811011</t>
  </si>
  <si>
    <t>Podklad ze štěrkodrti ŠD s rozprostřením a zhutněním plochy jednotlivě do 100 m2, po zhutnění tl. 50 mm</t>
  </si>
  <si>
    <t>1326817166</t>
  </si>
  <si>
    <t>https://podminky.urs.cz/item/CS_URS_2023_01/564811011</t>
  </si>
  <si>
    <t>10,3</t>
  </si>
  <si>
    <t>32</t>
  </si>
  <si>
    <t>564831011</t>
  </si>
  <si>
    <t>Podklad ze štěrkodrti ŠD s rozprostřením a zhutněním plochy jednotlivě do 100 m2, po zhutnění tl. 100 mm</t>
  </si>
  <si>
    <t>1199614477</t>
  </si>
  <si>
    <t>https://podminky.urs.cz/item/CS_URS_2023_01/564831011</t>
  </si>
  <si>
    <t>Doplnění ACO tl. 230mm</t>
  </si>
  <si>
    <t>33</t>
  </si>
  <si>
    <t>564851111</t>
  </si>
  <si>
    <t>Podklad ze štěrkodrti ŠD s rozprostřením a zhutněním plochy přes 100 m2, po zhutnění tl. 150 mm</t>
  </si>
  <si>
    <t>-1469786621</t>
  </si>
  <si>
    <t>https://podminky.urs.cz/item/CS_URS_2023_01/564851111</t>
  </si>
  <si>
    <t>34</t>
  </si>
  <si>
    <t>564861111</t>
  </si>
  <si>
    <t>Podklad ze štěrkodrti ŠD s rozprostřením a zhutněním plochy přes 100 m2, po zhutnění tl. 200 mm</t>
  </si>
  <si>
    <t>1173218667</t>
  </si>
  <si>
    <t>https://podminky.urs.cz/item/CS_URS_2023_01/564861111</t>
  </si>
  <si>
    <t>81,1</t>
  </si>
  <si>
    <t>35</t>
  </si>
  <si>
    <t>564871011</t>
  </si>
  <si>
    <t>Podklad ze štěrkodrti ŠD s rozprostřením a zhutněním plochy jednotlivě do 100 m2, po zhutnění tl. 250 mm</t>
  </si>
  <si>
    <t>397723199</t>
  </si>
  <si>
    <t>https://podminky.urs.cz/item/CS_URS_2023_01/564871011</t>
  </si>
  <si>
    <t>-8,25*1,65</t>
  </si>
  <si>
    <t>36</t>
  </si>
  <si>
    <t>565125111</t>
  </si>
  <si>
    <t>Asfaltový beton vrstva podkladní ACP 16 (obalované kamenivo střednězrnné - OKS) s rozprostřením a zhutněním v pruhu šířky přes 1,5 do 3 m, po zhutnění tl. 40 mm</t>
  </si>
  <si>
    <t>-1630823666</t>
  </si>
  <si>
    <t>https://podminky.urs.cz/item/CS_URS_2023_01/565125111</t>
  </si>
  <si>
    <t>37</t>
  </si>
  <si>
    <t>565165101</t>
  </si>
  <si>
    <t>Asfaltový beton vrstva podkladní ACP 16 (obalované kamenivo střednězrnné - OKS) s rozprostřením a zhutněním v pruhu šířky do 1,5 m, po zhutnění tl. 80 mm</t>
  </si>
  <si>
    <t>128715504</t>
  </si>
  <si>
    <t>https://podminky.urs.cz/item/CS_URS_2023_01/565165101</t>
  </si>
  <si>
    <t>38</t>
  </si>
  <si>
    <t>573211108</t>
  </si>
  <si>
    <t>Postřik spojovací PS bez posypu kamenivem z asfaltu silničního, v množství 0,40 kg/m2</t>
  </si>
  <si>
    <t>739528152</t>
  </si>
  <si>
    <t>https://podminky.urs.cz/item/CS_URS_2023_01/573211108</t>
  </si>
  <si>
    <t>Doplnění konstrukce ACo11</t>
  </si>
  <si>
    <t>39</t>
  </si>
  <si>
    <t>577144031</t>
  </si>
  <si>
    <t>Asfaltový beton vrstva obrusná ACO 11 (ABS) s rozprostřením a se zhutněním z modifikovaného asfaltu v pruhu šířky do 1,5 m, po zhutnění tl. 50 mm</t>
  </si>
  <si>
    <t>-333070600</t>
  </si>
  <si>
    <t>https://podminky.urs.cz/item/CS_URS_2023_01/577144031</t>
  </si>
  <si>
    <t>40</t>
  </si>
  <si>
    <t>577154131</t>
  </si>
  <si>
    <t>Asfaltový beton vrstva obrusná ACO 11 (ABS) s rozprostřením a se zhutněním z modifikovaného asfaltu v pruhu šířky přes do 1,5 do 3 m, po zhutnění tl. 60 mm</t>
  </si>
  <si>
    <t>-42621146</t>
  </si>
  <si>
    <t>https://podminky.urs.cz/item/CS_URS_2023_01/577154131</t>
  </si>
  <si>
    <t>41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</si>
  <si>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</si>
  <si>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</si>
  <si>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-278750336</t>
  </si>
  <si>
    <t>https://podminky.urs.cz/item/CS_URS_2023_01/596211111</t>
  </si>
  <si>
    <t>42</t>
  </si>
  <si>
    <t>59245018</t>
  </si>
  <si>
    <t>dlažba tvar obdélník betonová 200x100x60mm přírodní</t>
  </si>
  <si>
    <t>1249743682</t>
  </si>
  <si>
    <t>50,987*1,03 'Přepočtené koeficientem množství</t>
  </si>
  <si>
    <t>43</t>
  </si>
  <si>
    <t>59245006</t>
  </si>
  <si>
    <t>dlažba tvar obdélník betonová pro nevidomé 200x100x60mm barevná</t>
  </si>
  <si>
    <t>403986478</t>
  </si>
  <si>
    <t>0,8*1,03 'Přepočtené koeficientem množství</t>
  </si>
  <si>
    <t>44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</si>
  <si>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</si>
  <si>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</si>
  <si>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428156823</t>
  </si>
  <si>
    <t>https://podminky.urs.cz/item/CS_URS_2023_01/596212212</t>
  </si>
  <si>
    <t>76,15+10,3</t>
  </si>
  <si>
    <t>45</t>
  </si>
  <si>
    <t>59245005</t>
  </si>
  <si>
    <t>dlažba tvar obdélník betonová 200x100x80mm barevná</t>
  </si>
  <si>
    <t>628801423</t>
  </si>
  <si>
    <t>76,15*1,02 'Přepočtené koeficientem množství</t>
  </si>
  <si>
    <t>46</t>
  </si>
  <si>
    <t>59245020</t>
  </si>
  <si>
    <t>dlažba tvar obdélník betonová 200x100x80mm přírodní</t>
  </si>
  <si>
    <t>1217645908</t>
  </si>
  <si>
    <t>10,3*1,02 'Přepočtené koeficientem množství</t>
  </si>
  <si>
    <t>Ostatní konstrukce a práce, bourání</t>
  </si>
  <si>
    <t>47</t>
  </si>
  <si>
    <t>914111111</t>
  </si>
  <si>
    <t>Montáž svislé dopravní značky základní velikosti do 1 m2 objímkami na sloupky nebo konzoly</t>
  </si>
  <si>
    <t>-823761323</t>
  </si>
  <si>
    <t>https://podminky.urs.cz/item/CS_URS_2023_01/914111111</t>
  </si>
  <si>
    <t>48</t>
  </si>
  <si>
    <t>914511111</t>
  </si>
  <si>
    <t>Montáž sloupku dopravních značek délky do 3,5 m do betonového základu</t>
  </si>
  <si>
    <t>442100538</t>
  </si>
  <si>
    <t>https://podminky.urs.cz/item/CS_URS_2023_01/914511111</t>
  </si>
  <si>
    <t>49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</si>
  <si>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</si>
  <si>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</si>
  <si>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-2136778976</t>
  </si>
  <si>
    <t>https://podminky.urs.cz/item/CS_URS_2023_01/916131213</t>
  </si>
  <si>
    <t>BO 15/25</t>
  </si>
  <si>
    <t>BO 15/15</t>
  </si>
  <si>
    <t>50</t>
  </si>
  <si>
    <t>59217029</t>
  </si>
  <si>
    <t>obrubník betonový silniční nájezdový 1000x150x150mm</t>
  </si>
  <si>
    <t>1020393077</t>
  </si>
  <si>
    <t>29*1,02 'Přepočtené koeficientem množství</t>
  </si>
  <si>
    <t>51</t>
  </si>
  <si>
    <t>59217031</t>
  </si>
  <si>
    <t>obrubník betonový silniční 1000x150x250mm</t>
  </si>
  <si>
    <t>645725600</t>
  </si>
  <si>
    <t>31*1,02 'Přepočtené koeficientem množství</t>
  </si>
  <si>
    <t>52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</si>
  <si>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</si>
  <si>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</si>
  <si>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-1913924325</t>
  </si>
  <si>
    <t>https://podminky.urs.cz/item/CS_URS_2023_01/916231213</t>
  </si>
  <si>
    <t>BO 8/25</t>
  </si>
  <si>
    <t>53</t>
  </si>
  <si>
    <t>59217016</t>
  </si>
  <si>
    <t>obrubník betonový chodníkový 1000x80x250mm</t>
  </si>
  <si>
    <t>-429057775</t>
  </si>
  <si>
    <t>21*1,02 'Přepočtené koeficientem množství</t>
  </si>
  <si>
    <t>54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</si>
  <si>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</si>
  <si>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</si>
  <si>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-592577600</t>
  </si>
  <si>
    <t>https://podminky.urs.cz/item/CS_URS_2023_01/919122122</t>
  </si>
  <si>
    <t>55</t>
  </si>
  <si>
    <t>919735113</t>
  </si>
  <si>
    <t>Řezání stávajícího živičného krytu nebo podkladu hloubky přes 100 do 150 mm</t>
  </si>
  <si>
    <t>2011750293</t>
  </si>
  <si>
    <t>https://podminky.urs.cz/item/CS_URS_2023_01/919735113</t>
  </si>
  <si>
    <t>29+3</t>
  </si>
  <si>
    <t>56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</si>
  <si>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</si>
  <si>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</si>
  <si>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1189750338</t>
  </si>
  <si>
    <t>https://podminky.urs.cz/item/CS_URS_2023_01/966006132</t>
  </si>
  <si>
    <t>57</t>
  </si>
  <si>
    <t>R4348476</t>
  </si>
  <si>
    <t>Montáž polopodzemních kontejnerů na připravenou betonovou desku</t>
  </si>
  <si>
    <t>kpl</t>
  </si>
  <si>
    <t>-2017257995</t>
  </si>
  <si>
    <t>montáž pomocí jeřábu</t>
  </si>
  <si>
    <t>6 ks x 5 m3</t>
  </si>
  <si>
    <t>58</t>
  </si>
  <si>
    <t>M34354</t>
  </si>
  <si>
    <t>Polopodzemní kontejner na komunální odpad 5 m3, Referenční výrobek - MolokDomino 1/1</t>
  </si>
  <si>
    <t>-1918453258</t>
  </si>
  <si>
    <t>59</t>
  </si>
  <si>
    <t>M34355</t>
  </si>
  <si>
    <t>Polopodzemní kontejner na plastový odpad 5 m3, Referenční výrobek -  MolokDomino 1/1</t>
  </si>
  <si>
    <t>-730780216</t>
  </si>
  <si>
    <t>60</t>
  </si>
  <si>
    <t>M34356</t>
  </si>
  <si>
    <t>Polopodzemní kontejner na skleněný odpad 5 m3, Referenční výrobek - MolokDomino 1/1</t>
  </si>
  <si>
    <t>126629259</t>
  </si>
  <si>
    <t>M34357</t>
  </si>
  <si>
    <t>Polopodzemní kontejner na papírový odpad 5 m3, Referenční výrobek - MolokDomino 1/1</t>
  </si>
  <si>
    <t>1708198928</t>
  </si>
  <si>
    <t>997</t>
  </si>
  <si>
    <t>Přesun sutě</t>
  </si>
  <si>
    <t>62</t>
  </si>
  <si>
    <t>997221571</t>
  </si>
  <si>
    <t>Vodorovná doprava vybouraných hmot bez naložení, ale se složením a s hrubým urovnáním na vzdálenost do 1 km</t>
  </si>
  <si>
    <t>303061423</t>
  </si>
  <si>
    <t>https://podminky.urs.cz/item/CS_URS_2023_01/997221571</t>
  </si>
  <si>
    <t>63</t>
  </si>
  <si>
    <t>997221579</t>
  </si>
  <si>
    <t>Vodorovná doprava vybouraných hmot bez naložení, ale se složením a s hrubým urovnáním na vzdálenost Příplatek k ceně za každý další i započatý 1 km přes 1 km</t>
  </si>
  <si>
    <t>-1493107020</t>
  </si>
  <si>
    <t>https://podminky.urs.cz/item/CS_URS_2023_01/997221579</t>
  </si>
  <si>
    <t>62,684*14</t>
  </si>
  <si>
    <t>64</t>
  </si>
  <si>
    <t>997221612</t>
  </si>
  <si>
    <t>Nakládání na dopravní prostředky pro vodorovnou dopravu vybouraných hmot</t>
  </si>
  <si>
    <t>-791735442</t>
  </si>
  <si>
    <t>https://podminky.urs.cz/item/CS_URS_2023_01/997221612</t>
  </si>
  <si>
    <t>62,684</t>
  </si>
  <si>
    <t>65</t>
  </si>
  <si>
    <t>997221861</t>
  </si>
  <si>
    <t>Poplatek za uložení stavebního odpadu na recyklační skládce (skládkovné) z prostého betonu zatříděného do Katalogu odpadů pod kódem 17 01 01</t>
  </si>
  <si>
    <t>900642854</t>
  </si>
  <si>
    <t>https://podminky.urs.cz/item/CS_URS_2023_01/997221861</t>
  </si>
  <si>
    <t>0,082</t>
  </si>
  <si>
    <t>12,505</t>
  </si>
  <si>
    <t>66</t>
  </si>
  <si>
    <t>997221873</t>
  </si>
  <si>
    <t>429540441</t>
  </si>
  <si>
    <t>https://podminky.urs.cz/item/CS_URS_2023_01/997221873</t>
  </si>
  <si>
    <t>27,695</t>
  </si>
  <si>
    <t>67</t>
  </si>
  <si>
    <t>997221875</t>
  </si>
  <si>
    <t>Poplatek za uložení stavebního odpadu na recyklační skládce (skládkovné) asfaltového bez obsahu dehtu zatříděného do Katalogu odpadů pod kódem 17 03 02</t>
  </si>
  <si>
    <t>-1698402376</t>
  </si>
  <si>
    <t>https://podminky.urs.cz/item/CS_URS_2023_01/997221875</t>
  </si>
  <si>
    <t>17,82</t>
  </si>
  <si>
    <t>4,582</t>
  </si>
  <si>
    <t>998</t>
  </si>
  <si>
    <t>Přesun hmot</t>
  </si>
  <si>
    <t>68</t>
  </si>
  <si>
    <t>998223011</t>
  </si>
  <si>
    <t>Přesun hmot pro pozemní komunikace s krytem dlážděným dopravní vzdálenost do 200 m jakékoliv délky objektu</t>
  </si>
  <si>
    <t>1541564007</t>
  </si>
  <si>
    <t>https://podminky.urs.cz/item/CS_URS_2023_01/998223011</t>
  </si>
  <si>
    <t>Práce a dodávky M</t>
  </si>
  <si>
    <t>21-M</t>
  </si>
  <si>
    <t>Elektromontáže</t>
  </si>
  <si>
    <t>69</t>
  </si>
  <si>
    <t>210202013</t>
  </si>
  <si>
    <t>Montáž svítidel výbojkových se zapojením vodičů průmyslových nebo venkovních na výložník</t>
  </si>
  <si>
    <t>782382995</t>
  </si>
  <si>
    <t>https://podminky.urs.cz/item/CS_URS_2023_01/210202013</t>
  </si>
  <si>
    <t>70</t>
  </si>
  <si>
    <t>210204002</t>
  </si>
  <si>
    <t>Montáž stožárů osvětlení parkových ocelových</t>
  </si>
  <si>
    <t>-1094343069</t>
  </si>
  <si>
    <t>https://podminky.urs.cz/item/CS_URS_2023_01/210204002</t>
  </si>
  <si>
    <t>71</t>
  </si>
  <si>
    <t>210204204</t>
  </si>
  <si>
    <t>Montáž elektrovýzbroje stožárů osvětlení 4 okruhy</t>
  </si>
  <si>
    <t>-405284602</t>
  </si>
  <si>
    <t>https://podminky.urs.cz/item/CS_URS_2023_01/210204204</t>
  </si>
  <si>
    <t>72</t>
  </si>
  <si>
    <t>210220020</t>
  </si>
  <si>
    <t>Montáž uzemňovacího vedení s upevněním, propojením a připojením pomocí svorek v zemi s izolací spojů vodičů FeZn páskou průřezu do 120 mm2 v městské zástavbě</t>
  </si>
  <si>
    <t>-854277887</t>
  </si>
  <si>
    <t>https://podminky.urs.cz/item/CS_URS_2023_01/210220020</t>
  </si>
  <si>
    <t>73</t>
  </si>
  <si>
    <t>35442062</t>
  </si>
  <si>
    <t>pás zemnící 30x4mm FeZn</t>
  </si>
  <si>
    <t>128</t>
  </si>
  <si>
    <t>-589013855</t>
  </si>
  <si>
    <t>74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</si>
  <si>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</si>
  <si>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</si>
  <si>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1784526582</t>
  </si>
  <si>
    <t>https://podminky.urs.cz/item/CS_URS_2023_01/210800411</t>
  </si>
  <si>
    <t>8,15+4</t>
  </si>
  <si>
    <t>75</t>
  </si>
  <si>
    <t>M.15</t>
  </si>
  <si>
    <t>Silový kabel pevný CYKY-J 4 X 16</t>
  </si>
  <si>
    <t>256</t>
  </si>
  <si>
    <t>2142514126</t>
  </si>
  <si>
    <t>12,15*1,1</t>
  </si>
  <si>
    <t>76</t>
  </si>
  <si>
    <t>218202013</t>
  </si>
  <si>
    <t>Demontáž svítidel výbojkových s odpojením vodičů průmyslových nebo venkovních z výložníku</t>
  </si>
  <si>
    <t>894008972</t>
  </si>
  <si>
    <t>https://podminky.urs.cz/item/CS_URS_2023_01/218202013</t>
  </si>
  <si>
    <t>77</t>
  </si>
  <si>
    <t>218204002</t>
  </si>
  <si>
    <t>Demontáž stožárů osvětlení parkových ocelových</t>
  </si>
  <si>
    <t>1051297305</t>
  </si>
  <si>
    <t>https://podminky.urs.cz/item/CS_URS_2023_01/218204002</t>
  </si>
  <si>
    <t>78</t>
  </si>
  <si>
    <t>218204122</t>
  </si>
  <si>
    <t>Demontáž patic stožárů osvětlení betonových</t>
  </si>
  <si>
    <t>-1413006701</t>
  </si>
  <si>
    <t>https://podminky.urs.cz/item/CS_URS_2023_01/218204122</t>
  </si>
  <si>
    <t>79</t>
  </si>
  <si>
    <t>218204204</t>
  </si>
  <si>
    <t>Demontáž elektrovýzbroje stožárů osvětlení 4 okruhy</t>
  </si>
  <si>
    <t>-169386243</t>
  </si>
  <si>
    <t>https://podminky.urs.cz/item/CS_URS_2023_01/218204204</t>
  </si>
  <si>
    <t>80</t>
  </si>
  <si>
    <t>741130025</t>
  </si>
  <si>
    <t>Ukončení vodičů izolovaných s označením a zapojením na svorkovnici s otevřením a uzavřením krytu, průřezu žíly do 16 mm2</t>
  </si>
  <si>
    <t>1746727411</t>
  </si>
  <si>
    <t>https://podminky.urs.cz/item/CS_URS_2023_01/741130025</t>
  </si>
  <si>
    <t>46-M</t>
  </si>
  <si>
    <t>Zemní práce při extr.mont.pracích</t>
  </si>
  <si>
    <t>460080014</t>
  </si>
  <si>
    <t>Základové konstrukce základ bez bednění do rostlé zeminy z monolitického betonu tř. C 16/20</t>
  </si>
  <si>
    <t>-999348577</t>
  </si>
  <si>
    <t>https://podminky.urs.cz/item/CS_URS_2023_01/460080014</t>
  </si>
  <si>
    <t>Beton - základy pro sloup</t>
  </si>
  <si>
    <t>82</t>
  </si>
  <si>
    <t>460510054</t>
  </si>
  <si>
    <t>Osazení kabelových prostupů včetně utěsnění a spárování z trub plastových do rýhy, bez výkopových prací bez obsypu, vnitřního průměru do 10 cm</t>
  </si>
  <si>
    <t>1815311967</t>
  </si>
  <si>
    <t>https://podminky.urs.cz/item/CS_URS_2023_01/460510054</t>
  </si>
  <si>
    <t>8,15</t>
  </si>
  <si>
    <t>83</t>
  </si>
  <si>
    <t>484568</t>
  </si>
  <si>
    <t>Chránička HDPE 40</t>
  </si>
  <si>
    <t>1684963800</t>
  </si>
  <si>
    <t>8,15*1,15</t>
  </si>
  <si>
    <t>VRN</t>
  </si>
  <si>
    <t>Vedlejší rozpočtové náklady</t>
  </si>
  <si>
    <t>VRN1</t>
  </si>
  <si>
    <t>Průzkumné, geodetické a projektové práce</t>
  </si>
  <si>
    <t>84</t>
  </si>
  <si>
    <t>012103000</t>
  </si>
  <si>
    <t>Geodetické práce před výstavbou</t>
  </si>
  <si>
    <t>nh</t>
  </si>
  <si>
    <t>1024</t>
  </si>
  <si>
    <t>557471244</t>
  </si>
  <si>
    <t>HZS Geodet</t>
  </si>
  <si>
    <t>85</t>
  </si>
  <si>
    <t>012203000</t>
  </si>
  <si>
    <t>Geodetické práce při provádění stavby</t>
  </si>
  <si>
    <t>922605871</t>
  </si>
  <si>
    <t>https://podminky.urs.cz/item/CS_URS_2023_01/012203000</t>
  </si>
  <si>
    <t>86</t>
  </si>
  <si>
    <t>013254000</t>
  </si>
  <si>
    <t>Dokumentace skutečného provedení stavby - 3x paré</t>
  </si>
  <si>
    <t>548608992</t>
  </si>
  <si>
    <t>HZS technik odborný</t>
  </si>
  <si>
    <t>VRN3</t>
  </si>
  <si>
    <t>Zařízení staveniště</t>
  </si>
  <si>
    <t>87</t>
  </si>
  <si>
    <t>032903000</t>
  </si>
  <si>
    <t>Náklady na provoz a údržbu vybavení staveniště</t>
  </si>
  <si>
    <t>-569678581</t>
  </si>
  <si>
    <t>88</t>
  </si>
  <si>
    <t>034103000</t>
  </si>
  <si>
    <t>Oplocení staveniště</t>
  </si>
  <si>
    <t>souhrn</t>
  </si>
  <si>
    <t>-1356438444</t>
  </si>
  <si>
    <t>89</t>
  </si>
  <si>
    <t>034303000</t>
  </si>
  <si>
    <t>Dopravní značení na staveništi</t>
  </si>
  <si>
    <t>130238665</t>
  </si>
  <si>
    <t>ocenit DIO, včetně nákladů na následné rozmístění značek</t>
  </si>
  <si>
    <t>90</t>
  </si>
  <si>
    <t>034503000</t>
  </si>
  <si>
    <t>Informační tabule na staveništi</t>
  </si>
  <si>
    <t>1831188231</t>
  </si>
  <si>
    <t>VRN4</t>
  </si>
  <si>
    <t>Inženýrská činnost</t>
  </si>
  <si>
    <t>91</t>
  </si>
  <si>
    <t>043134000</t>
  </si>
  <si>
    <t>Zkoušky zatěžovací</t>
  </si>
  <si>
    <t>-895589413</t>
  </si>
  <si>
    <t>SO 03 - Lokalita I.A - 4</t>
  </si>
  <si>
    <t>1698189731</t>
  </si>
  <si>
    <t>105,5</t>
  </si>
  <si>
    <t>1503622663</t>
  </si>
  <si>
    <t>941713857</t>
  </si>
  <si>
    <t>-1839294178</t>
  </si>
  <si>
    <t>121151103</t>
  </si>
  <si>
    <t>Sejmutí ornice strojně při souvislé ploše do 100 m2, tl. vrstvy do 200 mm</t>
  </si>
  <si>
    <t>1179656283</t>
  </si>
  <si>
    <t>https://podminky.urs.cz/item/CS_URS_2023_01/121151103</t>
  </si>
  <si>
    <t>25579997</t>
  </si>
  <si>
    <t>105,5*0,3</t>
  </si>
  <si>
    <t>42*0,15</t>
  </si>
  <si>
    <t>-60771888</t>
  </si>
  <si>
    <t>7,1*2,15*(1,6+0,15+0,1)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</si>
  <si>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</si>
  <si>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</si>
  <si>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758183455</t>
  </si>
  <si>
    <t>https://podminky.urs.cz/item/CS_URS_2023_01/162751137</t>
  </si>
  <si>
    <t>50*0,2</t>
  </si>
  <si>
    <t>37,95</t>
  </si>
  <si>
    <t>28,24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</si>
  <si>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</si>
  <si>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</si>
  <si>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-1973742652</t>
  </si>
  <si>
    <t>https://podminky.urs.cz/item/CS_URS_2023_01/162751139</t>
  </si>
  <si>
    <t>76,19*5</t>
  </si>
  <si>
    <t>1987046888</t>
  </si>
  <si>
    <t>-1567248331</t>
  </si>
  <si>
    <t>76,19*1,8</t>
  </si>
  <si>
    <t>1790274332</t>
  </si>
  <si>
    <t>76,19</t>
  </si>
  <si>
    <t>-1484550306</t>
  </si>
  <si>
    <t>-6,6*1,65*1,6</t>
  </si>
  <si>
    <t>-7,1*2,15*0,25</t>
  </si>
  <si>
    <t>329927295</t>
  </si>
  <si>
    <t>-241004267</t>
  </si>
  <si>
    <t>13,5</t>
  </si>
  <si>
    <t>-532953428</t>
  </si>
  <si>
    <t>13,5*0,02 'Přepočtené koeficientem množství</t>
  </si>
  <si>
    <t>1878313412</t>
  </si>
  <si>
    <t>293767994</t>
  </si>
  <si>
    <t>13,5*4</t>
  </si>
  <si>
    <t>1289573368</t>
  </si>
  <si>
    <t>13,5*0,15*1,6</t>
  </si>
  <si>
    <t>538606934</t>
  </si>
  <si>
    <t>7,1*2,15*0,1</t>
  </si>
  <si>
    <t>258607992</t>
  </si>
  <si>
    <t>7,1*2,15*0,15</t>
  </si>
  <si>
    <t>-774889344</t>
  </si>
  <si>
    <t>7,1*2,15*0,00444*1,2</t>
  </si>
  <si>
    <t>-582857993</t>
  </si>
  <si>
    <t>158668247</t>
  </si>
  <si>
    <t>285070771</t>
  </si>
  <si>
    <t>-580199996</t>
  </si>
  <si>
    <t>-6,6*1,65</t>
  </si>
  <si>
    <t>-1270243047</t>
  </si>
  <si>
    <t>138324696</t>
  </si>
  <si>
    <t>-250750696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</si>
  <si>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</si>
  <si>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</si>
  <si>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-874748121</t>
  </si>
  <si>
    <t>https://podminky.urs.cz/item/CS_URS_2023_01/596211110</t>
  </si>
  <si>
    <t>-1606435390</t>
  </si>
  <si>
    <t>28,07*1,03 'Přepočtené koeficientem množství</t>
  </si>
  <si>
    <t>59245263</t>
  </si>
  <si>
    <t>dlažba tvar čtverec betonová tl. 60mm, vodící linie</t>
  </si>
  <si>
    <t>2017920763</t>
  </si>
  <si>
    <t>3,04*1,03 'Přepočtené koeficientem množství</t>
  </si>
  <si>
    <t>465830209</t>
  </si>
  <si>
    <t>-1766364730</t>
  </si>
  <si>
    <t>77,7*1,02 'Přepočtené koeficientem množství</t>
  </si>
  <si>
    <t>30736578</t>
  </si>
  <si>
    <t>22,3*1,02 'Přepočtené koeficientem množství</t>
  </si>
  <si>
    <t>59245226</t>
  </si>
  <si>
    <t>dlažba tvar obdélník betonová pro nevidomé 200x100x80mm barevná</t>
  </si>
  <si>
    <t>-1682528246</t>
  </si>
  <si>
    <t>5,5*1,02 'Přepočtené koeficientem množství</t>
  </si>
  <si>
    <t>1220979502</t>
  </si>
  <si>
    <t>-861078673</t>
  </si>
  <si>
    <t>59*1,02 'Přepočtené koeficientem množství</t>
  </si>
  <si>
    <t>1105764207</t>
  </si>
  <si>
    <t>486823367</t>
  </si>
  <si>
    <t>22*1,02 'Přepočtené koeficientem množství</t>
  </si>
  <si>
    <t>-965267699</t>
  </si>
  <si>
    <t>27,5+12,3</t>
  </si>
  <si>
    <t>741576784</t>
  </si>
  <si>
    <t>27,5+12,3+1,3+2,6</t>
  </si>
  <si>
    <t>R138259</t>
  </si>
  <si>
    <t>Výměna stávajícího poklopu za poklop pojezdový</t>
  </si>
  <si>
    <t>-2144331073</t>
  </si>
  <si>
    <t>výměna stávajícího poklopu za nový pojezdový dle správce sítě SČVK</t>
  </si>
  <si>
    <t>únosnost nového poklopu - D 400 kN</t>
  </si>
  <si>
    <t>R4348496</t>
  </si>
  <si>
    <t>427870508</t>
  </si>
  <si>
    <t>4 ks x 5 m3</t>
  </si>
  <si>
    <t>-1538872333</t>
  </si>
  <si>
    <t>Polopodzemní kontejner na plastový odpad 5 m3, Referenční výrobek - MolokDomino 1/1</t>
  </si>
  <si>
    <t>-786864858</t>
  </si>
  <si>
    <t>M34358</t>
  </si>
  <si>
    <t>Polopodzemní kontejner  půlený na skleněný odpad a BIO odpad 5 m3, Referenční výrobek - MolokDomino 1/2</t>
  </si>
  <si>
    <t>-115140444</t>
  </si>
  <si>
    <t>-99949475</t>
  </si>
  <si>
    <t>938538220</t>
  </si>
  <si>
    <t>75,15*14</t>
  </si>
  <si>
    <t>-847115321</t>
  </si>
  <si>
    <t>75,15</t>
  </si>
  <si>
    <t>-47034446</t>
  </si>
  <si>
    <t>9,225</t>
  </si>
  <si>
    <t>-94521767</t>
  </si>
  <si>
    <t>36,395</t>
  </si>
  <si>
    <t>1304990279</t>
  </si>
  <si>
    <t>23,21</t>
  </si>
  <si>
    <t>6,32</t>
  </si>
  <si>
    <t>1221828387</t>
  </si>
  <si>
    <t>1806114725</t>
  </si>
  <si>
    <t>-142734185</t>
  </si>
  <si>
    <t>1927018719</t>
  </si>
  <si>
    <t>1020009467</t>
  </si>
  <si>
    <t>943575989</t>
  </si>
  <si>
    <t>1236877150</t>
  </si>
  <si>
    <t>-2120355863</t>
  </si>
  <si>
    <t>-1219097098</t>
  </si>
  <si>
    <t>SO 04 - Lokalita I.A - 6</t>
  </si>
  <si>
    <t>1700671965</t>
  </si>
  <si>
    <t>8,8</t>
  </si>
  <si>
    <t>5,3*11,5</t>
  </si>
  <si>
    <t>-231617029</t>
  </si>
  <si>
    <t>122251101</t>
  </si>
  <si>
    <t>Odkopávky a prokopávky nezapažené strojně v hornině třídy těžitelnosti I skupiny 3 do 20 m3</t>
  </si>
  <si>
    <t>2043827709</t>
  </si>
  <si>
    <t>https://podminky.urs.cz/item/CS_URS_2023_01/122251101</t>
  </si>
  <si>
    <t>61*0,15</t>
  </si>
  <si>
    <t>131251103</t>
  </si>
  <si>
    <t>Hloubení nezapažených jam a zářezů strojně s urovnáním dna do předepsaného profilu a spádu v hornině třídy těžitelnosti I skupiny 3 přes 50 do 100 m3</t>
  </si>
  <si>
    <t>-1660824205</t>
  </si>
  <si>
    <t>https://podminky.urs.cz/item/CS_URS_2023_01/131251103</t>
  </si>
  <si>
    <t>8,9*3,8*(1,6+0,15+0,1)</t>
  </si>
  <si>
    <t>-377071393</t>
  </si>
  <si>
    <t>9,15</t>
  </si>
  <si>
    <t>62,567</t>
  </si>
  <si>
    <t>-1968119142</t>
  </si>
  <si>
    <t>71,717*5</t>
  </si>
  <si>
    <t>696400028</t>
  </si>
  <si>
    <t>-1035638362</t>
  </si>
  <si>
    <t>71,717*1,8</t>
  </si>
  <si>
    <t>731816603</t>
  </si>
  <si>
    <t>71,717</t>
  </si>
  <si>
    <t>1711220584</t>
  </si>
  <si>
    <t>-3,3*8,4*1,6</t>
  </si>
  <si>
    <t>-8,9*3,8*0,25</t>
  </si>
  <si>
    <t>1424740074</t>
  </si>
  <si>
    <t>9,76*2</t>
  </si>
  <si>
    <t>1014844643</t>
  </si>
  <si>
    <t>-2057469519</t>
  </si>
  <si>
    <t>8,9*3,8*0,1</t>
  </si>
  <si>
    <t>414424370</t>
  </si>
  <si>
    <t>8,9*3,8*0,15</t>
  </si>
  <si>
    <t>-591052892</t>
  </si>
  <si>
    <t>8,9*3,8*0,00444*1,2</t>
  </si>
  <si>
    <t>-997994058</t>
  </si>
  <si>
    <t>-1651683463</t>
  </si>
  <si>
    <t>-27,72</t>
  </si>
  <si>
    <t>-1461326883</t>
  </si>
  <si>
    <t>-626896112</t>
  </si>
  <si>
    <t>1138002983</t>
  </si>
  <si>
    <t>-1629585242</t>
  </si>
  <si>
    <t>-932697594</t>
  </si>
  <si>
    <t>32,48*1,03 'Přepočtené koeficientem množství</t>
  </si>
  <si>
    <t>-465043968</t>
  </si>
  <si>
    <t>1843839496</t>
  </si>
  <si>
    <t>9,4+5,3</t>
  </si>
  <si>
    <t>2,5</t>
  </si>
  <si>
    <t>-1122886956</t>
  </si>
  <si>
    <t>2,5*1,02 'Přepočtené koeficientem množství</t>
  </si>
  <si>
    <t>1182843679</t>
  </si>
  <si>
    <t>14,7*1,03 'Přepočtené koeficientem množství</t>
  </si>
  <si>
    <t>-724700433</t>
  </si>
  <si>
    <t>209657239</t>
  </si>
  <si>
    <t>5,3+11,5</t>
  </si>
  <si>
    <t>R4348486</t>
  </si>
  <si>
    <t>-952768115</t>
  </si>
  <si>
    <t>10 ks x 5 m3</t>
  </si>
  <si>
    <t>140126099</t>
  </si>
  <si>
    <t>-1696392937</t>
  </si>
  <si>
    <t>1391538913</t>
  </si>
  <si>
    <t>218038511</t>
  </si>
  <si>
    <t>1552738838</t>
  </si>
  <si>
    <t>1708297893</t>
  </si>
  <si>
    <t>1653403255</t>
  </si>
  <si>
    <t>42,269*14</t>
  </si>
  <si>
    <t>-489382695</t>
  </si>
  <si>
    <t>42,269</t>
  </si>
  <si>
    <t>-1083032473</t>
  </si>
  <si>
    <t>22,041</t>
  </si>
  <si>
    <t>1257923858</t>
  </si>
  <si>
    <t>20,228</t>
  </si>
  <si>
    <t>-357001105</t>
  </si>
  <si>
    <t>916936072</t>
  </si>
  <si>
    <t>1082473365</t>
  </si>
  <si>
    <t>-1555419861</t>
  </si>
  <si>
    <t>2091313004</t>
  </si>
  <si>
    <t>-1598471358</t>
  </si>
  <si>
    <t>354467534</t>
  </si>
  <si>
    <t>-1842251838</t>
  </si>
  <si>
    <t>1371604581</t>
  </si>
  <si>
    <t>SO 05 - Lokalita I.A - 7</t>
  </si>
  <si>
    <t>111211101</t>
  </si>
  <si>
    <t>Odstranění křovin a stromů s odstraněním kořenů ručně průměru kmene do 100 mm jakékoliv plochy v rovině nebo ve svahu o sklonu do 1:5</t>
  </si>
  <si>
    <t>1520028712</t>
  </si>
  <si>
    <t>https://podminky.urs.cz/item/CS_URS_2023_01/111211101</t>
  </si>
  <si>
    <t>-1058307173</t>
  </si>
  <si>
    <t>22,7</t>
  </si>
  <si>
    <t>-1555934885</t>
  </si>
  <si>
    <t>-358428562</t>
  </si>
  <si>
    <t>-1895345070</t>
  </si>
  <si>
    <t>115</t>
  </si>
  <si>
    <t>1782541412</t>
  </si>
  <si>
    <t>17*0,3</t>
  </si>
  <si>
    <t>41*0,15</t>
  </si>
  <si>
    <t>-1724416781</t>
  </si>
  <si>
    <t>448271501</t>
  </si>
  <si>
    <t>5,4*3,8*(1,6+0,15+0,1)</t>
  </si>
  <si>
    <t>1278620639</t>
  </si>
  <si>
    <t>505473070</t>
  </si>
  <si>
    <t>115*0,2</t>
  </si>
  <si>
    <t>11,25</t>
  </si>
  <si>
    <t>37,962</t>
  </si>
  <si>
    <t>0,563</t>
  </si>
  <si>
    <t>1,223-0,437</t>
  </si>
  <si>
    <t>385792319</t>
  </si>
  <si>
    <t>73,561*5</t>
  </si>
  <si>
    <t>-1218005746</t>
  </si>
  <si>
    <t>-1208439078</t>
  </si>
  <si>
    <t>73,561*1,8</t>
  </si>
  <si>
    <t>230102001</t>
  </si>
  <si>
    <t>73,561</t>
  </si>
  <si>
    <t>-1157165414</t>
  </si>
  <si>
    <t>zásyp zeminy okolo kontejneru</t>
  </si>
  <si>
    <t>-3,3*4,95*1,6</t>
  </si>
  <si>
    <t>-5,4*3,8*0,25</t>
  </si>
  <si>
    <t>Mezisoučet</t>
  </si>
  <si>
    <t>ZPĚTNÝ ZÁSYP RÝHY )zemina použita z výkopku)</t>
  </si>
  <si>
    <t>1,223-0,786</t>
  </si>
  <si>
    <t>-1769406700</t>
  </si>
  <si>
    <t>6,696*2</t>
  </si>
  <si>
    <t>1150508437</t>
  </si>
  <si>
    <t>9,6*0,2*0,4</t>
  </si>
  <si>
    <t>-167382083</t>
  </si>
  <si>
    <t>0,768*2 'Přepočtené koeficientem množství</t>
  </si>
  <si>
    <t>2134844073</t>
  </si>
  <si>
    <t>39,66+12,06</t>
  </si>
  <si>
    <t>1749865458</t>
  </si>
  <si>
    <t>53,8750000000001*0,02 'Přepočtené koeficientem množství</t>
  </si>
  <si>
    <t>121977767</t>
  </si>
  <si>
    <t>1290348033</t>
  </si>
  <si>
    <t>1251471534</t>
  </si>
  <si>
    <t>51,72*0,15*1,6</t>
  </si>
  <si>
    <t>2113607060</t>
  </si>
  <si>
    <t>5,4*3,8*0,1</t>
  </si>
  <si>
    <t>-520716554</t>
  </si>
  <si>
    <t>5,4*3,8*0,15</t>
  </si>
  <si>
    <t>830720147</t>
  </si>
  <si>
    <t>5,4*3,8*0,00444*1,2</t>
  </si>
  <si>
    <t>-487822511</t>
  </si>
  <si>
    <t>564851011</t>
  </si>
  <si>
    <t>Podklad ze štěrkodrti ŠD s rozprostřením a zhutněním plochy jednotlivě do 100 m2, po zhutnění tl. 150 mm</t>
  </si>
  <si>
    <t>1685304033</t>
  </si>
  <si>
    <t>https://podminky.urs.cz/item/CS_URS_2023_01/564851011</t>
  </si>
  <si>
    <t>564861011</t>
  </si>
  <si>
    <t>Podklad ze štěrkodrti ŠD s rozprostřením a zhutněním plochy jednotlivě do 100 m2, po zhutnění tl. 200 mm</t>
  </si>
  <si>
    <t>1920146516</t>
  </si>
  <si>
    <t>https://podminky.urs.cz/item/CS_URS_2023_01/564861011</t>
  </si>
  <si>
    <t>-1783477692</t>
  </si>
  <si>
    <t>-3,3*5</t>
  </si>
  <si>
    <t>353745476</t>
  </si>
  <si>
    <t>1597947732</t>
  </si>
  <si>
    <t>-2105358440</t>
  </si>
  <si>
    <t>-695821966</t>
  </si>
  <si>
    <t>24,5</t>
  </si>
  <si>
    <t>125887192</t>
  </si>
  <si>
    <t>23,7*1,03 'Přepočtené koeficientem množství</t>
  </si>
  <si>
    <t>266657912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</si>
  <si>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</si>
  <si>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</si>
  <si>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-1581762484</t>
  </si>
  <si>
    <t>https://podminky.urs.cz/item/CS_URS_2023_01/596212210</t>
  </si>
  <si>
    <t>-1726606374</t>
  </si>
  <si>
    <t>17*1,03 'Přepočtené koeficientem množství</t>
  </si>
  <si>
    <t>87502413</t>
  </si>
  <si>
    <t>-1243363280</t>
  </si>
  <si>
    <t>19*1,02 'Přepočtené koeficientem množství</t>
  </si>
  <si>
    <t>70598109</t>
  </si>
  <si>
    <t>50*1,03 'Přepočtené koeficientem množství</t>
  </si>
  <si>
    <t>-991908248</t>
  </si>
  <si>
    <t>222675423</t>
  </si>
  <si>
    <t>10*1,02 'Přepočtené koeficientem množství</t>
  </si>
  <si>
    <t>1377430747</t>
  </si>
  <si>
    <t>1713009210</t>
  </si>
  <si>
    <t>26+26</t>
  </si>
  <si>
    <t>R4348466</t>
  </si>
  <si>
    <t>-300907965</t>
  </si>
  <si>
    <t>12 ks x 5 m3</t>
  </si>
  <si>
    <t>-1839582868</t>
  </si>
  <si>
    <t>1699362806</t>
  </si>
  <si>
    <t>-263870275</t>
  </si>
  <si>
    <t>1137507432</t>
  </si>
  <si>
    <t>-1886605266</t>
  </si>
  <si>
    <t>1695472383</t>
  </si>
  <si>
    <t>24,416*14</t>
  </si>
  <si>
    <t>-193584939</t>
  </si>
  <si>
    <t>24,416</t>
  </si>
  <si>
    <t>-278468536</t>
  </si>
  <si>
    <t>10,742</t>
  </si>
  <si>
    <t>-143756594</t>
  </si>
  <si>
    <t>6,583</t>
  </si>
  <si>
    <t>-339697236</t>
  </si>
  <si>
    <t>7,173</t>
  </si>
  <si>
    <t>1082007418</t>
  </si>
  <si>
    <t>1977760659</t>
  </si>
  <si>
    <t>471081644</t>
  </si>
  <si>
    <t>-1663473882</t>
  </si>
  <si>
    <t>801350092</t>
  </si>
  <si>
    <t>-33033204</t>
  </si>
  <si>
    <t>586771088</t>
  </si>
  <si>
    <t>9,6+4</t>
  </si>
  <si>
    <t>-690573046</t>
  </si>
  <si>
    <t>13,6*1,1</t>
  </si>
  <si>
    <t>-350142533</t>
  </si>
  <si>
    <t>721656336</t>
  </si>
  <si>
    <t>2096912090</t>
  </si>
  <si>
    <t>-1611066640</t>
  </si>
  <si>
    <t>914262417</t>
  </si>
  <si>
    <t>-1482741993</t>
  </si>
  <si>
    <t>-1807605217</t>
  </si>
  <si>
    <t>9,6</t>
  </si>
  <si>
    <t>1003740634</t>
  </si>
  <si>
    <t>9,6*1,15</t>
  </si>
  <si>
    <t>265573723</t>
  </si>
  <si>
    <t>-1228554184</t>
  </si>
  <si>
    <t>-680517736</t>
  </si>
  <si>
    <t>-1279488081</t>
  </si>
  <si>
    <t>5590302</t>
  </si>
  <si>
    <t>-1318468737</t>
  </si>
  <si>
    <t>455275041</t>
  </si>
  <si>
    <t>-1357661805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</si>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</sst>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3" TargetMode="External" /><Relationship Id="rId2" Type="http://schemas.openxmlformats.org/officeDocument/2006/relationships/hyperlink" Target="https://podminky.urs.cz/item/CS_URS_2023_01/112251103" TargetMode="External" /><Relationship Id="rId3" Type="http://schemas.openxmlformats.org/officeDocument/2006/relationships/hyperlink" Target="https://podminky.urs.cz/item/CS_URS_2023_01/113107122" TargetMode="External" /><Relationship Id="rId4" Type="http://schemas.openxmlformats.org/officeDocument/2006/relationships/hyperlink" Target="https://podminky.urs.cz/item/CS_URS_2023_01/113107142" TargetMode="External" /><Relationship Id="rId5" Type="http://schemas.openxmlformats.org/officeDocument/2006/relationships/hyperlink" Target="https://podminky.urs.cz/item/CS_URS_2023_01/11310714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21151113" TargetMode="External" /><Relationship Id="rId8" Type="http://schemas.openxmlformats.org/officeDocument/2006/relationships/hyperlink" Target="https://podminky.urs.cz/item/CS_URS_2023_01/122251102" TargetMode="External" /><Relationship Id="rId9" Type="http://schemas.openxmlformats.org/officeDocument/2006/relationships/hyperlink" Target="https://podminky.urs.cz/item/CS_URS_2023_01/131213701" TargetMode="External" /><Relationship Id="rId10" Type="http://schemas.openxmlformats.org/officeDocument/2006/relationships/hyperlink" Target="https://podminky.urs.cz/item/CS_URS_2023_01/131251102" TargetMode="External" /><Relationship Id="rId11" Type="http://schemas.openxmlformats.org/officeDocument/2006/relationships/hyperlink" Target="https://podminky.urs.cz/item/CS_URS_2023_01/132212121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62751119" TargetMode="External" /><Relationship Id="rId14" Type="http://schemas.openxmlformats.org/officeDocument/2006/relationships/hyperlink" Target="https://podminky.urs.cz/item/CS_URS_2023_01/167151101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11101" TargetMode="External" /><Relationship Id="rId18" Type="http://schemas.openxmlformats.org/officeDocument/2006/relationships/hyperlink" Target="https://podminky.urs.cz/item/CS_URS_2023_01/175111101" TargetMode="External" /><Relationship Id="rId19" Type="http://schemas.openxmlformats.org/officeDocument/2006/relationships/hyperlink" Target="https://podminky.urs.cz/item/CS_URS_2023_01/181411131" TargetMode="External" /><Relationship Id="rId20" Type="http://schemas.openxmlformats.org/officeDocument/2006/relationships/hyperlink" Target="https://podminky.urs.cz/item/CS_URS_2023_01/181951112" TargetMode="External" /><Relationship Id="rId21" Type="http://schemas.openxmlformats.org/officeDocument/2006/relationships/hyperlink" Target="https://podminky.urs.cz/item/CS_URS_2023_01/182303111" TargetMode="External" /><Relationship Id="rId22" Type="http://schemas.openxmlformats.org/officeDocument/2006/relationships/hyperlink" Target="https://podminky.urs.cz/item/CS_URS_2023_01/271542211" TargetMode="External" /><Relationship Id="rId23" Type="http://schemas.openxmlformats.org/officeDocument/2006/relationships/hyperlink" Target="https://podminky.urs.cz/item/CS_URS_2023_01/273321411" TargetMode="External" /><Relationship Id="rId24" Type="http://schemas.openxmlformats.org/officeDocument/2006/relationships/hyperlink" Target="https://podminky.urs.cz/item/CS_URS_2023_01/273362021" TargetMode="External" /><Relationship Id="rId25" Type="http://schemas.openxmlformats.org/officeDocument/2006/relationships/hyperlink" Target="https://podminky.urs.cz/item/CS_URS_2023_01/291211111" TargetMode="External" /><Relationship Id="rId26" Type="http://schemas.openxmlformats.org/officeDocument/2006/relationships/hyperlink" Target="https://podminky.urs.cz/item/CS_URS_2023_01/564811011" TargetMode="External" /><Relationship Id="rId27" Type="http://schemas.openxmlformats.org/officeDocument/2006/relationships/hyperlink" Target="https://podminky.urs.cz/item/CS_URS_2023_01/564831011" TargetMode="External" /><Relationship Id="rId28" Type="http://schemas.openxmlformats.org/officeDocument/2006/relationships/hyperlink" Target="https://podminky.urs.cz/item/CS_URS_2023_01/564851111" TargetMode="External" /><Relationship Id="rId29" Type="http://schemas.openxmlformats.org/officeDocument/2006/relationships/hyperlink" Target="https://podminky.urs.cz/item/CS_URS_2023_01/564861111" TargetMode="External" /><Relationship Id="rId30" Type="http://schemas.openxmlformats.org/officeDocument/2006/relationships/hyperlink" Target="https://podminky.urs.cz/item/CS_URS_2023_01/564871011" TargetMode="External" /><Relationship Id="rId31" Type="http://schemas.openxmlformats.org/officeDocument/2006/relationships/hyperlink" Target="https://podminky.urs.cz/item/CS_URS_2023_01/565125111" TargetMode="External" /><Relationship Id="rId32" Type="http://schemas.openxmlformats.org/officeDocument/2006/relationships/hyperlink" Target="https://podminky.urs.cz/item/CS_URS_2023_01/565165101" TargetMode="External" /><Relationship Id="rId33" Type="http://schemas.openxmlformats.org/officeDocument/2006/relationships/hyperlink" Target="https://podminky.urs.cz/item/CS_URS_2023_01/573211108" TargetMode="External" /><Relationship Id="rId34" Type="http://schemas.openxmlformats.org/officeDocument/2006/relationships/hyperlink" Target="https://podminky.urs.cz/item/CS_URS_2023_01/577144031" TargetMode="External" /><Relationship Id="rId35" Type="http://schemas.openxmlformats.org/officeDocument/2006/relationships/hyperlink" Target="https://podminky.urs.cz/item/CS_URS_2023_01/577154131" TargetMode="External" /><Relationship Id="rId36" Type="http://schemas.openxmlformats.org/officeDocument/2006/relationships/hyperlink" Target="https://podminky.urs.cz/item/CS_URS_2023_01/596211111" TargetMode="External" /><Relationship Id="rId37" Type="http://schemas.openxmlformats.org/officeDocument/2006/relationships/hyperlink" Target="https://podminky.urs.cz/item/CS_URS_2023_01/596212212" TargetMode="External" /><Relationship Id="rId38" Type="http://schemas.openxmlformats.org/officeDocument/2006/relationships/hyperlink" Target="https://podminky.urs.cz/item/CS_URS_2023_01/914111111" TargetMode="External" /><Relationship Id="rId39" Type="http://schemas.openxmlformats.org/officeDocument/2006/relationships/hyperlink" Target="https://podminky.urs.cz/item/CS_URS_2023_01/914511111" TargetMode="External" /><Relationship Id="rId40" Type="http://schemas.openxmlformats.org/officeDocument/2006/relationships/hyperlink" Target="https://podminky.urs.cz/item/CS_URS_2023_01/916131213" TargetMode="External" /><Relationship Id="rId41" Type="http://schemas.openxmlformats.org/officeDocument/2006/relationships/hyperlink" Target="https://podminky.urs.cz/item/CS_URS_2023_01/916231213" TargetMode="External" /><Relationship Id="rId42" Type="http://schemas.openxmlformats.org/officeDocument/2006/relationships/hyperlink" Target="https://podminky.urs.cz/item/CS_URS_2023_01/919122122" TargetMode="External" /><Relationship Id="rId43" Type="http://schemas.openxmlformats.org/officeDocument/2006/relationships/hyperlink" Target="https://podminky.urs.cz/item/CS_URS_2023_01/919735113" TargetMode="External" /><Relationship Id="rId44" Type="http://schemas.openxmlformats.org/officeDocument/2006/relationships/hyperlink" Target="https://podminky.urs.cz/item/CS_URS_2023_01/966006132" TargetMode="External" /><Relationship Id="rId45" Type="http://schemas.openxmlformats.org/officeDocument/2006/relationships/hyperlink" Target="https://podminky.urs.cz/item/CS_URS_2023_01/997221571" TargetMode="External" /><Relationship Id="rId46" Type="http://schemas.openxmlformats.org/officeDocument/2006/relationships/hyperlink" Target="https://podminky.urs.cz/item/CS_URS_2023_01/997221579" TargetMode="External" /><Relationship Id="rId47" Type="http://schemas.openxmlformats.org/officeDocument/2006/relationships/hyperlink" Target="https://podminky.urs.cz/item/CS_URS_2023_01/997221612" TargetMode="External" /><Relationship Id="rId48" Type="http://schemas.openxmlformats.org/officeDocument/2006/relationships/hyperlink" Target="https://podminky.urs.cz/item/CS_URS_2023_01/997221861" TargetMode="External" /><Relationship Id="rId49" Type="http://schemas.openxmlformats.org/officeDocument/2006/relationships/hyperlink" Target="https://podminky.urs.cz/item/CS_URS_2023_01/997221873" TargetMode="External" /><Relationship Id="rId50" Type="http://schemas.openxmlformats.org/officeDocument/2006/relationships/hyperlink" Target="https://podminky.urs.cz/item/CS_URS_2023_01/997221875" TargetMode="External" /><Relationship Id="rId51" Type="http://schemas.openxmlformats.org/officeDocument/2006/relationships/hyperlink" Target="https://podminky.urs.cz/item/CS_URS_2023_01/998223011" TargetMode="External" /><Relationship Id="rId52" Type="http://schemas.openxmlformats.org/officeDocument/2006/relationships/hyperlink" Target="https://podminky.urs.cz/item/CS_URS_2023_01/210202013" TargetMode="External" /><Relationship Id="rId53" Type="http://schemas.openxmlformats.org/officeDocument/2006/relationships/hyperlink" Target="https://podminky.urs.cz/item/CS_URS_2023_01/210204002" TargetMode="External" /><Relationship Id="rId54" Type="http://schemas.openxmlformats.org/officeDocument/2006/relationships/hyperlink" Target="https://podminky.urs.cz/item/CS_URS_2023_01/210204204" TargetMode="External" /><Relationship Id="rId55" Type="http://schemas.openxmlformats.org/officeDocument/2006/relationships/hyperlink" Target="https://podminky.urs.cz/item/CS_URS_2023_01/210220020" TargetMode="External" /><Relationship Id="rId56" Type="http://schemas.openxmlformats.org/officeDocument/2006/relationships/hyperlink" Target="https://podminky.urs.cz/item/CS_URS_2023_01/210800411" TargetMode="External" /><Relationship Id="rId57" Type="http://schemas.openxmlformats.org/officeDocument/2006/relationships/hyperlink" Target="https://podminky.urs.cz/item/CS_URS_2023_01/218202013" TargetMode="External" /><Relationship Id="rId58" Type="http://schemas.openxmlformats.org/officeDocument/2006/relationships/hyperlink" Target="https://podminky.urs.cz/item/CS_URS_2023_01/218204002" TargetMode="External" /><Relationship Id="rId59" Type="http://schemas.openxmlformats.org/officeDocument/2006/relationships/hyperlink" Target="https://podminky.urs.cz/item/CS_URS_2023_01/218204122" TargetMode="External" /><Relationship Id="rId60" Type="http://schemas.openxmlformats.org/officeDocument/2006/relationships/hyperlink" Target="https://podminky.urs.cz/item/CS_URS_2023_01/218204204" TargetMode="External" /><Relationship Id="rId61" Type="http://schemas.openxmlformats.org/officeDocument/2006/relationships/hyperlink" Target="https://podminky.urs.cz/item/CS_URS_2023_01/741130025" TargetMode="External" /><Relationship Id="rId62" Type="http://schemas.openxmlformats.org/officeDocument/2006/relationships/hyperlink" Target="https://podminky.urs.cz/item/CS_URS_2023_01/460080014" TargetMode="External" /><Relationship Id="rId63" Type="http://schemas.openxmlformats.org/officeDocument/2006/relationships/hyperlink" Target="https://podminky.urs.cz/item/CS_URS_2023_01/460510054" TargetMode="External" /><Relationship Id="rId64" Type="http://schemas.openxmlformats.org/officeDocument/2006/relationships/hyperlink" Target="https://podminky.urs.cz/item/CS_URS_2023_01/012203000" TargetMode="External" /><Relationship Id="rId6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22" TargetMode="External" /><Relationship Id="rId2" Type="http://schemas.openxmlformats.org/officeDocument/2006/relationships/hyperlink" Target="https://podminky.urs.cz/item/CS_URS_2023_01/113107142" TargetMode="External" /><Relationship Id="rId3" Type="http://schemas.openxmlformats.org/officeDocument/2006/relationships/hyperlink" Target="https://podminky.urs.cz/item/CS_URS_2023_01/113107143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1151103" TargetMode="External" /><Relationship Id="rId6" Type="http://schemas.openxmlformats.org/officeDocument/2006/relationships/hyperlink" Target="https://podminky.urs.cz/item/CS_URS_2023_01/122251102" TargetMode="External" /><Relationship Id="rId7" Type="http://schemas.openxmlformats.org/officeDocument/2006/relationships/hyperlink" Target="https://podminky.urs.cz/item/CS_URS_2023_01/131251102" TargetMode="External" /><Relationship Id="rId8" Type="http://schemas.openxmlformats.org/officeDocument/2006/relationships/hyperlink" Target="https://podminky.urs.cz/item/CS_URS_2023_01/162751137" TargetMode="External" /><Relationship Id="rId9" Type="http://schemas.openxmlformats.org/officeDocument/2006/relationships/hyperlink" Target="https://podminky.urs.cz/item/CS_URS_2023_01/162751139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11101" TargetMode="External" /><Relationship Id="rId14" Type="http://schemas.openxmlformats.org/officeDocument/2006/relationships/hyperlink" Target="https://podminky.urs.cz/item/CS_URS_2023_01/181411131" TargetMode="External" /><Relationship Id="rId15" Type="http://schemas.openxmlformats.org/officeDocument/2006/relationships/hyperlink" Target="https://podminky.urs.cz/item/CS_URS_2023_01/181951112" TargetMode="External" /><Relationship Id="rId16" Type="http://schemas.openxmlformats.org/officeDocument/2006/relationships/hyperlink" Target="https://podminky.urs.cz/item/CS_URS_2023_01/182303111" TargetMode="External" /><Relationship Id="rId17" Type="http://schemas.openxmlformats.org/officeDocument/2006/relationships/hyperlink" Target="https://podminky.urs.cz/item/CS_URS_2023_01/271542211" TargetMode="External" /><Relationship Id="rId18" Type="http://schemas.openxmlformats.org/officeDocument/2006/relationships/hyperlink" Target="https://podminky.urs.cz/item/CS_URS_2023_01/273321411" TargetMode="External" /><Relationship Id="rId19" Type="http://schemas.openxmlformats.org/officeDocument/2006/relationships/hyperlink" Target="https://podminky.urs.cz/item/CS_URS_2023_01/273362021" TargetMode="External" /><Relationship Id="rId20" Type="http://schemas.openxmlformats.org/officeDocument/2006/relationships/hyperlink" Target="https://podminky.urs.cz/item/CS_URS_2023_01/564831011" TargetMode="External" /><Relationship Id="rId21" Type="http://schemas.openxmlformats.org/officeDocument/2006/relationships/hyperlink" Target="https://podminky.urs.cz/item/CS_URS_2023_01/5648511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4871011" TargetMode="External" /><Relationship Id="rId24" Type="http://schemas.openxmlformats.org/officeDocument/2006/relationships/hyperlink" Target="https://podminky.urs.cz/item/CS_URS_2023_01/565165101" TargetMode="External" /><Relationship Id="rId25" Type="http://schemas.openxmlformats.org/officeDocument/2006/relationships/hyperlink" Target="https://podminky.urs.cz/item/CS_URS_2023_01/573211108" TargetMode="External" /><Relationship Id="rId26" Type="http://schemas.openxmlformats.org/officeDocument/2006/relationships/hyperlink" Target="https://podminky.urs.cz/item/CS_URS_2023_01/577144031" TargetMode="External" /><Relationship Id="rId27" Type="http://schemas.openxmlformats.org/officeDocument/2006/relationships/hyperlink" Target="https://podminky.urs.cz/item/CS_URS_2023_01/596211110" TargetMode="External" /><Relationship Id="rId28" Type="http://schemas.openxmlformats.org/officeDocument/2006/relationships/hyperlink" Target="https://podminky.urs.cz/item/CS_URS_2023_01/596212212" TargetMode="External" /><Relationship Id="rId29" Type="http://schemas.openxmlformats.org/officeDocument/2006/relationships/hyperlink" Target="https://podminky.urs.cz/item/CS_URS_2023_01/916131213" TargetMode="External" /><Relationship Id="rId30" Type="http://schemas.openxmlformats.org/officeDocument/2006/relationships/hyperlink" Target="https://podminky.urs.cz/item/CS_URS_2023_01/916231213" TargetMode="External" /><Relationship Id="rId31" Type="http://schemas.openxmlformats.org/officeDocument/2006/relationships/hyperlink" Target="https://podminky.urs.cz/item/CS_URS_2023_01/919122122" TargetMode="External" /><Relationship Id="rId32" Type="http://schemas.openxmlformats.org/officeDocument/2006/relationships/hyperlink" Target="https://podminky.urs.cz/item/CS_URS_2023_01/919735113" TargetMode="External" /><Relationship Id="rId33" Type="http://schemas.openxmlformats.org/officeDocument/2006/relationships/hyperlink" Target="https://podminky.urs.cz/item/CS_URS_2023_01/997221571" TargetMode="External" /><Relationship Id="rId34" Type="http://schemas.openxmlformats.org/officeDocument/2006/relationships/hyperlink" Target="https://podminky.urs.cz/item/CS_URS_2023_01/997221579" TargetMode="External" /><Relationship Id="rId35" Type="http://schemas.openxmlformats.org/officeDocument/2006/relationships/hyperlink" Target="https://podminky.urs.cz/item/CS_URS_2023_01/997221612" TargetMode="External" /><Relationship Id="rId36" Type="http://schemas.openxmlformats.org/officeDocument/2006/relationships/hyperlink" Target="https://podminky.urs.cz/item/CS_URS_2023_01/997221861" TargetMode="External" /><Relationship Id="rId37" Type="http://schemas.openxmlformats.org/officeDocument/2006/relationships/hyperlink" Target="https://podminky.urs.cz/item/CS_URS_2023_01/997221873" TargetMode="External" /><Relationship Id="rId38" Type="http://schemas.openxmlformats.org/officeDocument/2006/relationships/hyperlink" Target="https://podminky.urs.cz/item/CS_URS_2023_01/997221875" TargetMode="External" /><Relationship Id="rId39" Type="http://schemas.openxmlformats.org/officeDocument/2006/relationships/hyperlink" Target="https://podminky.urs.cz/item/CS_URS_2023_01/998223011" TargetMode="External" /><Relationship Id="rId40" Type="http://schemas.openxmlformats.org/officeDocument/2006/relationships/hyperlink" Target="https://podminky.urs.cz/item/CS_URS_2023_01/012203000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22" TargetMode="External" /><Relationship Id="rId2" Type="http://schemas.openxmlformats.org/officeDocument/2006/relationships/hyperlink" Target="https://podminky.urs.cz/item/CS_URS_2023_01/113107143" TargetMode="External" /><Relationship Id="rId3" Type="http://schemas.openxmlformats.org/officeDocument/2006/relationships/hyperlink" Target="https://podminky.urs.cz/item/CS_URS_2023_01/122251101" TargetMode="External" /><Relationship Id="rId4" Type="http://schemas.openxmlformats.org/officeDocument/2006/relationships/hyperlink" Target="https://podminky.urs.cz/item/CS_URS_2023_01/131251103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4111101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271542211" TargetMode="External" /><Relationship Id="rId13" Type="http://schemas.openxmlformats.org/officeDocument/2006/relationships/hyperlink" Target="https://podminky.urs.cz/item/CS_URS_2023_01/273321411" TargetMode="External" /><Relationship Id="rId14" Type="http://schemas.openxmlformats.org/officeDocument/2006/relationships/hyperlink" Target="https://podminky.urs.cz/item/CS_URS_2023_01/273362021" TargetMode="External" /><Relationship Id="rId15" Type="http://schemas.openxmlformats.org/officeDocument/2006/relationships/hyperlink" Target="https://podminky.urs.cz/item/CS_URS_2023_01/564831011" TargetMode="External" /><Relationship Id="rId16" Type="http://schemas.openxmlformats.org/officeDocument/2006/relationships/hyperlink" Target="https://podminky.urs.cz/item/CS_URS_2023_01/564871011" TargetMode="External" /><Relationship Id="rId17" Type="http://schemas.openxmlformats.org/officeDocument/2006/relationships/hyperlink" Target="https://podminky.urs.cz/item/CS_URS_2023_01/565165101" TargetMode="External" /><Relationship Id="rId18" Type="http://schemas.openxmlformats.org/officeDocument/2006/relationships/hyperlink" Target="https://podminky.urs.cz/item/CS_URS_2023_01/573211108" TargetMode="External" /><Relationship Id="rId19" Type="http://schemas.openxmlformats.org/officeDocument/2006/relationships/hyperlink" Target="https://podminky.urs.cz/item/CS_URS_2023_01/577144031" TargetMode="External" /><Relationship Id="rId20" Type="http://schemas.openxmlformats.org/officeDocument/2006/relationships/hyperlink" Target="https://podminky.urs.cz/item/CS_URS_2023_01/596211110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9122122" TargetMode="External" /><Relationship Id="rId23" Type="http://schemas.openxmlformats.org/officeDocument/2006/relationships/hyperlink" Target="https://podminky.urs.cz/item/CS_URS_2023_01/919735113" TargetMode="External" /><Relationship Id="rId24" Type="http://schemas.openxmlformats.org/officeDocument/2006/relationships/hyperlink" Target="https://podminky.urs.cz/item/CS_URS_2023_01/997221571" TargetMode="External" /><Relationship Id="rId25" Type="http://schemas.openxmlformats.org/officeDocument/2006/relationships/hyperlink" Target="https://podminky.urs.cz/item/CS_URS_2023_01/997221579" TargetMode="External" /><Relationship Id="rId26" Type="http://schemas.openxmlformats.org/officeDocument/2006/relationships/hyperlink" Target="https://podminky.urs.cz/item/CS_URS_2023_01/997221612" TargetMode="External" /><Relationship Id="rId27" Type="http://schemas.openxmlformats.org/officeDocument/2006/relationships/hyperlink" Target="https://podminky.urs.cz/item/CS_URS_2023_01/997221873" TargetMode="External" /><Relationship Id="rId28" Type="http://schemas.openxmlformats.org/officeDocument/2006/relationships/hyperlink" Target="https://podminky.urs.cz/item/CS_URS_2023_01/997221875" TargetMode="External" /><Relationship Id="rId29" Type="http://schemas.openxmlformats.org/officeDocument/2006/relationships/hyperlink" Target="https://podminky.urs.cz/item/CS_URS_2023_01/998223011" TargetMode="External" /><Relationship Id="rId30" Type="http://schemas.openxmlformats.org/officeDocument/2006/relationships/hyperlink" Target="https://podminky.urs.cz/item/CS_URS_2023_01/012203000" TargetMode="External" /><Relationship Id="rId3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3107122" TargetMode="External" /><Relationship Id="rId3" Type="http://schemas.openxmlformats.org/officeDocument/2006/relationships/hyperlink" Target="https://podminky.urs.cz/item/CS_URS_2023_01/113107143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1151113" TargetMode="External" /><Relationship Id="rId6" Type="http://schemas.openxmlformats.org/officeDocument/2006/relationships/hyperlink" Target="https://podminky.urs.cz/item/CS_URS_2023_01/122251101" TargetMode="External" /><Relationship Id="rId7" Type="http://schemas.openxmlformats.org/officeDocument/2006/relationships/hyperlink" Target="https://podminky.urs.cz/item/CS_URS_2023_01/131213701" TargetMode="External" /><Relationship Id="rId8" Type="http://schemas.openxmlformats.org/officeDocument/2006/relationships/hyperlink" Target="https://podminky.urs.cz/item/CS_URS_2023_01/131251102" TargetMode="External" /><Relationship Id="rId9" Type="http://schemas.openxmlformats.org/officeDocument/2006/relationships/hyperlink" Target="https://podminky.urs.cz/item/CS_URS_2023_01/132212121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4111101" TargetMode="External" /><Relationship Id="rId16" Type="http://schemas.openxmlformats.org/officeDocument/2006/relationships/hyperlink" Target="https://podminky.urs.cz/item/CS_URS_2023_01/175111101" TargetMode="External" /><Relationship Id="rId17" Type="http://schemas.openxmlformats.org/officeDocument/2006/relationships/hyperlink" Target="https://podminky.urs.cz/item/CS_URS_2023_01/181411131" TargetMode="External" /><Relationship Id="rId18" Type="http://schemas.openxmlformats.org/officeDocument/2006/relationships/hyperlink" Target="https://podminky.urs.cz/item/CS_URS_2023_01/181951112" TargetMode="External" /><Relationship Id="rId19" Type="http://schemas.openxmlformats.org/officeDocument/2006/relationships/hyperlink" Target="https://podminky.urs.cz/item/CS_URS_2023_01/182303111" TargetMode="External" /><Relationship Id="rId20" Type="http://schemas.openxmlformats.org/officeDocument/2006/relationships/hyperlink" Target="https://podminky.urs.cz/item/CS_URS_2023_01/271542211" TargetMode="External" /><Relationship Id="rId21" Type="http://schemas.openxmlformats.org/officeDocument/2006/relationships/hyperlink" Target="https://podminky.urs.cz/item/CS_URS_2023_01/273321411" TargetMode="External" /><Relationship Id="rId22" Type="http://schemas.openxmlformats.org/officeDocument/2006/relationships/hyperlink" Target="https://podminky.urs.cz/item/CS_URS_2023_01/273362021" TargetMode="External" /><Relationship Id="rId23" Type="http://schemas.openxmlformats.org/officeDocument/2006/relationships/hyperlink" Target="https://podminky.urs.cz/item/CS_URS_2023_01/564831011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64861011" TargetMode="External" /><Relationship Id="rId26" Type="http://schemas.openxmlformats.org/officeDocument/2006/relationships/hyperlink" Target="https://podminky.urs.cz/item/CS_URS_2023_01/564871011" TargetMode="External" /><Relationship Id="rId27" Type="http://schemas.openxmlformats.org/officeDocument/2006/relationships/hyperlink" Target="https://podminky.urs.cz/item/CS_URS_2023_01/565165101" TargetMode="External" /><Relationship Id="rId28" Type="http://schemas.openxmlformats.org/officeDocument/2006/relationships/hyperlink" Target="https://podminky.urs.cz/item/CS_URS_2023_01/573211108" TargetMode="External" /><Relationship Id="rId29" Type="http://schemas.openxmlformats.org/officeDocument/2006/relationships/hyperlink" Target="https://podminky.urs.cz/item/CS_URS_2023_01/577144031" TargetMode="External" /><Relationship Id="rId30" Type="http://schemas.openxmlformats.org/officeDocument/2006/relationships/hyperlink" Target="https://podminky.urs.cz/item/CS_URS_2023_01/596211110" TargetMode="External" /><Relationship Id="rId31" Type="http://schemas.openxmlformats.org/officeDocument/2006/relationships/hyperlink" Target="https://podminky.urs.cz/item/CS_URS_2023_01/596212210" TargetMode="External" /><Relationship Id="rId32" Type="http://schemas.openxmlformats.org/officeDocument/2006/relationships/hyperlink" Target="https://podminky.urs.cz/item/CS_URS_2023_01/916131213" TargetMode="External" /><Relationship Id="rId33" Type="http://schemas.openxmlformats.org/officeDocument/2006/relationships/hyperlink" Target="https://podminky.urs.cz/item/CS_URS_2023_01/916231213" TargetMode="External" /><Relationship Id="rId34" Type="http://schemas.openxmlformats.org/officeDocument/2006/relationships/hyperlink" Target="https://podminky.urs.cz/item/CS_URS_2023_01/919122122" TargetMode="External" /><Relationship Id="rId35" Type="http://schemas.openxmlformats.org/officeDocument/2006/relationships/hyperlink" Target="https://podminky.urs.cz/item/CS_URS_2023_01/919735113" TargetMode="External" /><Relationship Id="rId36" Type="http://schemas.openxmlformats.org/officeDocument/2006/relationships/hyperlink" Target="https://podminky.urs.cz/item/CS_URS_2023_01/997221571" TargetMode="External" /><Relationship Id="rId37" Type="http://schemas.openxmlformats.org/officeDocument/2006/relationships/hyperlink" Target="https://podminky.urs.cz/item/CS_URS_2023_01/997221579" TargetMode="External" /><Relationship Id="rId38" Type="http://schemas.openxmlformats.org/officeDocument/2006/relationships/hyperlink" Target="https://podminky.urs.cz/item/CS_URS_2023_01/997221612" TargetMode="External" /><Relationship Id="rId39" Type="http://schemas.openxmlformats.org/officeDocument/2006/relationships/hyperlink" Target="https://podminky.urs.cz/item/CS_URS_2023_01/997221861" TargetMode="External" /><Relationship Id="rId40" Type="http://schemas.openxmlformats.org/officeDocument/2006/relationships/hyperlink" Target="https://podminky.urs.cz/item/CS_URS_2023_01/997221873" TargetMode="External" /><Relationship Id="rId41" Type="http://schemas.openxmlformats.org/officeDocument/2006/relationships/hyperlink" Target="https://podminky.urs.cz/item/CS_URS_2023_01/997221875" TargetMode="External" /><Relationship Id="rId42" Type="http://schemas.openxmlformats.org/officeDocument/2006/relationships/hyperlink" Target="https://podminky.urs.cz/item/CS_URS_2023_01/998223011" TargetMode="External" /><Relationship Id="rId43" Type="http://schemas.openxmlformats.org/officeDocument/2006/relationships/hyperlink" Target="https://podminky.urs.cz/item/CS_URS_2023_01/210202013" TargetMode="External" /><Relationship Id="rId44" Type="http://schemas.openxmlformats.org/officeDocument/2006/relationships/hyperlink" Target="https://podminky.urs.cz/item/CS_URS_2023_01/210204002" TargetMode="External" /><Relationship Id="rId45" Type="http://schemas.openxmlformats.org/officeDocument/2006/relationships/hyperlink" Target="https://podminky.urs.cz/item/CS_URS_2023_01/210204204" TargetMode="External" /><Relationship Id="rId46" Type="http://schemas.openxmlformats.org/officeDocument/2006/relationships/hyperlink" Target="https://podminky.urs.cz/item/CS_URS_2023_01/210220020" TargetMode="External" /><Relationship Id="rId47" Type="http://schemas.openxmlformats.org/officeDocument/2006/relationships/hyperlink" Target="https://podminky.urs.cz/item/CS_URS_2023_01/210800411" TargetMode="External" /><Relationship Id="rId48" Type="http://schemas.openxmlformats.org/officeDocument/2006/relationships/hyperlink" Target="https://podminky.urs.cz/item/CS_URS_2023_01/218202013" TargetMode="External" /><Relationship Id="rId49" Type="http://schemas.openxmlformats.org/officeDocument/2006/relationships/hyperlink" Target="https://podminky.urs.cz/item/CS_URS_2023_01/218204002" TargetMode="External" /><Relationship Id="rId50" Type="http://schemas.openxmlformats.org/officeDocument/2006/relationships/hyperlink" Target="https://podminky.urs.cz/item/CS_URS_2023_01/218204122" TargetMode="External" /><Relationship Id="rId51" Type="http://schemas.openxmlformats.org/officeDocument/2006/relationships/hyperlink" Target="https://podminky.urs.cz/item/CS_URS_2023_01/218204204" TargetMode="External" /><Relationship Id="rId52" Type="http://schemas.openxmlformats.org/officeDocument/2006/relationships/hyperlink" Target="https://podminky.urs.cz/item/CS_URS_2023_01/741130025" TargetMode="External" /><Relationship Id="rId53" Type="http://schemas.openxmlformats.org/officeDocument/2006/relationships/hyperlink" Target="https://podminky.urs.cz/item/CS_URS_2023_01/460080014" TargetMode="External" /><Relationship Id="rId54" Type="http://schemas.openxmlformats.org/officeDocument/2006/relationships/hyperlink" Target="https://podminky.urs.cz/item/CS_URS_2023_01/460510054" TargetMode="External" /><Relationship Id="rId55" Type="http://schemas.openxmlformats.org/officeDocument/2006/relationships/hyperlink" Target="https://podminky.urs.cz/item/CS_URS_2023_01/012203000" TargetMode="External" /><Relationship Id="rId5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KAP57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Rozmístění polopodzemních kontejnerů - Březenecká III.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Chomutov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29. 6. 2023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Chomutov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KAP atelier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Kudláček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02 - Lokalita I.A - 3'!J30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02 - Lokalita I.A - 3'!P93</f>
        <v>0</v>
      </c>
      <c r="AV55" s="122">
        <f>'SO 02 - Lokalita I.A - 3'!J33</f>
        <v>0</v>
      </c>
      <c r="AW55" s="122">
        <f>'SO 02 - Lokalita I.A - 3'!J34</f>
        <v>0</v>
      </c>
      <c r="AX55" s="122">
        <f>'SO 02 - Lokalita I.A - 3'!J35</f>
        <v>0</v>
      </c>
      <c r="AY55" s="122">
        <f>'SO 02 - Lokalita I.A - 3'!J36</f>
        <v>0</v>
      </c>
      <c r="AZ55" s="122">
        <f>'SO 02 - Lokalita I.A - 3'!F33</f>
        <v>0</v>
      </c>
      <c r="BA55" s="122">
        <f>'SO 02 - Lokalita I.A - 3'!F34</f>
        <v>0</v>
      </c>
      <c r="BB55" s="122">
        <f>'SO 02 - Lokalita I.A - 3'!F35</f>
        <v>0</v>
      </c>
      <c r="BC55" s="122">
        <f>'SO 02 - Lokalita I.A - 3'!F36</f>
        <v>0</v>
      </c>
      <c r="BD55" s="124">
        <f>'SO 02 - Lokalita I.A - 3'!F37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03 - Lokalita I.A - 4'!J30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03 - Lokalita I.A - 4'!P90</f>
        <v>0</v>
      </c>
      <c r="AV56" s="122">
        <f>'SO 03 - Lokalita I.A - 4'!J33</f>
        <v>0</v>
      </c>
      <c r="AW56" s="122">
        <f>'SO 03 - Lokalita I.A - 4'!J34</f>
        <v>0</v>
      </c>
      <c r="AX56" s="122">
        <f>'SO 03 - Lokalita I.A - 4'!J35</f>
        <v>0</v>
      </c>
      <c r="AY56" s="122">
        <f>'SO 03 - Lokalita I.A - 4'!J36</f>
        <v>0</v>
      </c>
      <c r="AZ56" s="122">
        <f>'SO 03 - Lokalita I.A - 4'!F33</f>
        <v>0</v>
      </c>
      <c r="BA56" s="122">
        <f>'SO 03 - Lokalita I.A - 4'!F34</f>
        <v>0</v>
      </c>
      <c r="BB56" s="122">
        <f>'SO 03 - Lokalita I.A - 4'!F35</f>
        <v>0</v>
      </c>
      <c r="BC56" s="122">
        <f>'SO 03 - Lokalita I.A - 4'!F36</f>
        <v>0</v>
      </c>
      <c r="BD56" s="124">
        <f>'SO 03 - Lokalita I.A - 4'!F37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04 - Lokalita I.A - 6'!J30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'SO 04 - Lokalita I.A - 6'!P90</f>
        <v>0</v>
      </c>
      <c r="AV57" s="122">
        <f>'SO 04 - Lokalita I.A - 6'!J33</f>
        <v>0</v>
      </c>
      <c r="AW57" s="122">
        <f>'SO 04 - Lokalita I.A - 6'!J34</f>
        <v>0</v>
      </c>
      <c r="AX57" s="122">
        <f>'SO 04 - Lokalita I.A - 6'!J35</f>
        <v>0</v>
      </c>
      <c r="AY57" s="122">
        <f>'SO 04 - Lokalita I.A - 6'!J36</f>
        <v>0</v>
      </c>
      <c r="AZ57" s="122">
        <f>'SO 04 - Lokalita I.A - 6'!F33</f>
        <v>0</v>
      </c>
      <c r="BA57" s="122">
        <f>'SO 04 - Lokalita I.A - 6'!F34</f>
        <v>0</v>
      </c>
      <c r="BB57" s="122">
        <f>'SO 04 - Lokalita I.A - 6'!F35</f>
        <v>0</v>
      </c>
      <c r="BC57" s="122">
        <f>'SO 04 - Lokalita I.A - 6'!F36</f>
        <v>0</v>
      </c>
      <c r="BD57" s="124">
        <f>'SO 04 - Lokalita I.A - 6'!F37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05 - Lokalita I.A - 7'!J30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6">
        <v>0</v>
      </c>
      <c r="AT58" s="127">
        <f>ROUND(SUM(AV58:AW58),2)</f>
        <v>0</v>
      </c>
      <c r="AU58" s="128">
        <f>'SO 05 - Lokalita I.A - 7'!P93</f>
        <v>0</v>
      </c>
      <c r="AV58" s="127">
        <f>'SO 05 - Lokalita I.A - 7'!J33</f>
        <v>0</v>
      </c>
      <c r="AW58" s="127">
        <f>'SO 05 - Lokalita I.A - 7'!J34</f>
        <v>0</v>
      </c>
      <c r="AX58" s="127">
        <f>'SO 05 - Lokalita I.A - 7'!J35</f>
        <v>0</v>
      </c>
      <c r="AY58" s="127">
        <f>'SO 05 - Lokalita I.A - 7'!J36</f>
        <v>0</v>
      </c>
      <c r="AZ58" s="127">
        <f>'SO 05 - Lokalita I.A - 7'!F33</f>
        <v>0</v>
      </c>
      <c r="BA58" s="127">
        <f>'SO 05 - Lokalita I.A - 7'!F34</f>
        <v>0</v>
      </c>
      <c r="BB58" s="127">
        <f>'SO 05 - Lokalita I.A - 7'!F35</f>
        <v>0</v>
      </c>
      <c r="BC58" s="127">
        <f>'SO 05 - Lokalita I.A - 7'!F36</f>
        <v>0</v>
      </c>
      <c r="BD58" s="129">
        <f>'SO 05 - Lokalita I.A - 7'!F37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7D8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2 - Lokalita I.A - 3'!C2" display="/"/>
    <hyperlink ref="A56" location="'SO 03 - Lokalita I.A - 4'!C2" display="/"/>
    <hyperlink ref="A57" location="'SO 04 - Lokalita I.A - 6'!C2" display="/"/>
    <hyperlink ref="A58" location="'SO 05 - Lokalita I.A - 7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Rozmístění polopodzemních kontejnerů - Březenecká III.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29. 6. 2023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ROUND((SUM(BE93:BE389)),2)</f>
        <v>0</v>
      </c>
      <c r="G33" s="40"/>
      <c r="H33" s="40"/>
      <c r="I33" s="150">
        <v>0.21</v>
      </c>
      <c r="J33" s="149">
        <f>ROUND(((SUM(BE93:BE389))*I33),2)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ROUND((SUM(BF93:BF389)),2)</f>
        <v>0</v>
      </c>
      <c r="G34" s="40"/>
      <c r="H34" s="40"/>
      <c r="I34" s="150">
        <v>0.15</v>
      </c>
      <c r="J34" s="149">
        <f>ROUND(((SUM(BF93:BF389))*I34),2)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ROUND((SUM(BG93:BG389)),2)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ROUND((SUM(BH93:BH389)),2)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ROUND((SUM(BI93:BI389)),2)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Rozmístění polopodzemních kontejnerů - Březenecká III.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Lokalita I.A - 3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29. 6. 2023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Chomutov</v>
      </c>
      <c r="G54" s="42"/>
      <c r="H54" s="42"/>
      <c r="I54" s="34" t="s">
        <v>31</v>
      </c>
      <c r="J54" s="38" t="str">
        <f>E21</f>
        <v>KAP atelier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J208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J272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J309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J331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106</v>
      </c>
      <c r="E67" s="170"/>
      <c r="F67" s="170"/>
      <c r="G67" s="170"/>
      <c r="H67" s="170"/>
      <c r="I67" s="170"/>
      <c r="J67" s="171">
        <f>J334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107</v>
      </c>
      <c r="E68" s="176"/>
      <c r="F68" s="176"/>
      <c r="G68" s="176"/>
      <c r="H68" s="176"/>
      <c r="I68" s="176"/>
      <c r="J68" s="177">
        <f>J335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J360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109</v>
      </c>
      <c r="E70" s="170"/>
      <c r="F70" s="170"/>
      <c r="G70" s="170"/>
      <c r="H70" s="170"/>
      <c r="I70" s="170"/>
      <c r="J70" s="171">
        <f>J370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J371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J380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112</v>
      </c>
      <c r="E73" s="176"/>
      <c r="F73" s="176"/>
      <c r="G73" s="176"/>
      <c r="H73" s="176"/>
      <c r="I73" s="176"/>
      <c r="J73" s="177">
        <f>J388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113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Rozmístění polopodzemních kontejnerů - Březenecká III. Etapa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93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 02 - Lokalita I.A - 3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Chomutov</v>
      </c>
      <c r="G87" s="42"/>
      <c r="H87" s="42"/>
      <c r="I87" s="34" t="s">
        <v>23</v>
      </c>
      <c r="J87" s="74" t="str">
        <f>IF(J12="","",J12)</f>
        <v>29. 6. 2023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Statutární město Chomutov</v>
      </c>
      <c r="G89" s="42"/>
      <c r="H89" s="42"/>
      <c r="I89" s="34" t="s">
        <v>31</v>
      </c>
      <c r="J89" s="38" t="str">
        <f>E21</f>
        <v>KAP atelier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Jaroslav Kudláček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114</v>
      </c>
      <c r="D92" s="182" t="s">
        <v>57</v>
      </c>
      <c r="E92" s="182" t="s">
        <v>53</v>
      </c>
      <c r="F92" s="182" t="s">
        <v>54</v>
      </c>
      <c r="G92" s="182" t="s">
        <v>115</v>
      </c>
      <c r="H92" s="182" t="s">
        <v>116</v>
      </c>
      <c r="I92" s="182" t="s">
        <v>117</v>
      </c>
      <c r="J92" s="182" t="s">
        <v>97</v>
      </c>
      <c r="K92" s="183" t="s">
        <v>118</v>
      </c>
      <c r="L92" s="184"/>
      <c r="M92" s="94" t="s">
        <v>19</v>
      </c>
      <c r="N92" s="95" t="s">
        <v>42</v>
      </c>
      <c r="O92" s="95" t="s">
        <v>119</v>
      </c>
      <c r="P92" s="95" t="s">
        <v>120</v>
      </c>
      <c r="Q92" s="95" t="s">
        <v>121</v>
      </c>
      <c r="R92" s="95" t="s">
        <v>122</v>
      </c>
      <c r="S92" s="95" t="s">
        <v>123</v>
      </c>
      <c r="T92" s="96" t="s">
        <v>124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125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P94+P334+P370</f>
        <v>0</v>
      </c>
      <c r="Q93" s="98"/>
      <c r="R93" s="187">
        <f>R94+R334+R370</f>
        <v>99.108182940852</v>
      </c>
      <c r="S93" s="98"/>
      <c r="T93" s="188">
        <f>T94+T334+T370</f>
        <v>62.68399999999999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98</v>
      </c>
      <c r="BK93" s="189">
        <f>BK94+BK334+BK370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126</v>
      </c>
      <c r="F94" s="193" t="s">
        <v>127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P95+P193+P208+P272+P309+P331</f>
        <v>0</v>
      </c>
      <c r="Q94" s="198"/>
      <c r="R94" s="199">
        <f>R95+R193+R208+R272+R309+R331</f>
        <v>97.82971228000001</v>
      </c>
      <c r="S94" s="198"/>
      <c r="T94" s="200">
        <f>T95+T193+T208+T272+T309+T331</f>
        <v>62.68399999999999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128</v>
      </c>
      <c r="BK94" s="203">
        <f>BK95+BK193+BK208+BK272+BK309+BK331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80</v>
      </c>
      <c r="F95" s="204" t="s">
        <v>129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SUM(P96:P192)</f>
        <v>0</v>
      </c>
      <c r="Q95" s="198"/>
      <c r="R95" s="199">
        <f>SUM(R96:R192)</f>
        <v>21.352284</v>
      </c>
      <c r="S95" s="198"/>
      <c r="T95" s="200">
        <f>SUM(T96:T192)</f>
        <v>62.60199999999999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128</v>
      </c>
      <c r="BK95" s="203">
        <f>SUM(BK96:BK192)</f>
        <v>0</v>
      </c>
    </row>
    <row r="96" spans="1:65" s="2" customFormat="1" ht="21.75" customHeight="1">
      <c r="A96" s="40"/>
      <c r="B96" s="41"/>
      <c r="C96" s="206" t="s">
        <v>80</v>
      </c>
      <c r="D96" s="206" t="s">
        <v>130</v>
      </c>
      <c r="E96" s="207" t="s">
        <v>131</v>
      </c>
      <c r="F96" s="208" t="s">
        <v>132</v>
      </c>
      <c r="G96" s="209" t="s">
        <v>133</v>
      </c>
      <c r="H96" s="210">
        <v>1</v>
      </c>
      <c r="I96" s="211"/>
      <c r="J96" s="212">
        <f>ROUND(I96*H96,2)</f>
        <v>0</v>
      </c>
      <c r="K96" s="208" t="s">
        <v>134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135</v>
      </c>
      <c r="AT96" s="217" t="s">
        <v>130</v>
      </c>
      <c r="AU96" s="217" t="s">
        <v>82</v>
      </c>
      <c r="AY96" s="19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135</v>
      </c>
      <c r="BM96" s="217" t="s">
        <v>136</v>
      </c>
    </row>
    <row r="97" spans="1:47" s="2" customFormat="1" ht="12">
      <c r="A97" s="40"/>
      <c r="B97" s="41"/>
      <c r="C97" s="42"/>
      <c r="D97" s="219" t="s">
        <v>137</v>
      </c>
      <c r="E97" s="42"/>
      <c r="F97" s="220" t="s">
        <v>138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137</v>
      </c>
      <c r="AU97" s="19" t="s">
        <v>82</v>
      </c>
    </row>
    <row r="98" spans="1:65" s="2" customFormat="1" ht="16.5" customHeight="1">
      <c r="A98" s="40"/>
      <c r="B98" s="41"/>
      <c r="C98" s="206" t="s">
        <v>82</v>
      </c>
      <c r="D98" s="206" t="s">
        <v>130</v>
      </c>
      <c r="E98" s="207" t="s">
        <v>139</v>
      </c>
      <c r="F98" s="208" t="s">
        <v>140</v>
      </c>
      <c r="G98" s="209" t="s">
        <v>133</v>
      </c>
      <c r="H98" s="210">
        <v>1</v>
      </c>
      <c r="I98" s="211"/>
      <c r="J98" s="212">
        <f>ROUND(I98*H98,2)</f>
        <v>0</v>
      </c>
      <c r="K98" s="208" t="s">
        <v>134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135</v>
      </c>
      <c r="AT98" s="217" t="s">
        <v>130</v>
      </c>
      <c r="AU98" s="217" t="s">
        <v>82</v>
      </c>
      <c r="AY98" s="19" t="s">
        <v>128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135</v>
      </c>
      <c r="BM98" s="217" t="s">
        <v>141</v>
      </c>
    </row>
    <row r="99" spans="1:47" s="2" customFormat="1" ht="12">
      <c r="A99" s="40"/>
      <c r="B99" s="41"/>
      <c r="C99" s="42"/>
      <c r="D99" s="219" t="s">
        <v>137</v>
      </c>
      <c r="E99" s="42"/>
      <c r="F99" s="220" t="s">
        <v>142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82</v>
      </c>
    </row>
    <row r="100" spans="1:65" s="2" customFormat="1" ht="33" customHeight="1">
      <c r="A100" s="40"/>
      <c r="B100" s="41"/>
      <c r="C100" s="206" t="s">
        <v>143</v>
      </c>
      <c r="D100" s="206" t="s">
        <v>130</v>
      </c>
      <c r="E100" s="207" t="s">
        <v>144</v>
      </c>
      <c r="F100" s="208" t="s">
        <v>145</v>
      </c>
      <c r="G100" s="209" t="s">
        <v>146</v>
      </c>
      <c r="H100" s="210">
        <v>95.5</v>
      </c>
      <c r="I100" s="211"/>
      <c r="J100" s="212">
        <f>ROUND(I100*H100,2)</f>
        <v>0</v>
      </c>
      <c r="K100" s="208" t="s">
        <v>134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0.29</v>
      </c>
      <c r="T100" s="216">
        <f>S100*H100</f>
        <v>27.694999999999997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135</v>
      </c>
      <c r="AT100" s="217" t="s">
        <v>130</v>
      </c>
      <c r="AU100" s="217" t="s">
        <v>82</v>
      </c>
      <c r="AY100" s="19" t="s">
        <v>128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135</v>
      </c>
      <c r="BM100" s="217" t="s">
        <v>147</v>
      </c>
    </row>
    <row r="101" spans="1:47" s="2" customFormat="1" ht="12">
      <c r="A101" s="40"/>
      <c r="B101" s="41"/>
      <c r="C101" s="42"/>
      <c r="D101" s="219" t="s">
        <v>137</v>
      </c>
      <c r="E101" s="42"/>
      <c r="F101" s="220" t="s">
        <v>148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137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149</v>
      </c>
      <c r="E102" s="227" t="s">
        <v>19</v>
      </c>
      <c r="F102" s="228" t="s">
        <v>150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149</v>
      </c>
      <c r="AU102" s="234" t="s">
        <v>82</v>
      </c>
      <c r="AV102" s="13" t="s">
        <v>80</v>
      </c>
      <c r="AW102" s="13" t="s">
        <v>33</v>
      </c>
      <c r="AX102" s="13" t="s">
        <v>72</v>
      </c>
      <c r="AY102" s="234" t="s">
        <v>128</v>
      </c>
    </row>
    <row r="103" spans="1:51" s="14" customFormat="1" ht="12">
      <c r="A103" s="14"/>
      <c r="B103" s="235"/>
      <c r="C103" s="236"/>
      <c r="D103" s="226" t="s">
        <v>149</v>
      </c>
      <c r="E103" s="237" t="s">
        <v>19</v>
      </c>
      <c r="F103" s="238" t="s">
        <v>151</v>
      </c>
      <c r="G103" s="236"/>
      <c r="H103" s="239">
        <v>14.5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149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128</v>
      </c>
    </row>
    <row r="104" spans="1:51" s="13" customFormat="1" ht="12">
      <c r="A104" s="13"/>
      <c r="B104" s="224"/>
      <c r="C104" s="225"/>
      <c r="D104" s="226" t="s">
        <v>149</v>
      </c>
      <c r="E104" s="227" t="s">
        <v>19</v>
      </c>
      <c r="F104" s="228" t="s">
        <v>152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149</v>
      </c>
      <c r="AU104" s="234" t="s">
        <v>82</v>
      </c>
      <c r="AV104" s="13" t="s">
        <v>80</v>
      </c>
      <c r="AW104" s="13" t="s">
        <v>33</v>
      </c>
      <c r="AX104" s="13" t="s">
        <v>72</v>
      </c>
      <c r="AY104" s="234" t="s">
        <v>128</v>
      </c>
    </row>
    <row r="105" spans="1:51" s="14" customFormat="1" ht="12">
      <c r="A105" s="14"/>
      <c r="B105" s="235"/>
      <c r="C105" s="236"/>
      <c r="D105" s="226" t="s">
        <v>149</v>
      </c>
      <c r="E105" s="237" t="s">
        <v>19</v>
      </c>
      <c r="F105" s="238" t="s">
        <v>153</v>
      </c>
      <c r="G105" s="236"/>
      <c r="H105" s="239">
        <v>81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149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128</v>
      </c>
    </row>
    <row r="106" spans="1:51" s="15" customFormat="1" ht="12">
      <c r="A106" s="15"/>
      <c r="B106" s="246"/>
      <c r="C106" s="247"/>
      <c r="D106" s="226" t="s">
        <v>149</v>
      </c>
      <c r="E106" s="248" t="s">
        <v>19</v>
      </c>
      <c r="F106" s="249" t="s">
        <v>154</v>
      </c>
      <c r="G106" s="247"/>
      <c r="H106" s="250">
        <v>95.5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149</v>
      </c>
      <c r="AU106" s="256" t="s">
        <v>82</v>
      </c>
      <c r="AV106" s="15" t="s">
        <v>135</v>
      </c>
      <c r="AW106" s="15" t="s">
        <v>33</v>
      </c>
      <c r="AX106" s="15" t="s">
        <v>80</v>
      </c>
      <c r="AY106" s="256" t="s">
        <v>128</v>
      </c>
    </row>
    <row r="107" spans="1:65" s="2" customFormat="1" ht="24.15" customHeight="1">
      <c r="A107" s="40"/>
      <c r="B107" s="41"/>
      <c r="C107" s="206" t="s">
        <v>135</v>
      </c>
      <c r="D107" s="206" t="s">
        <v>130</v>
      </c>
      <c r="E107" s="207" t="s">
        <v>155</v>
      </c>
      <c r="F107" s="208" t="s">
        <v>156</v>
      </c>
      <c r="G107" s="209" t="s">
        <v>146</v>
      </c>
      <c r="H107" s="210">
        <v>81</v>
      </c>
      <c r="I107" s="211"/>
      <c r="J107" s="212">
        <f>ROUND(I107*H107,2)</f>
        <v>0</v>
      </c>
      <c r="K107" s="208" t="s">
        <v>134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0.22</v>
      </c>
      <c r="T107" s="216">
        <f>S107*H107</f>
        <v>17.82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135</v>
      </c>
      <c r="AT107" s="217" t="s">
        <v>130</v>
      </c>
      <c r="AU107" s="217" t="s">
        <v>82</v>
      </c>
      <c r="AY107" s="19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135</v>
      </c>
      <c r="BM107" s="217" t="s">
        <v>157</v>
      </c>
    </row>
    <row r="108" spans="1:47" s="2" customFormat="1" ht="12">
      <c r="A108" s="40"/>
      <c r="B108" s="41"/>
      <c r="C108" s="42"/>
      <c r="D108" s="219" t="s">
        <v>137</v>
      </c>
      <c r="E108" s="42"/>
      <c r="F108" s="220" t="s">
        <v>158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82</v>
      </c>
    </row>
    <row r="109" spans="1:51" s="13" customFormat="1" ht="12">
      <c r="A109" s="13"/>
      <c r="B109" s="224"/>
      <c r="C109" s="225"/>
      <c r="D109" s="226" t="s">
        <v>149</v>
      </c>
      <c r="E109" s="227" t="s">
        <v>19</v>
      </c>
      <c r="F109" s="228" t="s">
        <v>159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149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128</v>
      </c>
    </row>
    <row r="110" spans="1:51" s="14" customFormat="1" ht="12">
      <c r="A110" s="14"/>
      <c r="B110" s="235"/>
      <c r="C110" s="236"/>
      <c r="D110" s="226" t="s">
        <v>149</v>
      </c>
      <c r="E110" s="237" t="s">
        <v>19</v>
      </c>
      <c r="F110" s="238" t="s">
        <v>153</v>
      </c>
      <c r="G110" s="236"/>
      <c r="H110" s="239">
        <v>81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149</v>
      </c>
      <c r="AU110" s="245" t="s">
        <v>82</v>
      </c>
      <c r="AV110" s="14" t="s">
        <v>82</v>
      </c>
      <c r="AW110" s="14" t="s">
        <v>33</v>
      </c>
      <c r="AX110" s="14" t="s">
        <v>80</v>
      </c>
      <c r="AY110" s="245" t="s">
        <v>128</v>
      </c>
    </row>
    <row r="111" spans="1:65" s="2" customFormat="1" ht="24.15" customHeight="1">
      <c r="A111" s="40"/>
      <c r="B111" s="41"/>
      <c r="C111" s="206" t="s">
        <v>160</v>
      </c>
      <c r="D111" s="206" t="s">
        <v>130</v>
      </c>
      <c r="E111" s="207" t="s">
        <v>161</v>
      </c>
      <c r="F111" s="208" t="s">
        <v>162</v>
      </c>
      <c r="G111" s="209" t="s">
        <v>146</v>
      </c>
      <c r="H111" s="210">
        <v>14.5</v>
      </c>
      <c r="I111" s="211"/>
      <c r="J111" s="212">
        <f>ROUND(I111*H111,2)</f>
        <v>0</v>
      </c>
      <c r="K111" s="208" t="s">
        <v>134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0.316</v>
      </c>
      <c r="T111" s="216">
        <f>S111*H111</f>
        <v>4.582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135</v>
      </c>
      <c r="AT111" s="217" t="s">
        <v>130</v>
      </c>
      <c r="AU111" s="217" t="s">
        <v>82</v>
      </c>
      <c r="AY111" s="19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135</v>
      </c>
      <c r="BM111" s="217" t="s">
        <v>163</v>
      </c>
    </row>
    <row r="112" spans="1:47" s="2" customFormat="1" ht="12">
      <c r="A112" s="40"/>
      <c r="B112" s="41"/>
      <c r="C112" s="42"/>
      <c r="D112" s="219" t="s">
        <v>137</v>
      </c>
      <c r="E112" s="42"/>
      <c r="F112" s="220" t="s">
        <v>164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137</v>
      </c>
      <c r="AU112" s="19" t="s">
        <v>82</v>
      </c>
    </row>
    <row r="113" spans="1:51" s="13" customFormat="1" ht="12">
      <c r="A113" s="13"/>
      <c r="B113" s="224"/>
      <c r="C113" s="225"/>
      <c r="D113" s="226" t="s">
        <v>149</v>
      </c>
      <c r="E113" s="227" t="s">
        <v>19</v>
      </c>
      <c r="F113" s="228" t="s">
        <v>150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149</v>
      </c>
      <c r="AU113" s="234" t="s">
        <v>82</v>
      </c>
      <c r="AV113" s="13" t="s">
        <v>80</v>
      </c>
      <c r="AW113" s="13" t="s">
        <v>33</v>
      </c>
      <c r="AX113" s="13" t="s">
        <v>72</v>
      </c>
      <c r="AY113" s="234" t="s">
        <v>128</v>
      </c>
    </row>
    <row r="114" spans="1:51" s="14" customFormat="1" ht="12">
      <c r="A114" s="14"/>
      <c r="B114" s="235"/>
      <c r="C114" s="236"/>
      <c r="D114" s="226" t="s">
        <v>149</v>
      </c>
      <c r="E114" s="237" t="s">
        <v>19</v>
      </c>
      <c r="F114" s="238" t="s">
        <v>151</v>
      </c>
      <c r="G114" s="236"/>
      <c r="H114" s="239">
        <v>14.5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149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128</v>
      </c>
    </row>
    <row r="115" spans="1:65" s="2" customFormat="1" ht="24.15" customHeight="1">
      <c r="A115" s="40"/>
      <c r="B115" s="41"/>
      <c r="C115" s="206" t="s">
        <v>165</v>
      </c>
      <c r="D115" s="206" t="s">
        <v>130</v>
      </c>
      <c r="E115" s="207" t="s">
        <v>166</v>
      </c>
      <c r="F115" s="208" t="s">
        <v>167</v>
      </c>
      <c r="G115" s="209" t="s">
        <v>168</v>
      </c>
      <c r="H115" s="210">
        <v>61</v>
      </c>
      <c r="I115" s="211"/>
      <c r="J115" s="212">
        <f>ROUND(I115*H115,2)</f>
        <v>0</v>
      </c>
      <c r="K115" s="208" t="s">
        <v>134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0.205</v>
      </c>
      <c r="T115" s="216">
        <f>S115*H115</f>
        <v>12.504999999999999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135</v>
      </c>
      <c r="AT115" s="217" t="s">
        <v>130</v>
      </c>
      <c r="AU115" s="217" t="s">
        <v>82</v>
      </c>
      <c r="AY115" s="19" t="s">
        <v>128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135</v>
      </c>
      <c r="BM115" s="217" t="s">
        <v>169</v>
      </c>
    </row>
    <row r="116" spans="1:47" s="2" customFormat="1" ht="12">
      <c r="A116" s="40"/>
      <c r="B116" s="41"/>
      <c r="C116" s="42"/>
      <c r="D116" s="219" t="s">
        <v>137</v>
      </c>
      <c r="E116" s="42"/>
      <c r="F116" s="220" t="s">
        <v>170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137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149</v>
      </c>
      <c r="E117" s="237" t="s">
        <v>19</v>
      </c>
      <c r="F117" s="238" t="s">
        <v>171</v>
      </c>
      <c r="G117" s="236"/>
      <c r="H117" s="239">
        <v>61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149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128</v>
      </c>
    </row>
    <row r="118" spans="1:65" s="2" customFormat="1" ht="16.5" customHeight="1">
      <c r="A118" s="40"/>
      <c r="B118" s="41"/>
      <c r="C118" s="206" t="s">
        <v>172</v>
      </c>
      <c r="D118" s="206" t="s">
        <v>130</v>
      </c>
      <c r="E118" s="207" t="s">
        <v>173</v>
      </c>
      <c r="F118" s="208" t="s">
        <v>174</v>
      </c>
      <c r="G118" s="209" t="s">
        <v>146</v>
      </c>
      <c r="H118" s="210">
        <v>129</v>
      </c>
      <c r="I118" s="211"/>
      <c r="J118" s="212">
        <f>ROUND(I118*H118,2)</f>
        <v>0</v>
      </c>
      <c r="K118" s="208" t="s">
        <v>134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135</v>
      </c>
      <c r="AT118" s="217" t="s">
        <v>130</v>
      </c>
      <c r="AU118" s="217" t="s">
        <v>82</v>
      </c>
      <c r="AY118" s="19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135</v>
      </c>
      <c r="BM118" s="217" t="s">
        <v>175</v>
      </c>
    </row>
    <row r="119" spans="1:47" s="2" customFormat="1" ht="12">
      <c r="A119" s="40"/>
      <c r="B119" s="41"/>
      <c r="C119" s="42"/>
      <c r="D119" s="219" t="s">
        <v>137</v>
      </c>
      <c r="E119" s="42"/>
      <c r="F119" s="220" t="s">
        <v>176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137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149</v>
      </c>
      <c r="E120" s="237" t="s">
        <v>19</v>
      </c>
      <c r="F120" s="238" t="s">
        <v>177</v>
      </c>
      <c r="G120" s="236"/>
      <c r="H120" s="239">
        <v>129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149</v>
      </c>
      <c r="AU120" s="245" t="s">
        <v>82</v>
      </c>
      <c r="AV120" s="14" t="s">
        <v>82</v>
      </c>
      <c r="AW120" s="14" t="s">
        <v>33</v>
      </c>
      <c r="AX120" s="14" t="s">
        <v>80</v>
      </c>
      <c r="AY120" s="245" t="s">
        <v>128</v>
      </c>
    </row>
    <row r="121" spans="1:65" s="2" customFormat="1" ht="21.75" customHeight="1">
      <c r="A121" s="40"/>
      <c r="B121" s="41"/>
      <c r="C121" s="206" t="s">
        <v>178</v>
      </c>
      <c r="D121" s="206" t="s">
        <v>130</v>
      </c>
      <c r="E121" s="207" t="s">
        <v>179</v>
      </c>
      <c r="F121" s="208" t="s">
        <v>180</v>
      </c>
      <c r="G121" s="209" t="s">
        <v>181</v>
      </c>
      <c r="H121" s="210">
        <v>36.63</v>
      </c>
      <c r="I121" s="211"/>
      <c r="J121" s="212">
        <f>ROUND(I121*H121,2)</f>
        <v>0</v>
      </c>
      <c r="K121" s="208" t="s">
        <v>134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135</v>
      </c>
      <c r="AT121" s="217" t="s">
        <v>130</v>
      </c>
      <c r="AU121" s="217" t="s">
        <v>82</v>
      </c>
      <c r="AY121" s="19" t="s">
        <v>128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135</v>
      </c>
      <c r="BM121" s="217" t="s">
        <v>182</v>
      </c>
    </row>
    <row r="122" spans="1:47" s="2" customFormat="1" ht="12">
      <c r="A122" s="40"/>
      <c r="B122" s="41"/>
      <c r="C122" s="42"/>
      <c r="D122" s="219" t="s">
        <v>137</v>
      </c>
      <c r="E122" s="42"/>
      <c r="F122" s="220" t="s">
        <v>183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137</v>
      </c>
      <c r="AU122" s="19" t="s">
        <v>82</v>
      </c>
    </row>
    <row r="123" spans="1:51" s="13" customFormat="1" ht="12">
      <c r="A123" s="13"/>
      <c r="B123" s="224"/>
      <c r="C123" s="225"/>
      <c r="D123" s="226" t="s">
        <v>149</v>
      </c>
      <c r="E123" s="227" t="s">
        <v>19</v>
      </c>
      <c r="F123" s="228" t="s">
        <v>184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149</v>
      </c>
      <c r="AU123" s="234" t="s">
        <v>82</v>
      </c>
      <c r="AV123" s="13" t="s">
        <v>80</v>
      </c>
      <c r="AW123" s="13" t="s">
        <v>33</v>
      </c>
      <c r="AX123" s="13" t="s">
        <v>72</v>
      </c>
      <c r="AY123" s="234" t="s">
        <v>128</v>
      </c>
    </row>
    <row r="124" spans="1:51" s="14" customFormat="1" ht="12">
      <c r="A124" s="14"/>
      <c r="B124" s="235"/>
      <c r="C124" s="236"/>
      <c r="D124" s="226" t="s">
        <v>149</v>
      </c>
      <c r="E124" s="237" t="s">
        <v>19</v>
      </c>
      <c r="F124" s="238" t="s">
        <v>185</v>
      </c>
      <c r="G124" s="236"/>
      <c r="H124" s="239">
        <v>27.42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149</v>
      </c>
      <c r="AU124" s="245" t="s">
        <v>82</v>
      </c>
      <c r="AV124" s="14" t="s">
        <v>82</v>
      </c>
      <c r="AW124" s="14" t="s">
        <v>33</v>
      </c>
      <c r="AX124" s="14" t="s">
        <v>72</v>
      </c>
      <c r="AY124" s="245" t="s">
        <v>128</v>
      </c>
    </row>
    <row r="125" spans="1:51" s="13" customFormat="1" ht="12">
      <c r="A125" s="13"/>
      <c r="B125" s="224"/>
      <c r="C125" s="225"/>
      <c r="D125" s="226" t="s">
        <v>149</v>
      </c>
      <c r="E125" s="227" t="s">
        <v>19</v>
      </c>
      <c r="F125" s="228" t="s">
        <v>186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149</v>
      </c>
      <c r="AU125" s="234" t="s">
        <v>82</v>
      </c>
      <c r="AV125" s="13" t="s">
        <v>80</v>
      </c>
      <c r="AW125" s="13" t="s">
        <v>33</v>
      </c>
      <c r="AX125" s="13" t="s">
        <v>72</v>
      </c>
      <c r="AY125" s="234" t="s">
        <v>128</v>
      </c>
    </row>
    <row r="126" spans="1:51" s="14" customFormat="1" ht="12">
      <c r="A126" s="14"/>
      <c r="B126" s="235"/>
      <c r="C126" s="236"/>
      <c r="D126" s="226" t="s">
        <v>149</v>
      </c>
      <c r="E126" s="237" t="s">
        <v>19</v>
      </c>
      <c r="F126" s="238" t="s">
        <v>187</v>
      </c>
      <c r="G126" s="236"/>
      <c r="H126" s="239">
        <v>9.21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149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128</v>
      </c>
    </row>
    <row r="127" spans="1:51" s="15" customFormat="1" ht="12">
      <c r="A127" s="15"/>
      <c r="B127" s="246"/>
      <c r="C127" s="247"/>
      <c r="D127" s="226" t="s">
        <v>149</v>
      </c>
      <c r="E127" s="248" t="s">
        <v>19</v>
      </c>
      <c r="F127" s="249" t="s">
        <v>154</v>
      </c>
      <c r="G127" s="247"/>
      <c r="H127" s="250">
        <v>36.63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149</v>
      </c>
      <c r="AU127" s="256" t="s">
        <v>82</v>
      </c>
      <c r="AV127" s="15" t="s">
        <v>135</v>
      </c>
      <c r="AW127" s="15" t="s">
        <v>33</v>
      </c>
      <c r="AX127" s="15" t="s">
        <v>80</v>
      </c>
      <c r="AY127" s="256" t="s">
        <v>128</v>
      </c>
    </row>
    <row r="128" spans="1:65" s="2" customFormat="1" ht="24.15" customHeight="1">
      <c r="A128" s="40"/>
      <c r="B128" s="41"/>
      <c r="C128" s="206" t="s">
        <v>188</v>
      </c>
      <c r="D128" s="206" t="s">
        <v>130</v>
      </c>
      <c r="E128" s="207" t="s">
        <v>189</v>
      </c>
      <c r="F128" s="208" t="s">
        <v>190</v>
      </c>
      <c r="G128" s="209" t="s">
        <v>181</v>
      </c>
      <c r="H128" s="210">
        <v>0.738</v>
      </c>
      <c r="I128" s="211"/>
      <c r="J128" s="212">
        <f>ROUND(I128*H128,2)</f>
        <v>0</v>
      </c>
      <c r="K128" s="208" t="s">
        <v>134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135</v>
      </c>
      <c r="AT128" s="217" t="s">
        <v>130</v>
      </c>
      <c r="AU128" s="217" t="s">
        <v>82</v>
      </c>
      <c r="AY128" s="19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135</v>
      </c>
      <c r="BM128" s="217" t="s">
        <v>191</v>
      </c>
    </row>
    <row r="129" spans="1:47" s="2" customFormat="1" ht="12">
      <c r="A129" s="40"/>
      <c r="B129" s="41"/>
      <c r="C129" s="42"/>
      <c r="D129" s="219" t="s">
        <v>137</v>
      </c>
      <c r="E129" s="42"/>
      <c r="F129" s="220" t="s">
        <v>192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82</v>
      </c>
    </row>
    <row r="130" spans="1:51" s="13" customFormat="1" ht="12">
      <c r="A130" s="13"/>
      <c r="B130" s="224"/>
      <c r="C130" s="225"/>
      <c r="D130" s="226" t="s">
        <v>149</v>
      </c>
      <c r="E130" s="227" t="s">
        <v>19</v>
      </c>
      <c r="F130" s="228" t="s">
        <v>193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149</v>
      </c>
      <c r="AU130" s="234" t="s">
        <v>82</v>
      </c>
      <c r="AV130" s="13" t="s">
        <v>80</v>
      </c>
      <c r="AW130" s="13" t="s">
        <v>33</v>
      </c>
      <c r="AX130" s="13" t="s">
        <v>72</v>
      </c>
      <c r="AY130" s="234" t="s">
        <v>128</v>
      </c>
    </row>
    <row r="131" spans="1:51" s="14" customFormat="1" ht="12">
      <c r="A131" s="14"/>
      <c r="B131" s="235"/>
      <c r="C131" s="236"/>
      <c r="D131" s="226" t="s">
        <v>149</v>
      </c>
      <c r="E131" s="237" t="s">
        <v>19</v>
      </c>
      <c r="F131" s="238" t="s">
        <v>194</v>
      </c>
      <c r="G131" s="236"/>
      <c r="H131" s="239">
        <v>0.175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149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128</v>
      </c>
    </row>
    <row r="132" spans="1:51" s="13" customFormat="1" ht="12">
      <c r="A132" s="13"/>
      <c r="B132" s="224"/>
      <c r="C132" s="225"/>
      <c r="D132" s="226" t="s">
        <v>149</v>
      </c>
      <c r="E132" s="227" t="s">
        <v>19</v>
      </c>
      <c r="F132" s="228" t="s">
        <v>195</v>
      </c>
      <c r="G132" s="225"/>
      <c r="H132" s="227" t="s">
        <v>19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149</v>
      </c>
      <c r="AU132" s="234" t="s">
        <v>82</v>
      </c>
      <c r="AV132" s="13" t="s">
        <v>80</v>
      </c>
      <c r="AW132" s="13" t="s">
        <v>33</v>
      </c>
      <c r="AX132" s="13" t="s">
        <v>72</v>
      </c>
      <c r="AY132" s="234" t="s">
        <v>128</v>
      </c>
    </row>
    <row r="133" spans="1:51" s="14" customFormat="1" ht="12">
      <c r="A133" s="14"/>
      <c r="B133" s="235"/>
      <c r="C133" s="236"/>
      <c r="D133" s="226" t="s">
        <v>149</v>
      </c>
      <c r="E133" s="237" t="s">
        <v>19</v>
      </c>
      <c r="F133" s="238" t="s">
        <v>196</v>
      </c>
      <c r="G133" s="236"/>
      <c r="H133" s="239">
        <v>0.563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149</v>
      </c>
      <c r="AU133" s="245" t="s">
        <v>82</v>
      </c>
      <c r="AV133" s="14" t="s">
        <v>82</v>
      </c>
      <c r="AW133" s="14" t="s">
        <v>33</v>
      </c>
      <c r="AX133" s="14" t="s">
        <v>72</v>
      </c>
      <c r="AY133" s="245" t="s">
        <v>128</v>
      </c>
    </row>
    <row r="134" spans="1:51" s="15" customFormat="1" ht="12">
      <c r="A134" s="15"/>
      <c r="B134" s="246"/>
      <c r="C134" s="247"/>
      <c r="D134" s="226" t="s">
        <v>149</v>
      </c>
      <c r="E134" s="248" t="s">
        <v>19</v>
      </c>
      <c r="F134" s="249" t="s">
        <v>154</v>
      </c>
      <c r="G134" s="247"/>
      <c r="H134" s="250">
        <v>0.738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149</v>
      </c>
      <c r="AU134" s="256" t="s">
        <v>82</v>
      </c>
      <c r="AV134" s="15" t="s">
        <v>135</v>
      </c>
      <c r="AW134" s="15" t="s">
        <v>33</v>
      </c>
      <c r="AX134" s="15" t="s">
        <v>80</v>
      </c>
      <c r="AY134" s="256" t="s">
        <v>128</v>
      </c>
    </row>
    <row r="135" spans="1:65" s="2" customFormat="1" ht="24.15" customHeight="1">
      <c r="A135" s="40"/>
      <c r="B135" s="41"/>
      <c r="C135" s="206" t="s">
        <v>197</v>
      </c>
      <c r="D135" s="206" t="s">
        <v>130</v>
      </c>
      <c r="E135" s="207" t="s">
        <v>198</v>
      </c>
      <c r="F135" s="208" t="s">
        <v>199</v>
      </c>
      <c r="G135" s="209" t="s">
        <v>181</v>
      </c>
      <c r="H135" s="210">
        <v>34.803</v>
      </c>
      <c r="I135" s="211"/>
      <c r="J135" s="212">
        <f>ROUND(I135*H135,2)</f>
        <v>0</v>
      </c>
      <c r="K135" s="208" t="s">
        <v>134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135</v>
      </c>
      <c r="AT135" s="217" t="s">
        <v>130</v>
      </c>
      <c r="AU135" s="217" t="s">
        <v>82</v>
      </c>
      <c r="AY135" s="19" t="s">
        <v>128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135</v>
      </c>
      <c r="BM135" s="217" t="s">
        <v>200</v>
      </c>
    </row>
    <row r="136" spans="1:47" s="2" customFormat="1" ht="12">
      <c r="A136" s="40"/>
      <c r="B136" s="41"/>
      <c r="C136" s="42"/>
      <c r="D136" s="219" t="s">
        <v>137</v>
      </c>
      <c r="E136" s="42"/>
      <c r="F136" s="220" t="s">
        <v>201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137</v>
      </c>
      <c r="AU136" s="19" t="s">
        <v>82</v>
      </c>
    </row>
    <row r="137" spans="1:51" s="14" customFormat="1" ht="12">
      <c r="A137" s="14"/>
      <c r="B137" s="235"/>
      <c r="C137" s="236"/>
      <c r="D137" s="226" t="s">
        <v>149</v>
      </c>
      <c r="E137" s="237" t="s">
        <v>19</v>
      </c>
      <c r="F137" s="238" t="s">
        <v>202</v>
      </c>
      <c r="G137" s="236"/>
      <c r="H137" s="239">
        <v>34.803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149</v>
      </c>
      <c r="AU137" s="245" t="s">
        <v>82</v>
      </c>
      <c r="AV137" s="14" t="s">
        <v>82</v>
      </c>
      <c r="AW137" s="14" t="s">
        <v>33</v>
      </c>
      <c r="AX137" s="14" t="s">
        <v>80</v>
      </c>
      <c r="AY137" s="245" t="s">
        <v>128</v>
      </c>
    </row>
    <row r="138" spans="1:65" s="2" customFormat="1" ht="24.15" customHeight="1">
      <c r="A138" s="40"/>
      <c r="B138" s="41"/>
      <c r="C138" s="206" t="s">
        <v>203</v>
      </c>
      <c r="D138" s="206" t="s">
        <v>130</v>
      </c>
      <c r="E138" s="207" t="s">
        <v>204</v>
      </c>
      <c r="F138" s="208" t="s">
        <v>205</v>
      </c>
      <c r="G138" s="209" t="s">
        <v>181</v>
      </c>
      <c r="H138" s="210">
        <v>1.223</v>
      </c>
      <c r="I138" s="211"/>
      <c r="J138" s="212">
        <f>ROUND(I138*H138,2)</f>
        <v>0</v>
      </c>
      <c r="K138" s="208" t="s">
        <v>134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135</v>
      </c>
      <c r="AT138" s="217" t="s">
        <v>130</v>
      </c>
      <c r="AU138" s="217" t="s">
        <v>82</v>
      </c>
      <c r="AY138" s="19" t="s">
        <v>128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135</v>
      </c>
      <c r="BM138" s="217" t="s">
        <v>206</v>
      </c>
    </row>
    <row r="139" spans="1:47" s="2" customFormat="1" ht="12">
      <c r="A139" s="40"/>
      <c r="B139" s="41"/>
      <c r="C139" s="42"/>
      <c r="D139" s="219" t="s">
        <v>137</v>
      </c>
      <c r="E139" s="42"/>
      <c r="F139" s="220" t="s">
        <v>207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137</v>
      </c>
      <c r="AU139" s="19" t="s">
        <v>82</v>
      </c>
    </row>
    <row r="140" spans="1:51" s="14" customFormat="1" ht="12">
      <c r="A140" s="14"/>
      <c r="B140" s="235"/>
      <c r="C140" s="236"/>
      <c r="D140" s="226" t="s">
        <v>149</v>
      </c>
      <c r="E140" s="237" t="s">
        <v>19</v>
      </c>
      <c r="F140" s="238" t="s">
        <v>208</v>
      </c>
      <c r="G140" s="236"/>
      <c r="H140" s="239">
        <v>1.223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149</v>
      </c>
      <c r="AU140" s="245" t="s">
        <v>82</v>
      </c>
      <c r="AV140" s="14" t="s">
        <v>82</v>
      </c>
      <c r="AW140" s="14" t="s">
        <v>33</v>
      </c>
      <c r="AX140" s="14" t="s">
        <v>80</v>
      </c>
      <c r="AY140" s="245" t="s">
        <v>128</v>
      </c>
    </row>
    <row r="141" spans="1:65" s="2" customFormat="1" ht="37.8" customHeight="1">
      <c r="A141" s="40"/>
      <c r="B141" s="41"/>
      <c r="C141" s="206" t="s">
        <v>209</v>
      </c>
      <c r="D141" s="206" t="s">
        <v>130</v>
      </c>
      <c r="E141" s="207" t="s">
        <v>210</v>
      </c>
      <c r="F141" s="208" t="s">
        <v>211</v>
      </c>
      <c r="G141" s="209" t="s">
        <v>181</v>
      </c>
      <c r="H141" s="210">
        <v>98.623</v>
      </c>
      <c r="I141" s="211"/>
      <c r="J141" s="212">
        <f>ROUND(I141*H141,2)</f>
        <v>0</v>
      </c>
      <c r="K141" s="208" t="s">
        <v>134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135</v>
      </c>
      <c r="AT141" s="217" t="s">
        <v>130</v>
      </c>
      <c r="AU141" s="217" t="s">
        <v>82</v>
      </c>
      <c r="AY141" s="19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135</v>
      </c>
      <c r="BM141" s="217" t="s">
        <v>212</v>
      </c>
    </row>
    <row r="142" spans="1:47" s="2" customFormat="1" ht="12">
      <c r="A142" s="40"/>
      <c r="B142" s="41"/>
      <c r="C142" s="42"/>
      <c r="D142" s="219" t="s">
        <v>137</v>
      </c>
      <c r="E142" s="42"/>
      <c r="F142" s="220" t="s">
        <v>213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137</v>
      </c>
      <c r="AU142" s="19" t="s">
        <v>82</v>
      </c>
    </row>
    <row r="143" spans="1:51" s="14" customFormat="1" ht="12">
      <c r="A143" s="14"/>
      <c r="B143" s="235"/>
      <c r="C143" s="236"/>
      <c r="D143" s="226" t="s">
        <v>149</v>
      </c>
      <c r="E143" s="237" t="s">
        <v>19</v>
      </c>
      <c r="F143" s="238" t="s">
        <v>214</v>
      </c>
      <c r="G143" s="236"/>
      <c r="H143" s="239">
        <v>25.8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149</v>
      </c>
      <c r="AU143" s="245" t="s">
        <v>82</v>
      </c>
      <c r="AV143" s="14" t="s">
        <v>82</v>
      </c>
      <c r="AW143" s="14" t="s">
        <v>33</v>
      </c>
      <c r="AX143" s="14" t="s">
        <v>72</v>
      </c>
      <c r="AY143" s="245" t="s">
        <v>128</v>
      </c>
    </row>
    <row r="144" spans="1:51" s="14" customFormat="1" ht="12">
      <c r="A144" s="14"/>
      <c r="B144" s="235"/>
      <c r="C144" s="236"/>
      <c r="D144" s="226" t="s">
        <v>149</v>
      </c>
      <c r="E144" s="237" t="s">
        <v>19</v>
      </c>
      <c r="F144" s="238" t="s">
        <v>215</v>
      </c>
      <c r="G144" s="236"/>
      <c r="H144" s="239">
        <v>36.63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149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128</v>
      </c>
    </row>
    <row r="145" spans="1:51" s="14" customFormat="1" ht="12">
      <c r="A145" s="14"/>
      <c r="B145" s="235"/>
      <c r="C145" s="236"/>
      <c r="D145" s="226" t="s">
        <v>149</v>
      </c>
      <c r="E145" s="237" t="s">
        <v>19</v>
      </c>
      <c r="F145" s="238" t="s">
        <v>216</v>
      </c>
      <c r="G145" s="236"/>
      <c r="H145" s="239">
        <v>0.738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149</v>
      </c>
      <c r="AU145" s="245" t="s">
        <v>82</v>
      </c>
      <c r="AV145" s="14" t="s">
        <v>82</v>
      </c>
      <c r="AW145" s="14" t="s">
        <v>33</v>
      </c>
      <c r="AX145" s="14" t="s">
        <v>72</v>
      </c>
      <c r="AY145" s="245" t="s">
        <v>128</v>
      </c>
    </row>
    <row r="146" spans="1:51" s="14" customFormat="1" ht="12">
      <c r="A146" s="14"/>
      <c r="B146" s="235"/>
      <c r="C146" s="236"/>
      <c r="D146" s="226" t="s">
        <v>149</v>
      </c>
      <c r="E146" s="237" t="s">
        <v>19</v>
      </c>
      <c r="F146" s="238" t="s">
        <v>217</v>
      </c>
      <c r="G146" s="236"/>
      <c r="H146" s="239">
        <v>34.803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149</v>
      </c>
      <c r="AU146" s="245" t="s">
        <v>82</v>
      </c>
      <c r="AV146" s="14" t="s">
        <v>82</v>
      </c>
      <c r="AW146" s="14" t="s">
        <v>33</v>
      </c>
      <c r="AX146" s="14" t="s">
        <v>72</v>
      </c>
      <c r="AY146" s="245" t="s">
        <v>128</v>
      </c>
    </row>
    <row r="147" spans="1:51" s="14" customFormat="1" ht="12">
      <c r="A147" s="14"/>
      <c r="B147" s="235"/>
      <c r="C147" s="236"/>
      <c r="D147" s="226" t="s">
        <v>149</v>
      </c>
      <c r="E147" s="237" t="s">
        <v>19</v>
      </c>
      <c r="F147" s="238" t="s">
        <v>218</v>
      </c>
      <c r="G147" s="236"/>
      <c r="H147" s="239">
        <v>0.652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149</v>
      </c>
      <c r="AU147" s="245" t="s">
        <v>82</v>
      </c>
      <c r="AV147" s="14" t="s">
        <v>82</v>
      </c>
      <c r="AW147" s="14" t="s">
        <v>33</v>
      </c>
      <c r="AX147" s="14" t="s">
        <v>72</v>
      </c>
      <c r="AY147" s="245" t="s">
        <v>128</v>
      </c>
    </row>
    <row r="148" spans="1:51" s="15" customFormat="1" ht="12">
      <c r="A148" s="15"/>
      <c r="B148" s="246"/>
      <c r="C148" s="247"/>
      <c r="D148" s="226" t="s">
        <v>149</v>
      </c>
      <c r="E148" s="248" t="s">
        <v>19</v>
      </c>
      <c r="F148" s="249" t="s">
        <v>154</v>
      </c>
      <c r="G148" s="247"/>
      <c r="H148" s="250">
        <v>98.623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149</v>
      </c>
      <c r="AU148" s="256" t="s">
        <v>82</v>
      </c>
      <c r="AV148" s="15" t="s">
        <v>135</v>
      </c>
      <c r="AW148" s="15" t="s">
        <v>33</v>
      </c>
      <c r="AX148" s="15" t="s">
        <v>80</v>
      </c>
      <c r="AY148" s="256" t="s">
        <v>128</v>
      </c>
    </row>
    <row r="149" spans="1:65" s="2" customFormat="1" ht="37.8" customHeight="1">
      <c r="A149" s="40"/>
      <c r="B149" s="41"/>
      <c r="C149" s="206" t="s">
        <v>219</v>
      </c>
      <c r="D149" s="206" t="s">
        <v>130</v>
      </c>
      <c r="E149" s="207" t="s">
        <v>220</v>
      </c>
      <c r="F149" s="208" t="s">
        <v>221</v>
      </c>
      <c r="G149" s="209" t="s">
        <v>181</v>
      </c>
      <c r="H149" s="210">
        <v>493.115</v>
      </c>
      <c r="I149" s="211"/>
      <c r="J149" s="212">
        <f>ROUND(I149*H149,2)</f>
        <v>0</v>
      </c>
      <c r="K149" s="208" t="s">
        <v>134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135</v>
      </c>
      <c r="AT149" s="217" t="s">
        <v>130</v>
      </c>
      <c r="AU149" s="217" t="s">
        <v>82</v>
      </c>
      <c r="AY149" s="19" t="s">
        <v>128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135</v>
      </c>
      <c r="BM149" s="217" t="s">
        <v>222</v>
      </c>
    </row>
    <row r="150" spans="1:47" s="2" customFormat="1" ht="12">
      <c r="A150" s="40"/>
      <c r="B150" s="41"/>
      <c r="C150" s="42"/>
      <c r="D150" s="219" t="s">
        <v>137</v>
      </c>
      <c r="E150" s="42"/>
      <c r="F150" s="220" t="s">
        <v>223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137</v>
      </c>
      <c r="AU150" s="19" t="s">
        <v>82</v>
      </c>
    </row>
    <row r="151" spans="1:51" s="14" customFormat="1" ht="12">
      <c r="A151" s="14"/>
      <c r="B151" s="235"/>
      <c r="C151" s="236"/>
      <c r="D151" s="226" t="s">
        <v>149</v>
      </c>
      <c r="E151" s="237" t="s">
        <v>19</v>
      </c>
      <c r="F151" s="238" t="s">
        <v>224</v>
      </c>
      <c r="G151" s="236"/>
      <c r="H151" s="239">
        <v>493.115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149</v>
      </c>
      <c r="AU151" s="245" t="s">
        <v>82</v>
      </c>
      <c r="AV151" s="14" t="s">
        <v>82</v>
      </c>
      <c r="AW151" s="14" t="s">
        <v>33</v>
      </c>
      <c r="AX151" s="14" t="s">
        <v>80</v>
      </c>
      <c r="AY151" s="245" t="s">
        <v>128</v>
      </c>
    </row>
    <row r="152" spans="1:65" s="2" customFormat="1" ht="24.15" customHeight="1">
      <c r="A152" s="40"/>
      <c r="B152" s="41"/>
      <c r="C152" s="206" t="s">
        <v>225</v>
      </c>
      <c r="D152" s="206" t="s">
        <v>130</v>
      </c>
      <c r="E152" s="207" t="s">
        <v>226</v>
      </c>
      <c r="F152" s="208" t="s">
        <v>227</v>
      </c>
      <c r="G152" s="209" t="s">
        <v>181</v>
      </c>
      <c r="H152" s="210">
        <v>98.623</v>
      </c>
      <c r="I152" s="211"/>
      <c r="J152" s="212">
        <f>ROUND(I152*H152,2)</f>
        <v>0</v>
      </c>
      <c r="K152" s="208" t="s">
        <v>134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135</v>
      </c>
      <c r="AT152" s="217" t="s">
        <v>130</v>
      </c>
      <c r="AU152" s="217" t="s">
        <v>82</v>
      </c>
      <c r="AY152" s="19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135</v>
      </c>
      <c r="BM152" s="217" t="s">
        <v>228</v>
      </c>
    </row>
    <row r="153" spans="1:47" s="2" customFormat="1" ht="12">
      <c r="A153" s="40"/>
      <c r="B153" s="41"/>
      <c r="C153" s="42"/>
      <c r="D153" s="219" t="s">
        <v>137</v>
      </c>
      <c r="E153" s="42"/>
      <c r="F153" s="220" t="s">
        <v>229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137</v>
      </c>
      <c r="AU153" s="19" t="s">
        <v>82</v>
      </c>
    </row>
    <row r="154" spans="1:65" s="2" customFormat="1" ht="24.15" customHeight="1">
      <c r="A154" s="40"/>
      <c r="B154" s="41"/>
      <c r="C154" s="206" t="s">
        <v>8</v>
      </c>
      <c r="D154" s="206" t="s">
        <v>130</v>
      </c>
      <c r="E154" s="207" t="s">
        <v>230</v>
      </c>
      <c r="F154" s="208" t="s">
        <v>231</v>
      </c>
      <c r="G154" s="209" t="s">
        <v>232</v>
      </c>
      <c r="H154" s="210">
        <v>177.521</v>
      </c>
      <c r="I154" s="211"/>
      <c r="J154" s="212">
        <f>ROUND(I154*H154,2)</f>
        <v>0</v>
      </c>
      <c r="K154" s="208" t="s">
        <v>134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135</v>
      </c>
      <c r="AT154" s="217" t="s">
        <v>130</v>
      </c>
      <c r="AU154" s="217" t="s">
        <v>82</v>
      </c>
      <c r="AY154" s="19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135</v>
      </c>
      <c r="BM154" s="217" t="s">
        <v>233</v>
      </c>
    </row>
    <row r="155" spans="1:47" s="2" customFormat="1" ht="12">
      <c r="A155" s="40"/>
      <c r="B155" s="41"/>
      <c r="C155" s="42"/>
      <c r="D155" s="219" t="s">
        <v>137</v>
      </c>
      <c r="E155" s="42"/>
      <c r="F155" s="220" t="s">
        <v>234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137</v>
      </c>
      <c r="AU155" s="19" t="s">
        <v>82</v>
      </c>
    </row>
    <row r="156" spans="1:51" s="14" customFormat="1" ht="12">
      <c r="A156" s="14"/>
      <c r="B156" s="235"/>
      <c r="C156" s="236"/>
      <c r="D156" s="226" t="s">
        <v>149</v>
      </c>
      <c r="E156" s="237" t="s">
        <v>19</v>
      </c>
      <c r="F156" s="238" t="s">
        <v>235</v>
      </c>
      <c r="G156" s="236"/>
      <c r="H156" s="239">
        <v>177.521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149</v>
      </c>
      <c r="AU156" s="245" t="s">
        <v>82</v>
      </c>
      <c r="AV156" s="14" t="s">
        <v>82</v>
      </c>
      <c r="AW156" s="14" t="s">
        <v>33</v>
      </c>
      <c r="AX156" s="14" t="s">
        <v>80</v>
      </c>
      <c r="AY156" s="245" t="s">
        <v>128</v>
      </c>
    </row>
    <row r="157" spans="1:65" s="2" customFormat="1" ht="24.15" customHeight="1">
      <c r="A157" s="40"/>
      <c r="B157" s="41"/>
      <c r="C157" s="206" t="s">
        <v>236</v>
      </c>
      <c r="D157" s="206" t="s">
        <v>130</v>
      </c>
      <c r="E157" s="207" t="s">
        <v>237</v>
      </c>
      <c r="F157" s="208" t="s">
        <v>238</v>
      </c>
      <c r="G157" s="209" t="s">
        <v>181</v>
      </c>
      <c r="H157" s="210">
        <v>98.623</v>
      </c>
      <c r="I157" s="211"/>
      <c r="J157" s="212">
        <f>ROUND(I157*H157,2)</f>
        <v>0</v>
      </c>
      <c r="K157" s="208" t="s">
        <v>134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135</v>
      </c>
      <c r="AT157" s="217" t="s">
        <v>130</v>
      </c>
      <c r="AU157" s="217" t="s">
        <v>82</v>
      </c>
      <c r="AY157" s="19" t="s">
        <v>128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135</v>
      </c>
      <c r="BM157" s="217" t="s">
        <v>239</v>
      </c>
    </row>
    <row r="158" spans="1:47" s="2" customFormat="1" ht="12">
      <c r="A158" s="40"/>
      <c r="B158" s="41"/>
      <c r="C158" s="42"/>
      <c r="D158" s="219" t="s">
        <v>137</v>
      </c>
      <c r="E158" s="42"/>
      <c r="F158" s="220" t="s">
        <v>240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137</v>
      </c>
      <c r="AU158" s="19" t="s">
        <v>82</v>
      </c>
    </row>
    <row r="159" spans="1:51" s="14" customFormat="1" ht="12">
      <c r="A159" s="14"/>
      <c r="B159" s="235"/>
      <c r="C159" s="236"/>
      <c r="D159" s="226" t="s">
        <v>149</v>
      </c>
      <c r="E159" s="237" t="s">
        <v>19</v>
      </c>
      <c r="F159" s="238" t="s">
        <v>241</v>
      </c>
      <c r="G159" s="236"/>
      <c r="H159" s="239">
        <v>98.623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149</v>
      </c>
      <c r="AU159" s="245" t="s">
        <v>82</v>
      </c>
      <c r="AV159" s="14" t="s">
        <v>82</v>
      </c>
      <c r="AW159" s="14" t="s">
        <v>33</v>
      </c>
      <c r="AX159" s="14" t="s">
        <v>80</v>
      </c>
      <c r="AY159" s="245" t="s">
        <v>128</v>
      </c>
    </row>
    <row r="160" spans="1:65" s="2" customFormat="1" ht="24.15" customHeight="1">
      <c r="A160" s="40"/>
      <c r="B160" s="41"/>
      <c r="C160" s="206" t="s">
        <v>242</v>
      </c>
      <c r="D160" s="206" t="s">
        <v>130</v>
      </c>
      <c r="E160" s="207" t="s">
        <v>243</v>
      </c>
      <c r="F160" s="208" t="s">
        <v>244</v>
      </c>
      <c r="G160" s="209" t="s">
        <v>181</v>
      </c>
      <c r="H160" s="210">
        <v>8.891</v>
      </c>
      <c r="I160" s="211"/>
      <c r="J160" s="212">
        <f>ROUND(I160*H160,2)</f>
        <v>0</v>
      </c>
      <c r="K160" s="208" t="s">
        <v>134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135</v>
      </c>
      <c r="AT160" s="217" t="s">
        <v>130</v>
      </c>
      <c r="AU160" s="217" t="s">
        <v>82</v>
      </c>
      <c r="AY160" s="19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135</v>
      </c>
      <c r="BM160" s="217" t="s">
        <v>245</v>
      </c>
    </row>
    <row r="161" spans="1:47" s="2" customFormat="1" ht="12">
      <c r="A161" s="40"/>
      <c r="B161" s="41"/>
      <c r="C161" s="42"/>
      <c r="D161" s="219" t="s">
        <v>137</v>
      </c>
      <c r="E161" s="42"/>
      <c r="F161" s="220" t="s">
        <v>246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149</v>
      </c>
      <c r="E162" s="227" t="s">
        <v>19</v>
      </c>
      <c r="F162" s="228" t="s">
        <v>247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149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128</v>
      </c>
    </row>
    <row r="163" spans="1:51" s="14" customFormat="1" ht="12">
      <c r="A163" s="14"/>
      <c r="B163" s="235"/>
      <c r="C163" s="236"/>
      <c r="D163" s="226" t="s">
        <v>149</v>
      </c>
      <c r="E163" s="237" t="s">
        <v>19</v>
      </c>
      <c r="F163" s="238" t="s">
        <v>217</v>
      </c>
      <c r="G163" s="236"/>
      <c r="H163" s="239">
        <v>34.803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149</v>
      </c>
      <c r="AU163" s="245" t="s">
        <v>82</v>
      </c>
      <c r="AV163" s="14" t="s">
        <v>82</v>
      </c>
      <c r="AW163" s="14" t="s">
        <v>33</v>
      </c>
      <c r="AX163" s="14" t="s">
        <v>72</v>
      </c>
      <c r="AY163" s="245" t="s">
        <v>128</v>
      </c>
    </row>
    <row r="164" spans="1:51" s="14" customFormat="1" ht="12">
      <c r="A164" s="14"/>
      <c r="B164" s="235"/>
      <c r="C164" s="236"/>
      <c r="D164" s="226" t="s">
        <v>149</v>
      </c>
      <c r="E164" s="237" t="s">
        <v>19</v>
      </c>
      <c r="F164" s="238" t="s">
        <v>248</v>
      </c>
      <c r="G164" s="236"/>
      <c r="H164" s="239">
        <v>-21.78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149</v>
      </c>
      <c r="AU164" s="245" t="s">
        <v>82</v>
      </c>
      <c r="AV164" s="14" t="s">
        <v>82</v>
      </c>
      <c r="AW164" s="14" t="s">
        <v>33</v>
      </c>
      <c r="AX164" s="14" t="s">
        <v>72</v>
      </c>
      <c r="AY164" s="245" t="s">
        <v>128</v>
      </c>
    </row>
    <row r="165" spans="1:51" s="14" customFormat="1" ht="12">
      <c r="A165" s="14"/>
      <c r="B165" s="235"/>
      <c r="C165" s="236"/>
      <c r="D165" s="226" t="s">
        <v>149</v>
      </c>
      <c r="E165" s="237" t="s">
        <v>19</v>
      </c>
      <c r="F165" s="238" t="s">
        <v>249</v>
      </c>
      <c r="G165" s="236"/>
      <c r="H165" s="239">
        <v>-4.703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149</v>
      </c>
      <c r="AU165" s="245" t="s">
        <v>82</v>
      </c>
      <c r="AV165" s="14" t="s">
        <v>82</v>
      </c>
      <c r="AW165" s="14" t="s">
        <v>33</v>
      </c>
      <c r="AX165" s="14" t="s">
        <v>72</v>
      </c>
      <c r="AY165" s="245" t="s">
        <v>128</v>
      </c>
    </row>
    <row r="166" spans="1:51" s="13" customFormat="1" ht="12">
      <c r="A166" s="13"/>
      <c r="B166" s="224"/>
      <c r="C166" s="225"/>
      <c r="D166" s="226" t="s">
        <v>149</v>
      </c>
      <c r="E166" s="227" t="s">
        <v>19</v>
      </c>
      <c r="F166" s="228" t="s">
        <v>250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149</v>
      </c>
      <c r="AU166" s="234" t="s">
        <v>82</v>
      </c>
      <c r="AV166" s="13" t="s">
        <v>80</v>
      </c>
      <c r="AW166" s="13" t="s">
        <v>33</v>
      </c>
      <c r="AX166" s="13" t="s">
        <v>72</v>
      </c>
      <c r="AY166" s="234" t="s">
        <v>128</v>
      </c>
    </row>
    <row r="167" spans="1:51" s="14" customFormat="1" ht="12">
      <c r="A167" s="14"/>
      <c r="B167" s="235"/>
      <c r="C167" s="236"/>
      <c r="D167" s="226" t="s">
        <v>149</v>
      </c>
      <c r="E167" s="237" t="s">
        <v>19</v>
      </c>
      <c r="F167" s="238" t="s">
        <v>251</v>
      </c>
      <c r="G167" s="236"/>
      <c r="H167" s="239">
        <v>0.571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149</v>
      </c>
      <c r="AU167" s="245" t="s">
        <v>82</v>
      </c>
      <c r="AV167" s="14" t="s">
        <v>82</v>
      </c>
      <c r="AW167" s="14" t="s">
        <v>33</v>
      </c>
      <c r="AX167" s="14" t="s">
        <v>72</v>
      </c>
      <c r="AY167" s="245" t="s">
        <v>128</v>
      </c>
    </row>
    <row r="168" spans="1:51" s="15" customFormat="1" ht="12">
      <c r="A168" s="15"/>
      <c r="B168" s="246"/>
      <c r="C168" s="247"/>
      <c r="D168" s="226" t="s">
        <v>149</v>
      </c>
      <c r="E168" s="248" t="s">
        <v>19</v>
      </c>
      <c r="F168" s="249" t="s">
        <v>154</v>
      </c>
      <c r="G168" s="247"/>
      <c r="H168" s="250">
        <v>8.891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149</v>
      </c>
      <c r="AU168" s="256" t="s">
        <v>82</v>
      </c>
      <c r="AV168" s="15" t="s">
        <v>135</v>
      </c>
      <c r="AW168" s="15" t="s">
        <v>33</v>
      </c>
      <c r="AX168" s="15" t="s">
        <v>80</v>
      </c>
      <c r="AY168" s="256" t="s">
        <v>128</v>
      </c>
    </row>
    <row r="169" spans="1:65" s="2" customFormat="1" ht="16.5" customHeight="1">
      <c r="A169" s="40"/>
      <c r="B169" s="41"/>
      <c r="C169" s="257" t="s">
        <v>252</v>
      </c>
      <c r="D169" s="257" t="s">
        <v>253</v>
      </c>
      <c r="E169" s="258" t="s">
        <v>254</v>
      </c>
      <c r="F169" s="259" t="s">
        <v>255</v>
      </c>
      <c r="G169" s="260" t="s">
        <v>232</v>
      </c>
      <c r="H169" s="261">
        <v>16.64</v>
      </c>
      <c r="I169" s="262"/>
      <c r="J169" s="263">
        <f>ROUND(I169*H169,2)</f>
        <v>0</v>
      </c>
      <c r="K169" s="259" t="s">
        <v>134</v>
      </c>
      <c r="L169" s="264"/>
      <c r="M169" s="265" t="s">
        <v>19</v>
      </c>
      <c r="N169" s="266" t="s">
        <v>43</v>
      </c>
      <c r="O169" s="86"/>
      <c r="P169" s="215">
        <f>O169*H169</f>
        <v>0</v>
      </c>
      <c r="Q169" s="215">
        <v>1</v>
      </c>
      <c r="R169" s="215">
        <f>Q169*H169</f>
        <v>16.64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178</v>
      </c>
      <c r="AT169" s="217" t="s">
        <v>253</v>
      </c>
      <c r="AU169" s="217" t="s">
        <v>82</v>
      </c>
      <c r="AY169" s="19" t="s">
        <v>128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135</v>
      </c>
      <c r="BM169" s="217" t="s">
        <v>256</v>
      </c>
    </row>
    <row r="170" spans="1:65" s="2" customFormat="1" ht="37.8" customHeight="1">
      <c r="A170" s="40"/>
      <c r="B170" s="41"/>
      <c r="C170" s="206" t="s">
        <v>257</v>
      </c>
      <c r="D170" s="206" t="s">
        <v>130</v>
      </c>
      <c r="E170" s="207" t="s">
        <v>258</v>
      </c>
      <c r="F170" s="208" t="s">
        <v>259</v>
      </c>
      <c r="G170" s="209" t="s">
        <v>181</v>
      </c>
      <c r="H170" s="210">
        <v>0.652</v>
      </c>
      <c r="I170" s="211"/>
      <c r="J170" s="212">
        <f>ROUND(I170*H170,2)</f>
        <v>0</v>
      </c>
      <c r="K170" s="208" t="s">
        <v>134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135</v>
      </c>
      <c r="AT170" s="217" t="s">
        <v>130</v>
      </c>
      <c r="AU170" s="217" t="s">
        <v>82</v>
      </c>
      <c r="AY170" s="19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135</v>
      </c>
      <c r="BM170" s="217" t="s">
        <v>260</v>
      </c>
    </row>
    <row r="171" spans="1:47" s="2" customFormat="1" ht="12">
      <c r="A171" s="40"/>
      <c r="B171" s="41"/>
      <c r="C171" s="42"/>
      <c r="D171" s="219" t="s">
        <v>137</v>
      </c>
      <c r="E171" s="42"/>
      <c r="F171" s="220" t="s">
        <v>261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82</v>
      </c>
    </row>
    <row r="172" spans="1:51" s="14" customFormat="1" ht="12">
      <c r="A172" s="14"/>
      <c r="B172" s="235"/>
      <c r="C172" s="236"/>
      <c r="D172" s="226" t="s">
        <v>149</v>
      </c>
      <c r="E172" s="237" t="s">
        <v>19</v>
      </c>
      <c r="F172" s="238" t="s">
        <v>262</v>
      </c>
      <c r="G172" s="236"/>
      <c r="H172" s="239">
        <v>0.652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149</v>
      </c>
      <c r="AU172" s="245" t="s">
        <v>82</v>
      </c>
      <c r="AV172" s="14" t="s">
        <v>82</v>
      </c>
      <c r="AW172" s="14" t="s">
        <v>33</v>
      </c>
      <c r="AX172" s="14" t="s">
        <v>80</v>
      </c>
      <c r="AY172" s="245" t="s">
        <v>128</v>
      </c>
    </row>
    <row r="173" spans="1:65" s="2" customFormat="1" ht="16.5" customHeight="1">
      <c r="A173" s="40"/>
      <c r="B173" s="41"/>
      <c r="C173" s="257" t="s">
        <v>263</v>
      </c>
      <c r="D173" s="257" t="s">
        <v>253</v>
      </c>
      <c r="E173" s="258" t="s">
        <v>264</v>
      </c>
      <c r="F173" s="259" t="s">
        <v>265</v>
      </c>
      <c r="G173" s="260" t="s">
        <v>232</v>
      </c>
      <c r="H173" s="261">
        <v>1.304</v>
      </c>
      <c r="I173" s="262"/>
      <c r="J173" s="263">
        <f>ROUND(I173*H173,2)</f>
        <v>0</v>
      </c>
      <c r="K173" s="259" t="s">
        <v>134</v>
      </c>
      <c r="L173" s="264"/>
      <c r="M173" s="265" t="s">
        <v>19</v>
      </c>
      <c r="N173" s="266" t="s">
        <v>43</v>
      </c>
      <c r="O173" s="86"/>
      <c r="P173" s="215">
        <f>O173*H173</f>
        <v>0</v>
      </c>
      <c r="Q173" s="215">
        <v>1</v>
      </c>
      <c r="R173" s="215">
        <f>Q173*H173</f>
        <v>1.304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178</v>
      </c>
      <c r="AT173" s="217" t="s">
        <v>253</v>
      </c>
      <c r="AU173" s="217" t="s">
        <v>82</v>
      </c>
      <c r="AY173" s="19" t="s">
        <v>128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135</v>
      </c>
      <c r="BM173" s="217" t="s">
        <v>266</v>
      </c>
    </row>
    <row r="174" spans="1:51" s="14" customFormat="1" ht="12">
      <c r="A174" s="14"/>
      <c r="B174" s="235"/>
      <c r="C174" s="236"/>
      <c r="D174" s="226" t="s">
        <v>149</v>
      </c>
      <c r="E174" s="236"/>
      <c r="F174" s="238" t="s">
        <v>267</v>
      </c>
      <c r="G174" s="236"/>
      <c r="H174" s="239">
        <v>1.304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149</v>
      </c>
      <c r="AU174" s="245" t="s">
        <v>82</v>
      </c>
      <c r="AV174" s="14" t="s">
        <v>82</v>
      </c>
      <c r="AW174" s="14" t="s">
        <v>4</v>
      </c>
      <c r="AX174" s="14" t="s">
        <v>80</v>
      </c>
      <c r="AY174" s="245" t="s">
        <v>128</v>
      </c>
    </row>
    <row r="175" spans="1:65" s="2" customFormat="1" ht="24.15" customHeight="1">
      <c r="A175" s="40"/>
      <c r="B175" s="41"/>
      <c r="C175" s="206" t="s">
        <v>7</v>
      </c>
      <c r="D175" s="206" t="s">
        <v>130</v>
      </c>
      <c r="E175" s="207" t="s">
        <v>268</v>
      </c>
      <c r="F175" s="208" t="s">
        <v>269</v>
      </c>
      <c r="G175" s="209" t="s">
        <v>146</v>
      </c>
      <c r="H175" s="210">
        <v>14.2</v>
      </c>
      <c r="I175" s="211"/>
      <c r="J175" s="212">
        <f>ROUND(I175*H175,2)</f>
        <v>0</v>
      </c>
      <c r="K175" s="208" t="s">
        <v>134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135</v>
      </c>
      <c r="AT175" s="217" t="s">
        <v>130</v>
      </c>
      <c r="AU175" s="217" t="s">
        <v>82</v>
      </c>
      <c r="AY175" s="19" t="s">
        <v>128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135</v>
      </c>
      <c r="BM175" s="217" t="s">
        <v>270</v>
      </c>
    </row>
    <row r="176" spans="1:47" s="2" customFormat="1" ht="12">
      <c r="A176" s="40"/>
      <c r="B176" s="41"/>
      <c r="C176" s="42"/>
      <c r="D176" s="219" t="s">
        <v>137</v>
      </c>
      <c r="E176" s="42"/>
      <c r="F176" s="220" t="s">
        <v>271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137</v>
      </c>
      <c r="AU176" s="19" t="s">
        <v>82</v>
      </c>
    </row>
    <row r="177" spans="1:51" s="14" customFormat="1" ht="12">
      <c r="A177" s="14"/>
      <c r="B177" s="235"/>
      <c r="C177" s="236"/>
      <c r="D177" s="226" t="s">
        <v>149</v>
      </c>
      <c r="E177" s="237" t="s">
        <v>19</v>
      </c>
      <c r="F177" s="238" t="s">
        <v>272</v>
      </c>
      <c r="G177" s="236"/>
      <c r="H177" s="239">
        <v>14.2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149</v>
      </c>
      <c r="AU177" s="245" t="s">
        <v>82</v>
      </c>
      <c r="AV177" s="14" t="s">
        <v>82</v>
      </c>
      <c r="AW177" s="14" t="s">
        <v>33</v>
      </c>
      <c r="AX177" s="14" t="s">
        <v>80</v>
      </c>
      <c r="AY177" s="245" t="s">
        <v>128</v>
      </c>
    </row>
    <row r="178" spans="1:65" s="2" customFormat="1" ht="16.5" customHeight="1">
      <c r="A178" s="40"/>
      <c r="B178" s="41"/>
      <c r="C178" s="257" t="s">
        <v>273</v>
      </c>
      <c r="D178" s="257" t="s">
        <v>253</v>
      </c>
      <c r="E178" s="258" t="s">
        <v>274</v>
      </c>
      <c r="F178" s="259" t="s">
        <v>275</v>
      </c>
      <c r="G178" s="260" t="s">
        <v>276</v>
      </c>
      <c r="H178" s="261">
        <v>0.284</v>
      </c>
      <c r="I178" s="262"/>
      <c r="J178" s="263">
        <f>ROUND(I178*H178,2)</f>
        <v>0</v>
      </c>
      <c r="K178" s="259" t="s">
        <v>134</v>
      </c>
      <c r="L178" s="264"/>
      <c r="M178" s="265" t="s">
        <v>19</v>
      </c>
      <c r="N178" s="266" t="s">
        <v>43</v>
      </c>
      <c r="O178" s="86"/>
      <c r="P178" s="215">
        <f>O178*H178</f>
        <v>0</v>
      </c>
      <c r="Q178" s="215">
        <v>0.001</v>
      </c>
      <c r="R178" s="215">
        <f>Q178*H178</f>
        <v>0.00028399999999999996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178</v>
      </c>
      <c r="AT178" s="217" t="s">
        <v>253</v>
      </c>
      <c r="AU178" s="217" t="s">
        <v>82</v>
      </c>
      <c r="AY178" s="19" t="s">
        <v>128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135</v>
      </c>
      <c r="BM178" s="217" t="s">
        <v>277</v>
      </c>
    </row>
    <row r="179" spans="1:51" s="14" customFormat="1" ht="12">
      <c r="A179" s="14"/>
      <c r="B179" s="235"/>
      <c r="C179" s="236"/>
      <c r="D179" s="226" t="s">
        <v>149</v>
      </c>
      <c r="E179" s="236"/>
      <c r="F179" s="238" t="s">
        <v>278</v>
      </c>
      <c r="G179" s="236"/>
      <c r="H179" s="239">
        <v>0.284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149</v>
      </c>
      <c r="AU179" s="245" t="s">
        <v>82</v>
      </c>
      <c r="AV179" s="14" t="s">
        <v>82</v>
      </c>
      <c r="AW179" s="14" t="s">
        <v>4</v>
      </c>
      <c r="AX179" s="14" t="s">
        <v>80</v>
      </c>
      <c r="AY179" s="245" t="s">
        <v>128</v>
      </c>
    </row>
    <row r="180" spans="1:65" s="2" customFormat="1" ht="21.75" customHeight="1">
      <c r="A180" s="40"/>
      <c r="B180" s="41"/>
      <c r="C180" s="206" t="s">
        <v>279</v>
      </c>
      <c r="D180" s="206" t="s">
        <v>130</v>
      </c>
      <c r="E180" s="207" t="s">
        <v>280</v>
      </c>
      <c r="F180" s="208" t="s">
        <v>281</v>
      </c>
      <c r="G180" s="209" t="s">
        <v>146</v>
      </c>
      <c r="H180" s="210">
        <v>156.8</v>
      </c>
      <c r="I180" s="211"/>
      <c r="J180" s="212">
        <f>ROUND(I180*H180,2)</f>
        <v>0</v>
      </c>
      <c r="K180" s="208" t="s">
        <v>134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135</v>
      </c>
      <c r="AT180" s="217" t="s">
        <v>130</v>
      </c>
      <c r="AU180" s="217" t="s">
        <v>82</v>
      </c>
      <c r="AY180" s="19" t="s">
        <v>128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135</v>
      </c>
      <c r="BM180" s="217" t="s">
        <v>282</v>
      </c>
    </row>
    <row r="181" spans="1:47" s="2" customFormat="1" ht="12">
      <c r="A181" s="40"/>
      <c r="B181" s="41"/>
      <c r="C181" s="42"/>
      <c r="D181" s="219" t="s">
        <v>137</v>
      </c>
      <c r="E181" s="42"/>
      <c r="F181" s="220" t="s">
        <v>283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137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149</v>
      </c>
      <c r="E182" s="227" t="s">
        <v>19</v>
      </c>
      <c r="F182" s="228" t="s">
        <v>184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149</v>
      </c>
      <c r="AU182" s="234" t="s">
        <v>82</v>
      </c>
      <c r="AV182" s="13" t="s">
        <v>80</v>
      </c>
      <c r="AW182" s="13" t="s">
        <v>33</v>
      </c>
      <c r="AX182" s="13" t="s">
        <v>72</v>
      </c>
      <c r="AY182" s="234" t="s">
        <v>128</v>
      </c>
    </row>
    <row r="183" spans="1:51" s="14" customFormat="1" ht="12">
      <c r="A183" s="14"/>
      <c r="B183" s="235"/>
      <c r="C183" s="236"/>
      <c r="D183" s="226" t="s">
        <v>149</v>
      </c>
      <c r="E183" s="237" t="s">
        <v>19</v>
      </c>
      <c r="F183" s="238" t="s">
        <v>284</v>
      </c>
      <c r="G183" s="236"/>
      <c r="H183" s="239">
        <v>91.4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149</v>
      </c>
      <c r="AU183" s="245" t="s">
        <v>82</v>
      </c>
      <c r="AV183" s="14" t="s">
        <v>82</v>
      </c>
      <c r="AW183" s="14" t="s">
        <v>33</v>
      </c>
      <c r="AX183" s="14" t="s">
        <v>72</v>
      </c>
      <c r="AY183" s="245" t="s">
        <v>128</v>
      </c>
    </row>
    <row r="184" spans="1:51" s="13" customFormat="1" ht="12">
      <c r="A184" s="13"/>
      <c r="B184" s="224"/>
      <c r="C184" s="225"/>
      <c r="D184" s="226" t="s">
        <v>149</v>
      </c>
      <c r="E184" s="227" t="s">
        <v>19</v>
      </c>
      <c r="F184" s="228" t="s">
        <v>186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149</v>
      </c>
      <c r="AU184" s="234" t="s">
        <v>82</v>
      </c>
      <c r="AV184" s="13" t="s">
        <v>80</v>
      </c>
      <c r="AW184" s="13" t="s">
        <v>33</v>
      </c>
      <c r="AX184" s="13" t="s">
        <v>72</v>
      </c>
      <c r="AY184" s="234" t="s">
        <v>128</v>
      </c>
    </row>
    <row r="185" spans="1:51" s="14" customFormat="1" ht="12">
      <c r="A185" s="14"/>
      <c r="B185" s="235"/>
      <c r="C185" s="236"/>
      <c r="D185" s="226" t="s">
        <v>149</v>
      </c>
      <c r="E185" s="237" t="s">
        <v>19</v>
      </c>
      <c r="F185" s="238" t="s">
        <v>285</v>
      </c>
      <c r="G185" s="236"/>
      <c r="H185" s="239">
        <v>65.4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149</v>
      </c>
      <c r="AU185" s="245" t="s">
        <v>82</v>
      </c>
      <c r="AV185" s="14" t="s">
        <v>82</v>
      </c>
      <c r="AW185" s="14" t="s">
        <v>33</v>
      </c>
      <c r="AX185" s="14" t="s">
        <v>72</v>
      </c>
      <c r="AY185" s="245" t="s">
        <v>128</v>
      </c>
    </row>
    <row r="186" spans="1:51" s="15" customFormat="1" ht="12">
      <c r="A186" s="15"/>
      <c r="B186" s="246"/>
      <c r="C186" s="247"/>
      <c r="D186" s="226" t="s">
        <v>149</v>
      </c>
      <c r="E186" s="248" t="s">
        <v>19</v>
      </c>
      <c r="F186" s="249" t="s">
        <v>154</v>
      </c>
      <c r="G186" s="247"/>
      <c r="H186" s="250">
        <v>156.8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149</v>
      </c>
      <c r="AU186" s="256" t="s">
        <v>82</v>
      </c>
      <c r="AV186" s="15" t="s">
        <v>135</v>
      </c>
      <c r="AW186" s="15" t="s">
        <v>33</v>
      </c>
      <c r="AX186" s="15" t="s">
        <v>80</v>
      </c>
      <c r="AY186" s="256" t="s">
        <v>128</v>
      </c>
    </row>
    <row r="187" spans="1:65" s="2" customFormat="1" ht="21.75" customHeight="1">
      <c r="A187" s="40"/>
      <c r="B187" s="41"/>
      <c r="C187" s="206" t="s">
        <v>286</v>
      </c>
      <c r="D187" s="206" t="s">
        <v>130</v>
      </c>
      <c r="E187" s="207" t="s">
        <v>287</v>
      </c>
      <c r="F187" s="208" t="s">
        <v>288</v>
      </c>
      <c r="G187" s="209" t="s">
        <v>146</v>
      </c>
      <c r="H187" s="210">
        <v>42.6</v>
      </c>
      <c r="I187" s="211"/>
      <c r="J187" s="212">
        <f>ROUND(I187*H187,2)</f>
        <v>0</v>
      </c>
      <c r="K187" s="208" t="s">
        <v>134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135</v>
      </c>
      <c r="AT187" s="217" t="s">
        <v>130</v>
      </c>
      <c r="AU187" s="217" t="s">
        <v>82</v>
      </c>
      <c r="AY187" s="19" t="s">
        <v>128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135</v>
      </c>
      <c r="BM187" s="217" t="s">
        <v>289</v>
      </c>
    </row>
    <row r="188" spans="1:47" s="2" customFormat="1" ht="12">
      <c r="A188" s="40"/>
      <c r="B188" s="41"/>
      <c r="C188" s="42"/>
      <c r="D188" s="219" t="s">
        <v>137</v>
      </c>
      <c r="E188" s="42"/>
      <c r="F188" s="220" t="s">
        <v>290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137</v>
      </c>
      <c r="AU188" s="19" t="s">
        <v>82</v>
      </c>
    </row>
    <row r="189" spans="1:51" s="13" customFormat="1" ht="12">
      <c r="A189" s="13"/>
      <c r="B189" s="224"/>
      <c r="C189" s="225"/>
      <c r="D189" s="226" t="s">
        <v>149</v>
      </c>
      <c r="E189" s="227" t="s">
        <v>19</v>
      </c>
      <c r="F189" s="228" t="s">
        <v>291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149</v>
      </c>
      <c r="AU189" s="234" t="s">
        <v>82</v>
      </c>
      <c r="AV189" s="13" t="s">
        <v>80</v>
      </c>
      <c r="AW189" s="13" t="s">
        <v>33</v>
      </c>
      <c r="AX189" s="13" t="s">
        <v>72</v>
      </c>
      <c r="AY189" s="234" t="s">
        <v>128</v>
      </c>
    </row>
    <row r="190" spans="1:51" s="14" customFormat="1" ht="12">
      <c r="A190" s="14"/>
      <c r="B190" s="235"/>
      <c r="C190" s="236"/>
      <c r="D190" s="226" t="s">
        <v>149</v>
      </c>
      <c r="E190" s="237" t="s">
        <v>19</v>
      </c>
      <c r="F190" s="238" t="s">
        <v>292</v>
      </c>
      <c r="G190" s="236"/>
      <c r="H190" s="239">
        <v>42.6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149</v>
      </c>
      <c r="AU190" s="245" t="s">
        <v>82</v>
      </c>
      <c r="AV190" s="14" t="s">
        <v>82</v>
      </c>
      <c r="AW190" s="14" t="s">
        <v>33</v>
      </c>
      <c r="AX190" s="14" t="s">
        <v>80</v>
      </c>
      <c r="AY190" s="245" t="s">
        <v>128</v>
      </c>
    </row>
    <row r="191" spans="1:65" s="2" customFormat="1" ht="16.5" customHeight="1">
      <c r="A191" s="40"/>
      <c r="B191" s="41"/>
      <c r="C191" s="257" t="s">
        <v>293</v>
      </c>
      <c r="D191" s="257" t="s">
        <v>253</v>
      </c>
      <c r="E191" s="258" t="s">
        <v>294</v>
      </c>
      <c r="F191" s="259" t="s">
        <v>295</v>
      </c>
      <c r="G191" s="260" t="s">
        <v>232</v>
      </c>
      <c r="H191" s="261">
        <v>3.408</v>
      </c>
      <c r="I191" s="262"/>
      <c r="J191" s="263">
        <f>ROUND(I191*H191,2)</f>
        <v>0</v>
      </c>
      <c r="K191" s="259" t="s">
        <v>134</v>
      </c>
      <c r="L191" s="264"/>
      <c r="M191" s="265" t="s">
        <v>19</v>
      </c>
      <c r="N191" s="266" t="s">
        <v>43</v>
      </c>
      <c r="O191" s="86"/>
      <c r="P191" s="215">
        <f>O191*H191</f>
        <v>0</v>
      </c>
      <c r="Q191" s="215">
        <v>1</v>
      </c>
      <c r="R191" s="215">
        <f>Q191*H191</f>
        <v>3.408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178</v>
      </c>
      <c r="AT191" s="217" t="s">
        <v>253</v>
      </c>
      <c r="AU191" s="217" t="s">
        <v>82</v>
      </c>
      <c r="AY191" s="19" t="s">
        <v>128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135</v>
      </c>
      <c r="BM191" s="217" t="s">
        <v>296</v>
      </c>
    </row>
    <row r="192" spans="1:51" s="14" customFormat="1" ht="12">
      <c r="A192" s="14"/>
      <c r="B192" s="235"/>
      <c r="C192" s="236"/>
      <c r="D192" s="226" t="s">
        <v>149</v>
      </c>
      <c r="E192" s="237" t="s">
        <v>19</v>
      </c>
      <c r="F192" s="238" t="s">
        <v>297</v>
      </c>
      <c r="G192" s="236"/>
      <c r="H192" s="239">
        <v>3.408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149</v>
      </c>
      <c r="AU192" s="245" t="s">
        <v>82</v>
      </c>
      <c r="AV192" s="14" t="s">
        <v>82</v>
      </c>
      <c r="AW192" s="14" t="s">
        <v>33</v>
      </c>
      <c r="AX192" s="14" t="s">
        <v>80</v>
      </c>
      <c r="AY192" s="245" t="s">
        <v>128</v>
      </c>
    </row>
    <row r="193" spans="1:63" s="12" customFormat="1" ht="22.8" customHeight="1">
      <c r="A193" s="12"/>
      <c r="B193" s="190"/>
      <c r="C193" s="191"/>
      <c r="D193" s="192" t="s">
        <v>71</v>
      </c>
      <c r="E193" s="204" t="s">
        <v>82</v>
      </c>
      <c r="F193" s="204" t="s">
        <v>298</v>
      </c>
      <c r="G193" s="191"/>
      <c r="H193" s="191"/>
      <c r="I193" s="194"/>
      <c r="J193" s="205">
        <f>BK193</f>
        <v>0</v>
      </c>
      <c r="K193" s="191"/>
      <c r="L193" s="196"/>
      <c r="M193" s="197"/>
      <c r="N193" s="198"/>
      <c r="O193" s="198"/>
      <c r="P193" s="199">
        <f>SUM(P194:P207)</f>
        <v>0</v>
      </c>
      <c r="Q193" s="198"/>
      <c r="R193" s="199">
        <f>SUM(R194:R207)</f>
        <v>22.61951414</v>
      </c>
      <c r="S193" s="198"/>
      <c r="T193" s="200">
        <f>SUM(T194:T207)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1" t="s">
        <v>80</v>
      </c>
      <c r="AT193" s="202" t="s">
        <v>71</v>
      </c>
      <c r="AU193" s="202" t="s">
        <v>80</v>
      </c>
      <c r="AY193" s="201" t="s">
        <v>128</v>
      </c>
      <c r="BK193" s="203">
        <f>SUM(BK194:BK207)</f>
        <v>0</v>
      </c>
    </row>
    <row r="194" spans="1:65" s="2" customFormat="1" ht="16.5" customHeight="1">
      <c r="A194" s="40"/>
      <c r="B194" s="41"/>
      <c r="C194" s="206" t="s">
        <v>299</v>
      </c>
      <c r="D194" s="206" t="s">
        <v>130</v>
      </c>
      <c r="E194" s="207" t="s">
        <v>300</v>
      </c>
      <c r="F194" s="208" t="s">
        <v>301</v>
      </c>
      <c r="G194" s="209" t="s">
        <v>181</v>
      </c>
      <c r="H194" s="210">
        <v>1.881</v>
      </c>
      <c r="I194" s="211"/>
      <c r="J194" s="212">
        <f>ROUND(I194*H194,2)</f>
        <v>0</v>
      </c>
      <c r="K194" s="208" t="s">
        <v>134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2.16</v>
      </c>
      <c r="R194" s="215">
        <f>Q194*H194</f>
        <v>4.06296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135</v>
      </c>
      <c r="AT194" s="217" t="s">
        <v>130</v>
      </c>
      <c r="AU194" s="217" t="s">
        <v>82</v>
      </c>
      <c r="AY194" s="19" t="s">
        <v>128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135</v>
      </c>
      <c r="BM194" s="217" t="s">
        <v>302</v>
      </c>
    </row>
    <row r="195" spans="1:47" s="2" customFormat="1" ht="12">
      <c r="A195" s="40"/>
      <c r="B195" s="41"/>
      <c r="C195" s="42"/>
      <c r="D195" s="219" t="s">
        <v>137</v>
      </c>
      <c r="E195" s="42"/>
      <c r="F195" s="220" t="s">
        <v>303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137</v>
      </c>
      <c r="AU195" s="19" t="s">
        <v>82</v>
      </c>
    </row>
    <row r="196" spans="1:51" s="14" customFormat="1" ht="12">
      <c r="A196" s="14"/>
      <c r="B196" s="235"/>
      <c r="C196" s="236"/>
      <c r="D196" s="226" t="s">
        <v>149</v>
      </c>
      <c r="E196" s="237" t="s">
        <v>19</v>
      </c>
      <c r="F196" s="238" t="s">
        <v>304</v>
      </c>
      <c r="G196" s="236"/>
      <c r="H196" s="239">
        <v>1.881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149</v>
      </c>
      <c r="AU196" s="245" t="s">
        <v>82</v>
      </c>
      <c r="AV196" s="14" t="s">
        <v>82</v>
      </c>
      <c r="AW196" s="14" t="s">
        <v>33</v>
      </c>
      <c r="AX196" s="14" t="s">
        <v>80</v>
      </c>
      <c r="AY196" s="245" t="s">
        <v>128</v>
      </c>
    </row>
    <row r="197" spans="1:65" s="2" customFormat="1" ht="21.75" customHeight="1">
      <c r="A197" s="40"/>
      <c r="B197" s="41"/>
      <c r="C197" s="206" t="s">
        <v>305</v>
      </c>
      <c r="D197" s="206" t="s">
        <v>130</v>
      </c>
      <c r="E197" s="207" t="s">
        <v>306</v>
      </c>
      <c r="F197" s="208" t="s">
        <v>307</v>
      </c>
      <c r="G197" s="209" t="s">
        <v>181</v>
      </c>
      <c r="H197" s="210">
        <v>2.822</v>
      </c>
      <c r="I197" s="211"/>
      <c r="J197" s="212">
        <f>ROUND(I197*H197,2)</f>
        <v>0</v>
      </c>
      <c r="K197" s="208" t="s">
        <v>134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2.50187</v>
      </c>
      <c r="R197" s="215">
        <f>Q197*H197</f>
        <v>7.060277139999999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135</v>
      </c>
      <c r="AT197" s="217" t="s">
        <v>130</v>
      </c>
      <c r="AU197" s="217" t="s">
        <v>82</v>
      </c>
      <c r="AY197" s="19" t="s">
        <v>128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135</v>
      </c>
      <c r="BM197" s="217" t="s">
        <v>308</v>
      </c>
    </row>
    <row r="198" spans="1:47" s="2" customFormat="1" ht="12">
      <c r="A198" s="40"/>
      <c r="B198" s="41"/>
      <c r="C198" s="42"/>
      <c r="D198" s="219" t="s">
        <v>137</v>
      </c>
      <c r="E198" s="42"/>
      <c r="F198" s="220" t="s">
        <v>309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137</v>
      </c>
      <c r="AU198" s="19" t="s">
        <v>82</v>
      </c>
    </row>
    <row r="199" spans="1:51" s="14" customFormat="1" ht="12">
      <c r="A199" s="14"/>
      <c r="B199" s="235"/>
      <c r="C199" s="236"/>
      <c r="D199" s="226" t="s">
        <v>149</v>
      </c>
      <c r="E199" s="237" t="s">
        <v>19</v>
      </c>
      <c r="F199" s="238" t="s">
        <v>310</v>
      </c>
      <c r="G199" s="236"/>
      <c r="H199" s="239">
        <v>2.822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149</v>
      </c>
      <c r="AU199" s="245" t="s">
        <v>82</v>
      </c>
      <c r="AV199" s="14" t="s">
        <v>82</v>
      </c>
      <c r="AW199" s="14" t="s">
        <v>33</v>
      </c>
      <c r="AX199" s="14" t="s">
        <v>80</v>
      </c>
      <c r="AY199" s="245" t="s">
        <v>128</v>
      </c>
    </row>
    <row r="200" spans="1:65" s="2" customFormat="1" ht="16.5" customHeight="1">
      <c r="A200" s="40"/>
      <c r="B200" s="41"/>
      <c r="C200" s="206" t="s">
        <v>311</v>
      </c>
      <c r="D200" s="206" t="s">
        <v>130</v>
      </c>
      <c r="E200" s="207" t="s">
        <v>312</v>
      </c>
      <c r="F200" s="208" t="s">
        <v>313</v>
      </c>
      <c r="G200" s="209" t="s">
        <v>232</v>
      </c>
      <c r="H200" s="210">
        <v>0.1</v>
      </c>
      <c r="I200" s="211"/>
      <c r="J200" s="212">
        <f>ROUND(I200*H200,2)</f>
        <v>0</v>
      </c>
      <c r="K200" s="208" t="s">
        <v>134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1.06277</v>
      </c>
      <c r="R200" s="215">
        <f>Q200*H200</f>
        <v>0.10627700000000001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135</v>
      </c>
      <c r="AT200" s="217" t="s">
        <v>130</v>
      </c>
      <c r="AU200" s="217" t="s">
        <v>82</v>
      </c>
      <c r="AY200" s="19" t="s">
        <v>128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135</v>
      </c>
      <c r="BM200" s="217" t="s">
        <v>314</v>
      </c>
    </row>
    <row r="201" spans="1:47" s="2" customFormat="1" ht="12">
      <c r="A201" s="40"/>
      <c r="B201" s="41"/>
      <c r="C201" s="42"/>
      <c r="D201" s="219" t="s">
        <v>137</v>
      </c>
      <c r="E201" s="42"/>
      <c r="F201" s="220" t="s">
        <v>315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137</v>
      </c>
      <c r="AU201" s="19" t="s">
        <v>82</v>
      </c>
    </row>
    <row r="202" spans="1:51" s="14" customFormat="1" ht="12">
      <c r="A202" s="14"/>
      <c r="B202" s="235"/>
      <c r="C202" s="236"/>
      <c r="D202" s="226" t="s">
        <v>149</v>
      </c>
      <c r="E202" s="237" t="s">
        <v>19</v>
      </c>
      <c r="F202" s="238" t="s">
        <v>316</v>
      </c>
      <c r="G202" s="236"/>
      <c r="H202" s="239">
        <v>0.1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149</v>
      </c>
      <c r="AU202" s="245" t="s">
        <v>82</v>
      </c>
      <c r="AV202" s="14" t="s">
        <v>82</v>
      </c>
      <c r="AW202" s="14" t="s">
        <v>33</v>
      </c>
      <c r="AX202" s="14" t="s">
        <v>80</v>
      </c>
      <c r="AY202" s="245" t="s">
        <v>128</v>
      </c>
    </row>
    <row r="203" spans="1:65" s="2" customFormat="1" ht="16.5" customHeight="1">
      <c r="A203" s="40"/>
      <c r="B203" s="41"/>
      <c r="C203" s="206" t="s">
        <v>317</v>
      </c>
      <c r="D203" s="206" t="s">
        <v>130</v>
      </c>
      <c r="E203" s="207" t="s">
        <v>318</v>
      </c>
      <c r="F203" s="208" t="s">
        <v>319</v>
      </c>
      <c r="G203" s="209" t="s">
        <v>146</v>
      </c>
      <c r="H203" s="210">
        <v>22.5</v>
      </c>
      <c r="I203" s="211"/>
      <c r="J203" s="212">
        <f>ROUND(I203*H203,2)</f>
        <v>0</v>
      </c>
      <c r="K203" s="208" t="s">
        <v>134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0.108</v>
      </c>
      <c r="R203" s="215">
        <f>Q203*H203</f>
        <v>2.43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135</v>
      </c>
      <c r="AT203" s="217" t="s">
        <v>130</v>
      </c>
      <c r="AU203" s="217" t="s">
        <v>82</v>
      </c>
      <c r="AY203" s="19" t="s">
        <v>128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135</v>
      </c>
      <c r="BM203" s="217" t="s">
        <v>320</v>
      </c>
    </row>
    <row r="204" spans="1:47" s="2" customFormat="1" ht="12">
      <c r="A204" s="40"/>
      <c r="B204" s="41"/>
      <c r="C204" s="42"/>
      <c r="D204" s="219" t="s">
        <v>137</v>
      </c>
      <c r="E204" s="42"/>
      <c r="F204" s="220" t="s">
        <v>321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137</v>
      </c>
      <c r="AU204" s="19" t="s">
        <v>82</v>
      </c>
    </row>
    <row r="205" spans="1:51" s="14" customFormat="1" ht="12">
      <c r="A205" s="14"/>
      <c r="B205" s="235"/>
      <c r="C205" s="236"/>
      <c r="D205" s="226" t="s">
        <v>149</v>
      </c>
      <c r="E205" s="237" t="s">
        <v>19</v>
      </c>
      <c r="F205" s="238" t="s">
        <v>322</v>
      </c>
      <c r="G205" s="236"/>
      <c r="H205" s="239">
        <v>22.5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149</v>
      </c>
      <c r="AU205" s="245" t="s">
        <v>82</v>
      </c>
      <c r="AV205" s="14" t="s">
        <v>82</v>
      </c>
      <c r="AW205" s="14" t="s">
        <v>33</v>
      </c>
      <c r="AX205" s="14" t="s">
        <v>80</v>
      </c>
      <c r="AY205" s="245" t="s">
        <v>128</v>
      </c>
    </row>
    <row r="206" spans="1:65" s="2" customFormat="1" ht="16.5" customHeight="1">
      <c r="A206" s="40"/>
      <c r="B206" s="41"/>
      <c r="C206" s="257" t="s">
        <v>323</v>
      </c>
      <c r="D206" s="257" t="s">
        <v>253</v>
      </c>
      <c r="E206" s="258" t="s">
        <v>324</v>
      </c>
      <c r="F206" s="259" t="s">
        <v>325</v>
      </c>
      <c r="G206" s="260" t="s">
        <v>133</v>
      </c>
      <c r="H206" s="261">
        <v>8</v>
      </c>
      <c r="I206" s="262"/>
      <c r="J206" s="263">
        <f>ROUND(I206*H206,2)</f>
        <v>0</v>
      </c>
      <c r="K206" s="259" t="s">
        <v>134</v>
      </c>
      <c r="L206" s="264"/>
      <c r="M206" s="265" t="s">
        <v>19</v>
      </c>
      <c r="N206" s="266" t="s">
        <v>43</v>
      </c>
      <c r="O206" s="86"/>
      <c r="P206" s="215">
        <f>O206*H206</f>
        <v>0</v>
      </c>
      <c r="Q206" s="215">
        <v>1.12</v>
      </c>
      <c r="R206" s="215">
        <f>Q206*H206</f>
        <v>8.96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178</v>
      </c>
      <c r="AT206" s="217" t="s">
        <v>253</v>
      </c>
      <c r="AU206" s="217" t="s">
        <v>82</v>
      </c>
      <c r="AY206" s="19" t="s">
        <v>128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135</v>
      </c>
      <c r="BM206" s="217" t="s">
        <v>326</v>
      </c>
    </row>
    <row r="207" spans="1:51" s="14" customFormat="1" ht="12">
      <c r="A207" s="14"/>
      <c r="B207" s="235"/>
      <c r="C207" s="236"/>
      <c r="D207" s="226" t="s">
        <v>149</v>
      </c>
      <c r="E207" s="237" t="s">
        <v>19</v>
      </c>
      <c r="F207" s="238" t="s">
        <v>178</v>
      </c>
      <c r="G207" s="236"/>
      <c r="H207" s="239">
        <v>8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149</v>
      </c>
      <c r="AU207" s="245" t="s">
        <v>82</v>
      </c>
      <c r="AV207" s="14" t="s">
        <v>82</v>
      </c>
      <c r="AW207" s="14" t="s">
        <v>33</v>
      </c>
      <c r="AX207" s="14" t="s">
        <v>80</v>
      </c>
      <c r="AY207" s="245" t="s">
        <v>128</v>
      </c>
    </row>
    <row r="208" spans="1:63" s="12" customFormat="1" ht="22.8" customHeight="1">
      <c r="A208" s="12"/>
      <c r="B208" s="190"/>
      <c r="C208" s="191"/>
      <c r="D208" s="192" t="s">
        <v>71</v>
      </c>
      <c r="E208" s="204" t="s">
        <v>160</v>
      </c>
      <c r="F208" s="204" t="s">
        <v>327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SUM(P209:P271)</f>
        <v>0</v>
      </c>
      <c r="Q208" s="198"/>
      <c r="R208" s="199">
        <f>SUM(R209:R271)</f>
        <v>36.77716014</v>
      </c>
      <c r="S208" s="198"/>
      <c r="T208" s="200">
        <f>SUM(T209:T271)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80</v>
      </c>
      <c r="AT208" s="202" t="s">
        <v>71</v>
      </c>
      <c r="AU208" s="202" t="s">
        <v>80</v>
      </c>
      <c r="AY208" s="201" t="s">
        <v>128</v>
      </c>
      <c r="BK208" s="203">
        <f>SUM(BK209:BK271)</f>
        <v>0</v>
      </c>
    </row>
    <row r="209" spans="1:65" s="2" customFormat="1" ht="21.75" customHeight="1">
      <c r="A209" s="40"/>
      <c r="B209" s="41"/>
      <c r="C209" s="206" t="s">
        <v>328</v>
      </c>
      <c r="D209" s="206" t="s">
        <v>130</v>
      </c>
      <c r="E209" s="207" t="s">
        <v>329</v>
      </c>
      <c r="F209" s="208" t="s">
        <v>330</v>
      </c>
      <c r="G209" s="209" t="s">
        <v>146</v>
      </c>
      <c r="H209" s="210">
        <v>10.3</v>
      </c>
      <c r="I209" s="211"/>
      <c r="J209" s="212">
        <f>ROUND(I209*H209,2)</f>
        <v>0</v>
      </c>
      <c r="K209" s="208" t="s">
        <v>134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135</v>
      </c>
      <c r="AT209" s="217" t="s">
        <v>130</v>
      </c>
      <c r="AU209" s="217" t="s">
        <v>82</v>
      </c>
      <c r="AY209" s="19" t="s">
        <v>128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135</v>
      </c>
      <c r="BM209" s="217" t="s">
        <v>331</v>
      </c>
    </row>
    <row r="210" spans="1:47" s="2" customFormat="1" ht="12">
      <c r="A210" s="40"/>
      <c r="B210" s="41"/>
      <c r="C210" s="42"/>
      <c r="D210" s="219" t="s">
        <v>137</v>
      </c>
      <c r="E210" s="42"/>
      <c r="F210" s="220" t="s">
        <v>332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137</v>
      </c>
      <c r="AU210" s="19" t="s">
        <v>82</v>
      </c>
    </row>
    <row r="211" spans="1:51" s="13" customFormat="1" ht="12">
      <c r="A211" s="13"/>
      <c r="B211" s="224"/>
      <c r="C211" s="225"/>
      <c r="D211" s="226" t="s">
        <v>149</v>
      </c>
      <c r="E211" s="227" t="s">
        <v>19</v>
      </c>
      <c r="F211" s="228" t="s">
        <v>184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149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128</v>
      </c>
    </row>
    <row r="212" spans="1:51" s="14" customFormat="1" ht="12">
      <c r="A212" s="14"/>
      <c r="B212" s="235"/>
      <c r="C212" s="236"/>
      <c r="D212" s="226" t="s">
        <v>149</v>
      </c>
      <c r="E212" s="237" t="s">
        <v>19</v>
      </c>
      <c r="F212" s="238" t="s">
        <v>333</v>
      </c>
      <c r="G212" s="236"/>
      <c r="H212" s="239">
        <v>10.3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149</v>
      </c>
      <c r="AU212" s="245" t="s">
        <v>82</v>
      </c>
      <c r="AV212" s="14" t="s">
        <v>82</v>
      </c>
      <c r="AW212" s="14" t="s">
        <v>33</v>
      </c>
      <c r="AX212" s="14" t="s">
        <v>80</v>
      </c>
      <c r="AY212" s="245" t="s">
        <v>128</v>
      </c>
    </row>
    <row r="213" spans="1:65" s="2" customFormat="1" ht="21.75" customHeight="1">
      <c r="A213" s="40"/>
      <c r="B213" s="41"/>
      <c r="C213" s="206" t="s">
        <v>334</v>
      </c>
      <c r="D213" s="206" t="s">
        <v>130</v>
      </c>
      <c r="E213" s="207" t="s">
        <v>335</v>
      </c>
      <c r="F213" s="208" t="s">
        <v>336</v>
      </c>
      <c r="G213" s="209" t="s">
        <v>146</v>
      </c>
      <c r="H213" s="210">
        <v>14.5</v>
      </c>
      <c r="I213" s="211"/>
      <c r="J213" s="212">
        <f>ROUND(I213*H213,2)</f>
        <v>0</v>
      </c>
      <c r="K213" s="208" t="s">
        <v>134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135</v>
      </c>
      <c r="AT213" s="217" t="s">
        <v>130</v>
      </c>
      <c r="AU213" s="217" t="s">
        <v>82</v>
      </c>
      <c r="AY213" s="19" t="s">
        <v>128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135</v>
      </c>
      <c r="BM213" s="217" t="s">
        <v>337</v>
      </c>
    </row>
    <row r="214" spans="1:47" s="2" customFormat="1" ht="12">
      <c r="A214" s="40"/>
      <c r="B214" s="41"/>
      <c r="C214" s="42"/>
      <c r="D214" s="219" t="s">
        <v>137</v>
      </c>
      <c r="E214" s="42"/>
      <c r="F214" s="220" t="s">
        <v>338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137</v>
      </c>
      <c r="AU214" s="19" t="s">
        <v>82</v>
      </c>
    </row>
    <row r="215" spans="1:51" s="13" customFormat="1" ht="12">
      <c r="A215" s="13"/>
      <c r="B215" s="224"/>
      <c r="C215" s="225"/>
      <c r="D215" s="226" t="s">
        <v>149</v>
      </c>
      <c r="E215" s="227" t="s">
        <v>19</v>
      </c>
      <c r="F215" s="228" t="s">
        <v>339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149</v>
      </c>
      <c r="AU215" s="234" t="s">
        <v>82</v>
      </c>
      <c r="AV215" s="13" t="s">
        <v>80</v>
      </c>
      <c r="AW215" s="13" t="s">
        <v>33</v>
      </c>
      <c r="AX215" s="13" t="s">
        <v>72</v>
      </c>
      <c r="AY215" s="234" t="s">
        <v>128</v>
      </c>
    </row>
    <row r="216" spans="1:51" s="14" customFormat="1" ht="12">
      <c r="A216" s="14"/>
      <c r="B216" s="235"/>
      <c r="C216" s="236"/>
      <c r="D216" s="226" t="s">
        <v>149</v>
      </c>
      <c r="E216" s="237" t="s">
        <v>19</v>
      </c>
      <c r="F216" s="238" t="s">
        <v>151</v>
      </c>
      <c r="G216" s="236"/>
      <c r="H216" s="239">
        <v>14.5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149</v>
      </c>
      <c r="AU216" s="245" t="s">
        <v>82</v>
      </c>
      <c r="AV216" s="14" t="s">
        <v>82</v>
      </c>
      <c r="AW216" s="14" t="s">
        <v>33</v>
      </c>
      <c r="AX216" s="14" t="s">
        <v>80</v>
      </c>
      <c r="AY216" s="245" t="s">
        <v>128</v>
      </c>
    </row>
    <row r="217" spans="1:65" s="2" customFormat="1" ht="21.75" customHeight="1">
      <c r="A217" s="40"/>
      <c r="B217" s="41"/>
      <c r="C217" s="206" t="s">
        <v>340</v>
      </c>
      <c r="D217" s="206" t="s">
        <v>130</v>
      </c>
      <c r="E217" s="207" t="s">
        <v>341</v>
      </c>
      <c r="F217" s="208" t="s">
        <v>342</v>
      </c>
      <c r="G217" s="209" t="s">
        <v>146</v>
      </c>
      <c r="H217" s="210">
        <v>91.4</v>
      </c>
      <c r="I217" s="211"/>
      <c r="J217" s="212">
        <f>ROUND(I217*H217,2)</f>
        <v>0</v>
      </c>
      <c r="K217" s="208" t="s">
        <v>134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135</v>
      </c>
      <c r="AT217" s="217" t="s">
        <v>130</v>
      </c>
      <c r="AU217" s="217" t="s">
        <v>82</v>
      </c>
      <c r="AY217" s="19" t="s">
        <v>128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135</v>
      </c>
      <c r="BM217" s="217" t="s">
        <v>343</v>
      </c>
    </row>
    <row r="218" spans="1:47" s="2" customFormat="1" ht="12">
      <c r="A218" s="40"/>
      <c r="B218" s="41"/>
      <c r="C218" s="42"/>
      <c r="D218" s="219" t="s">
        <v>137</v>
      </c>
      <c r="E218" s="42"/>
      <c r="F218" s="220" t="s">
        <v>344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137</v>
      </c>
      <c r="AU218" s="19" t="s">
        <v>82</v>
      </c>
    </row>
    <row r="219" spans="1:51" s="13" customFormat="1" ht="12">
      <c r="A219" s="13"/>
      <c r="B219" s="224"/>
      <c r="C219" s="225"/>
      <c r="D219" s="226" t="s">
        <v>149</v>
      </c>
      <c r="E219" s="227" t="s">
        <v>19</v>
      </c>
      <c r="F219" s="228" t="s">
        <v>184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149</v>
      </c>
      <c r="AU219" s="234" t="s">
        <v>82</v>
      </c>
      <c r="AV219" s="13" t="s">
        <v>80</v>
      </c>
      <c r="AW219" s="13" t="s">
        <v>33</v>
      </c>
      <c r="AX219" s="13" t="s">
        <v>72</v>
      </c>
      <c r="AY219" s="234" t="s">
        <v>128</v>
      </c>
    </row>
    <row r="220" spans="1:51" s="14" customFormat="1" ht="12">
      <c r="A220" s="14"/>
      <c r="B220" s="235"/>
      <c r="C220" s="236"/>
      <c r="D220" s="226" t="s">
        <v>149</v>
      </c>
      <c r="E220" s="237" t="s">
        <v>19</v>
      </c>
      <c r="F220" s="238" t="s">
        <v>284</v>
      </c>
      <c r="G220" s="236"/>
      <c r="H220" s="239">
        <v>91.4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149</v>
      </c>
      <c r="AU220" s="245" t="s">
        <v>82</v>
      </c>
      <c r="AV220" s="14" t="s">
        <v>82</v>
      </c>
      <c r="AW220" s="14" t="s">
        <v>33</v>
      </c>
      <c r="AX220" s="14" t="s">
        <v>80</v>
      </c>
      <c r="AY220" s="245" t="s">
        <v>128</v>
      </c>
    </row>
    <row r="221" spans="1:65" s="2" customFormat="1" ht="21.75" customHeight="1">
      <c r="A221" s="40"/>
      <c r="B221" s="41"/>
      <c r="C221" s="206" t="s">
        <v>345</v>
      </c>
      <c r="D221" s="206" t="s">
        <v>130</v>
      </c>
      <c r="E221" s="207" t="s">
        <v>346</v>
      </c>
      <c r="F221" s="208" t="s">
        <v>347</v>
      </c>
      <c r="G221" s="209" t="s">
        <v>146</v>
      </c>
      <c r="H221" s="210">
        <v>81.1</v>
      </c>
      <c r="I221" s="211"/>
      <c r="J221" s="212">
        <f>ROUND(I221*H221,2)</f>
        <v>0</v>
      </c>
      <c r="K221" s="208" t="s">
        <v>134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135</v>
      </c>
      <c r="AT221" s="217" t="s">
        <v>130</v>
      </c>
      <c r="AU221" s="217" t="s">
        <v>82</v>
      </c>
      <c r="AY221" s="19" t="s">
        <v>128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135</v>
      </c>
      <c r="BM221" s="217" t="s">
        <v>348</v>
      </c>
    </row>
    <row r="222" spans="1:47" s="2" customFormat="1" ht="12">
      <c r="A222" s="40"/>
      <c r="B222" s="41"/>
      <c r="C222" s="42"/>
      <c r="D222" s="219" t="s">
        <v>137</v>
      </c>
      <c r="E222" s="42"/>
      <c r="F222" s="220" t="s">
        <v>349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137</v>
      </c>
      <c r="AU222" s="19" t="s">
        <v>82</v>
      </c>
    </row>
    <row r="223" spans="1:51" s="13" customFormat="1" ht="12">
      <c r="A223" s="13"/>
      <c r="B223" s="224"/>
      <c r="C223" s="225"/>
      <c r="D223" s="226" t="s">
        <v>149</v>
      </c>
      <c r="E223" s="227" t="s">
        <v>19</v>
      </c>
      <c r="F223" s="228" t="s">
        <v>184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149</v>
      </c>
      <c r="AU223" s="234" t="s">
        <v>82</v>
      </c>
      <c r="AV223" s="13" t="s">
        <v>80</v>
      </c>
      <c r="AW223" s="13" t="s">
        <v>33</v>
      </c>
      <c r="AX223" s="13" t="s">
        <v>72</v>
      </c>
      <c r="AY223" s="234" t="s">
        <v>128</v>
      </c>
    </row>
    <row r="224" spans="1:51" s="14" customFormat="1" ht="12">
      <c r="A224" s="14"/>
      <c r="B224" s="235"/>
      <c r="C224" s="236"/>
      <c r="D224" s="226" t="s">
        <v>149</v>
      </c>
      <c r="E224" s="237" t="s">
        <v>19</v>
      </c>
      <c r="F224" s="238" t="s">
        <v>350</v>
      </c>
      <c r="G224" s="236"/>
      <c r="H224" s="239">
        <v>81.1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149</v>
      </c>
      <c r="AU224" s="245" t="s">
        <v>82</v>
      </c>
      <c r="AV224" s="14" t="s">
        <v>82</v>
      </c>
      <c r="AW224" s="14" t="s">
        <v>33</v>
      </c>
      <c r="AX224" s="14" t="s">
        <v>80</v>
      </c>
      <c r="AY224" s="245" t="s">
        <v>128</v>
      </c>
    </row>
    <row r="225" spans="1:65" s="2" customFormat="1" ht="21.75" customHeight="1">
      <c r="A225" s="40"/>
      <c r="B225" s="41"/>
      <c r="C225" s="206" t="s">
        <v>351</v>
      </c>
      <c r="D225" s="206" t="s">
        <v>130</v>
      </c>
      <c r="E225" s="207" t="s">
        <v>352</v>
      </c>
      <c r="F225" s="208" t="s">
        <v>353</v>
      </c>
      <c r="G225" s="209" t="s">
        <v>146</v>
      </c>
      <c r="H225" s="210">
        <v>51.787</v>
      </c>
      <c r="I225" s="211"/>
      <c r="J225" s="212">
        <f>ROUND(I225*H225,2)</f>
        <v>0</v>
      </c>
      <c r="K225" s="208" t="s">
        <v>134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135</v>
      </c>
      <c r="AT225" s="217" t="s">
        <v>130</v>
      </c>
      <c r="AU225" s="217" t="s">
        <v>82</v>
      </c>
      <c r="AY225" s="19" t="s">
        <v>128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135</v>
      </c>
      <c r="BM225" s="217" t="s">
        <v>354</v>
      </c>
    </row>
    <row r="226" spans="1:47" s="2" customFormat="1" ht="12">
      <c r="A226" s="40"/>
      <c r="B226" s="41"/>
      <c r="C226" s="42"/>
      <c r="D226" s="219" t="s">
        <v>137</v>
      </c>
      <c r="E226" s="42"/>
      <c r="F226" s="220" t="s">
        <v>355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137</v>
      </c>
      <c r="AU226" s="19" t="s">
        <v>82</v>
      </c>
    </row>
    <row r="227" spans="1:51" s="13" customFormat="1" ht="12">
      <c r="A227" s="13"/>
      <c r="B227" s="224"/>
      <c r="C227" s="225"/>
      <c r="D227" s="226" t="s">
        <v>149</v>
      </c>
      <c r="E227" s="227" t="s">
        <v>19</v>
      </c>
      <c r="F227" s="228" t="s">
        <v>186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149</v>
      </c>
      <c r="AU227" s="234" t="s">
        <v>82</v>
      </c>
      <c r="AV227" s="13" t="s">
        <v>80</v>
      </c>
      <c r="AW227" s="13" t="s">
        <v>33</v>
      </c>
      <c r="AX227" s="13" t="s">
        <v>72</v>
      </c>
      <c r="AY227" s="234" t="s">
        <v>128</v>
      </c>
    </row>
    <row r="228" spans="1:51" s="14" customFormat="1" ht="12">
      <c r="A228" s="14"/>
      <c r="B228" s="235"/>
      <c r="C228" s="236"/>
      <c r="D228" s="226" t="s">
        <v>149</v>
      </c>
      <c r="E228" s="237" t="s">
        <v>19</v>
      </c>
      <c r="F228" s="238" t="s">
        <v>285</v>
      </c>
      <c r="G228" s="236"/>
      <c r="H228" s="239">
        <v>65.4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149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128</v>
      </c>
    </row>
    <row r="229" spans="1:51" s="14" customFormat="1" ht="12">
      <c r="A229" s="14"/>
      <c r="B229" s="235"/>
      <c r="C229" s="236"/>
      <c r="D229" s="226" t="s">
        <v>149</v>
      </c>
      <c r="E229" s="237" t="s">
        <v>19</v>
      </c>
      <c r="F229" s="238" t="s">
        <v>356</v>
      </c>
      <c r="G229" s="236"/>
      <c r="H229" s="239">
        <v>-13.613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149</v>
      </c>
      <c r="AU229" s="245" t="s">
        <v>82</v>
      </c>
      <c r="AV229" s="14" t="s">
        <v>82</v>
      </c>
      <c r="AW229" s="14" t="s">
        <v>33</v>
      </c>
      <c r="AX229" s="14" t="s">
        <v>72</v>
      </c>
      <c r="AY229" s="245" t="s">
        <v>128</v>
      </c>
    </row>
    <row r="230" spans="1:51" s="15" customFormat="1" ht="12">
      <c r="A230" s="15"/>
      <c r="B230" s="246"/>
      <c r="C230" s="247"/>
      <c r="D230" s="226" t="s">
        <v>149</v>
      </c>
      <c r="E230" s="248" t="s">
        <v>19</v>
      </c>
      <c r="F230" s="249" t="s">
        <v>154</v>
      </c>
      <c r="G230" s="247"/>
      <c r="H230" s="250">
        <v>51.787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149</v>
      </c>
      <c r="AU230" s="256" t="s">
        <v>82</v>
      </c>
      <c r="AV230" s="15" t="s">
        <v>135</v>
      </c>
      <c r="AW230" s="15" t="s">
        <v>33</v>
      </c>
      <c r="AX230" s="15" t="s">
        <v>80</v>
      </c>
      <c r="AY230" s="256" t="s">
        <v>128</v>
      </c>
    </row>
    <row r="231" spans="1:65" s="2" customFormat="1" ht="24.15" customHeight="1">
      <c r="A231" s="40"/>
      <c r="B231" s="41"/>
      <c r="C231" s="206" t="s">
        <v>357</v>
      </c>
      <c r="D231" s="206" t="s">
        <v>130</v>
      </c>
      <c r="E231" s="207" t="s">
        <v>358</v>
      </c>
      <c r="F231" s="208" t="s">
        <v>359</v>
      </c>
      <c r="G231" s="209" t="s">
        <v>146</v>
      </c>
      <c r="H231" s="210">
        <v>81.1</v>
      </c>
      <c r="I231" s="211"/>
      <c r="J231" s="212">
        <f>ROUND(I231*H231,2)</f>
        <v>0</v>
      </c>
      <c r="K231" s="208" t="s">
        <v>134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135</v>
      </c>
      <c r="AT231" s="217" t="s">
        <v>130</v>
      </c>
      <c r="AU231" s="217" t="s">
        <v>82</v>
      </c>
      <c r="AY231" s="19" t="s">
        <v>128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135</v>
      </c>
      <c r="BM231" s="217" t="s">
        <v>360</v>
      </c>
    </row>
    <row r="232" spans="1:47" s="2" customFormat="1" ht="12">
      <c r="A232" s="40"/>
      <c r="B232" s="41"/>
      <c r="C232" s="42"/>
      <c r="D232" s="219" t="s">
        <v>137</v>
      </c>
      <c r="E232" s="42"/>
      <c r="F232" s="220" t="s">
        <v>361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137</v>
      </c>
      <c r="AU232" s="19" t="s">
        <v>82</v>
      </c>
    </row>
    <row r="233" spans="1:51" s="13" customFormat="1" ht="12">
      <c r="A233" s="13"/>
      <c r="B233" s="224"/>
      <c r="C233" s="225"/>
      <c r="D233" s="226" t="s">
        <v>149</v>
      </c>
      <c r="E233" s="227" t="s">
        <v>19</v>
      </c>
      <c r="F233" s="228" t="s">
        <v>184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149</v>
      </c>
      <c r="AU233" s="234" t="s">
        <v>82</v>
      </c>
      <c r="AV233" s="13" t="s">
        <v>80</v>
      </c>
      <c r="AW233" s="13" t="s">
        <v>33</v>
      </c>
      <c r="AX233" s="13" t="s">
        <v>72</v>
      </c>
      <c r="AY233" s="234" t="s">
        <v>128</v>
      </c>
    </row>
    <row r="234" spans="1:51" s="14" customFormat="1" ht="12">
      <c r="A234" s="14"/>
      <c r="B234" s="235"/>
      <c r="C234" s="236"/>
      <c r="D234" s="226" t="s">
        <v>149</v>
      </c>
      <c r="E234" s="237" t="s">
        <v>19</v>
      </c>
      <c r="F234" s="238" t="s">
        <v>350</v>
      </c>
      <c r="G234" s="236"/>
      <c r="H234" s="239">
        <v>81.1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149</v>
      </c>
      <c r="AU234" s="245" t="s">
        <v>82</v>
      </c>
      <c r="AV234" s="14" t="s">
        <v>82</v>
      </c>
      <c r="AW234" s="14" t="s">
        <v>33</v>
      </c>
      <c r="AX234" s="14" t="s">
        <v>80</v>
      </c>
      <c r="AY234" s="245" t="s">
        <v>128</v>
      </c>
    </row>
    <row r="235" spans="1:65" s="2" customFormat="1" ht="24.15" customHeight="1">
      <c r="A235" s="40"/>
      <c r="B235" s="41"/>
      <c r="C235" s="206" t="s">
        <v>362</v>
      </c>
      <c r="D235" s="206" t="s">
        <v>130</v>
      </c>
      <c r="E235" s="207" t="s">
        <v>363</v>
      </c>
      <c r="F235" s="208" t="s">
        <v>364</v>
      </c>
      <c r="G235" s="209" t="s">
        <v>146</v>
      </c>
      <c r="H235" s="210">
        <v>14.5</v>
      </c>
      <c r="I235" s="211"/>
      <c r="J235" s="212">
        <f>ROUND(I235*H235,2)</f>
        <v>0</v>
      </c>
      <c r="K235" s="208" t="s">
        <v>134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135</v>
      </c>
      <c r="AT235" s="217" t="s">
        <v>130</v>
      </c>
      <c r="AU235" s="217" t="s">
        <v>82</v>
      </c>
      <c r="AY235" s="19" t="s">
        <v>128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135</v>
      </c>
      <c r="BM235" s="217" t="s">
        <v>365</v>
      </c>
    </row>
    <row r="236" spans="1:47" s="2" customFormat="1" ht="12">
      <c r="A236" s="40"/>
      <c r="B236" s="41"/>
      <c r="C236" s="42"/>
      <c r="D236" s="219" t="s">
        <v>137</v>
      </c>
      <c r="E236" s="42"/>
      <c r="F236" s="220" t="s">
        <v>366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137</v>
      </c>
      <c r="AU236" s="19" t="s">
        <v>82</v>
      </c>
    </row>
    <row r="237" spans="1:51" s="13" customFormat="1" ht="12">
      <c r="A237" s="13"/>
      <c r="B237" s="224"/>
      <c r="C237" s="225"/>
      <c r="D237" s="226" t="s">
        <v>149</v>
      </c>
      <c r="E237" s="227" t="s">
        <v>19</v>
      </c>
      <c r="F237" s="228" t="s">
        <v>339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149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128</v>
      </c>
    </row>
    <row r="238" spans="1:51" s="14" customFormat="1" ht="12">
      <c r="A238" s="14"/>
      <c r="B238" s="235"/>
      <c r="C238" s="236"/>
      <c r="D238" s="226" t="s">
        <v>149</v>
      </c>
      <c r="E238" s="237" t="s">
        <v>19</v>
      </c>
      <c r="F238" s="238" t="s">
        <v>151</v>
      </c>
      <c r="G238" s="236"/>
      <c r="H238" s="239">
        <v>14.5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149</v>
      </c>
      <c r="AU238" s="245" t="s">
        <v>82</v>
      </c>
      <c r="AV238" s="14" t="s">
        <v>82</v>
      </c>
      <c r="AW238" s="14" t="s">
        <v>33</v>
      </c>
      <c r="AX238" s="14" t="s">
        <v>80</v>
      </c>
      <c r="AY238" s="245" t="s">
        <v>128</v>
      </c>
    </row>
    <row r="239" spans="1:65" s="2" customFormat="1" ht="16.5" customHeight="1">
      <c r="A239" s="40"/>
      <c r="B239" s="41"/>
      <c r="C239" s="206" t="s">
        <v>367</v>
      </c>
      <c r="D239" s="206" t="s">
        <v>130</v>
      </c>
      <c r="E239" s="207" t="s">
        <v>368</v>
      </c>
      <c r="F239" s="208" t="s">
        <v>369</v>
      </c>
      <c r="G239" s="209" t="s">
        <v>146</v>
      </c>
      <c r="H239" s="210">
        <v>95.6</v>
      </c>
      <c r="I239" s="211"/>
      <c r="J239" s="212">
        <f>ROUND(I239*H239,2)</f>
        <v>0</v>
      </c>
      <c r="K239" s="208" t="s">
        <v>134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135</v>
      </c>
      <c r="AT239" s="217" t="s">
        <v>130</v>
      </c>
      <c r="AU239" s="217" t="s">
        <v>82</v>
      </c>
      <c r="AY239" s="19" t="s">
        <v>128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135</v>
      </c>
      <c r="BM239" s="217" t="s">
        <v>370</v>
      </c>
    </row>
    <row r="240" spans="1:47" s="2" customFormat="1" ht="12">
      <c r="A240" s="40"/>
      <c r="B240" s="41"/>
      <c r="C240" s="42"/>
      <c r="D240" s="219" t="s">
        <v>137</v>
      </c>
      <c r="E240" s="42"/>
      <c r="F240" s="220" t="s">
        <v>371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137</v>
      </c>
      <c r="AU240" s="19" t="s">
        <v>82</v>
      </c>
    </row>
    <row r="241" spans="1:51" s="13" customFormat="1" ht="12">
      <c r="A241" s="13"/>
      <c r="B241" s="224"/>
      <c r="C241" s="225"/>
      <c r="D241" s="226" t="s">
        <v>149</v>
      </c>
      <c r="E241" s="227" t="s">
        <v>19</v>
      </c>
      <c r="F241" s="228" t="s">
        <v>372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149</v>
      </c>
      <c r="AU241" s="234" t="s">
        <v>82</v>
      </c>
      <c r="AV241" s="13" t="s">
        <v>80</v>
      </c>
      <c r="AW241" s="13" t="s">
        <v>33</v>
      </c>
      <c r="AX241" s="13" t="s">
        <v>72</v>
      </c>
      <c r="AY241" s="234" t="s">
        <v>128</v>
      </c>
    </row>
    <row r="242" spans="1:51" s="14" customFormat="1" ht="12">
      <c r="A242" s="14"/>
      <c r="B242" s="235"/>
      <c r="C242" s="236"/>
      <c r="D242" s="226" t="s">
        <v>149</v>
      </c>
      <c r="E242" s="237" t="s">
        <v>19</v>
      </c>
      <c r="F242" s="238" t="s">
        <v>151</v>
      </c>
      <c r="G242" s="236"/>
      <c r="H242" s="239">
        <v>14.5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149</v>
      </c>
      <c r="AU242" s="245" t="s">
        <v>82</v>
      </c>
      <c r="AV242" s="14" t="s">
        <v>82</v>
      </c>
      <c r="AW242" s="14" t="s">
        <v>33</v>
      </c>
      <c r="AX242" s="14" t="s">
        <v>72</v>
      </c>
      <c r="AY242" s="245" t="s">
        <v>128</v>
      </c>
    </row>
    <row r="243" spans="1:51" s="13" customFormat="1" ht="12">
      <c r="A243" s="13"/>
      <c r="B243" s="224"/>
      <c r="C243" s="225"/>
      <c r="D243" s="226" t="s">
        <v>149</v>
      </c>
      <c r="E243" s="227" t="s">
        <v>19</v>
      </c>
      <c r="F243" s="228" t="s">
        <v>184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149</v>
      </c>
      <c r="AU243" s="234" t="s">
        <v>82</v>
      </c>
      <c r="AV243" s="13" t="s">
        <v>80</v>
      </c>
      <c r="AW243" s="13" t="s">
        <v>33</v>
      </c>
      <c r="AX243" s="13" t="s">
        <v>72</v>
      </c>
      <c r="AY243" s="234" t="s">
        <v>128</v>
      </c>
    </row>
    <row r="244" spans="1:51" s="14" customFormat="1" ht="12">
      <c r="A244" s="14"/>
      <c r="B244" s="235"/>
      <c r="C244" s="236"/>
      <c r="D244" s="226" t="s">
        <v>149</v>
      </c>
      <c r="E244" s="237" t="s">
        <v>19</v>
      </c>
      <c r="F244" s="238" t="s">
        <v>350</v>
      </c>
      <c r="G244" s="236"/>
      <c r="H244" s="239">
        <v>81.1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149</v>
      </c>
      <c r="AU244" s="245" t="s">
        <v>82</v>
      </c>
      <c r="AV244" s="14" t="s">
        <v>82</v>
      </c>
      <c r="AW244" s="14" t="s">
        <v>33</v>
      </c>
      <c r="AX244" s="14" t="s">
        <v>72</v>
      </c>
      <c r="AY244" s="245" t="s">
        <v>128</v>
      </c>
    </row>
    <row r="245" spans="1:51" s="15" customFormat="1" ht="12">
      <c r="A245" s="15"/>
      <c r="B245" s="246"/>
      <c r="C245" s="247"/>
      <c r="D245" s="226" t="s">
        <v>149</v>
      </c>
      <c r="E245" s="248" t="s">
        <v>19</v>
      </c>
      <c r="F245" s="249" t="s">
        <v>154</v>
      </c>
      <c r="G245" s="247"/>
      <c r="H245" s="250">
        <v>95.6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6" t="s">
        <v>149</v>
      </c>
      <c r="AU245" s="256" t="s">
        <v>82</v>
      </c>
      <c r="AV245" s="15" t="s">
        <v>135</v>
      </c>
      <c r="AW245" s="15" t="s">
        <v>33</v>
      </c>
      <c r="AX245" s="15" t="s">
        <v>80</v>
      </c>
      <c r="AY245" s="256" t="s">
        <v>128</v>
      </c>
    </row>
    <row r="246" spans="1:65" s="2" customFormat="1" ht="24.15" customHeight="1">
      <c r="A246" s="40"/>
      <c r="B246" s="41"/>
      <c r="C246" s="206" t="s">
        <v>373</v>
      </c>
      <c r="D246" s="206" t="s">
        <v>130</v>
      </c>
      <c r="E246" s="207" t="s">
        <v>374</v>
      </c>
      <c r="F246" s="208" t="s">
        <v>375</v>
      </c>
      <c r="G246" s="209" t="s">
        <v>146</v>
      </c>
      <c r="H246" s="210">
        <v>14.5</v>
      </c>
      <c r="I246" s="211"/>
      <c r="J246" s="212">
        <f>ROUND(I246*H246,2)</f>
        <v>0</v>
      </c>
      <c r="K246" s="208" t="s">
        <v>134</v>
      </c>
      <c r="L246" s="46"/>
      <c r="M246" s="213" t="s">
        <v>19</v>
      </c>
      <c r="N246" s="214" t="s">
        <v>43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135</v>
      </c>
      <c r="AT246" s="217" t="s">
        <v>130</v>
      </c>
      <c r="AU246" s="217" t="s">
        <v>82</v>
      </c>
      <c r="AY246" s="19" t="s">
        <v>128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135</v>
      </c>
      <c r="BM246" s="217" t="s">
        <v>376</v>
      </c>
    </row>
    <row r="247" spans="1:47" s="2" customFormat="1" ht="12">
      <c r="A247" s="40"/>
      <c r="B247" s="41"/>
      <c r="C247" s="42"/>
      <c r="D247" s="219" t="s">
        <v>137</v>
      </c>
      <c r="E247" s="42"/>
      <c r="F247" s="220" t="s">
        <v>377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137</v>
      </c>
      <c r="AU247" s="19" t="s">
        <v>82</v>
      </c>
    </row>
    <row r="248" spans="1:51" s="13" customFormat="1" ht="12">
      <c r="A248" s="13"/>
      <c r="B248" s="224"/>
      <c r="C248" s="225"/>
      <c r="D248" s="226" t="s">
        <v>149</v>
      </c>
      <c r="E248" s="227" t="s">
        <v>19</v>
      </c>
      <c r="F248" s="228" t="s">
        <v>339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149</v>
      </c>
      <c r="AU248" s="234" t="s">
        <v>82</v>
      </c>
      <c r="AV248" s="13" t="s">
        <v>80</v>
      </c>
      <c r="AW248" s="13" t="s">
        <v>33</v>
      </c>
      <c r="AX248" s="13" t="s">
        <v>72</v>
      </c>
      <c r="AY248" s="234" t="s">
        <v>128</v>
      </c>
    </row>
    <row r="249" spans="1:51" s="14" customFormat="1" ht="12">
      <c r="A249" s="14"/>
      <c r="B249" s="235"/>
      <c r="C249" s="236"/>
      <c r="D249" s="226" t="s">
        <v>149</v>
      </c>
      <c r="E249" s="237" t="s">
        <v>19</v>
      </c>
      <c r="F249" s="238" t="s">
        <v>151</v>
      </c>
      <c r="G249" s="236"/>
      <c r="H249" s="239">
        <v>14.5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149</v>
      </c>
      <c r="AU249" s="245" t="s">
        <v>82</v>
      </c>
      <c r="AV249" s="14" t="s">
        <v>82</v>
      </c>
      <c r="AW249" s="14" t="s">
        <v>33</v>
      </c>
      <c r="AX249" s="14" t="s">
        <v>80</v>
      </c>
      <c r="AY249" s="245" t="s">
        <v>128</v>
      </c>
    </row>
    <row r="250" spans="1:65" s="2" customFormat="1" ht="24.15" customHeight="1">
      <c r="A250" s="40"/>
      <c r="B250" s="41"/>
      <c r="C250" s="206" t="s">
        <v>378</v>
      </c>
      <c r="D250" s="206" t="s">
        <v>130</v>
      </c>
      <c r="E250" s="207" t="s">
        <v>379</v>
      </c>
      <c r="F250" s="208" t="s">
        <v>380</v>
      </c>
      <c r="G250" s="209" t="s">
        <v>146</v>
      </c>
      <c r="H250" s="210">
        <v>81.1</v>
      </c>
      <c r="I250" s="211"/>
      <c r="J250" s="212">
        <f>ROUND(I250*H250,2)</f>
        <v>0</v>
      </c>
      <c r="K250" s="208" t="s">
        <v>134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135</v>
      </c>
      <c r="AT250" s="217" t="s">
        <v>130</v>
      </c>
      <c r="AU250" s="217" t="s">
        <v>82</v>
      </c>
      <c r="AY250" s="19" t="s">
        <v>128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135</v>
      </c>
      <c r="BM250" s="217" t="s">
        <v>381</v>
      </c>
    </row>
    <row r="251" spans="1:47" s="2" customFormat="1" ht="12">
      <c r="A251" s="40"/>
      <c r="B251" s="41"/>
      <c r="C251" s="42"/>
      <c r="D251" s="219" t="s">
        <v>137</v>
      </c>
      <c r="E251" s="42"/>
      <c r="F251" s="220" t="s">
        <v>382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137</v>
      </c>
      <c r="AU251" s="19" t="s">
        <v>82</v>
      </c>
    </row>
    <row r="252" spans="1:51" s="13" customFormat="1" ht="12">
      <c r="A252" s="13"/>
      <c r="B252" s="224"/>
      <c r="C252" s="225"/>
      <c r="D252" s="226" t="s">
        <v>149</v>
      </c>
      <c r="E252" s="227" t="s">
        <v>19</v>
      </c>
      <c r="F252" s="228" t="s">
        <v>184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149</v>
      </c>
      <c r="AU252" s="234" t="s">
        <v>82</v>
      </c>
      <c r="AV252" s="13" t="s">
        <v>80</v>
      </c>
      <c r="AW252" s="13" t="s">
        <v>33</v>
      </c>
      <c r="AX252" s="13" t="s">
        <v>72</v>
      </c>
      <c r="AY252" s="234" t="s">
        <v>128</v>
      </c>
    </row>
    <row r="253" spans="1:51" s="14" customFormat="1" ht="12">
      <c r="A253" s="14"/>
      <c r="B253" s="235"/>
      <c r="C253" s="236"/>
      <c r="D253" s="226" t="s">
        <v>149</v>
      </c>
      <c r="E253" s="237" t="s">
        <v>19</v>
      </c>
      <c r="F253" s="238" t="s">
        <v>350</v>
      </c>
      <c r="G253" s="236"/>
      <c r="H253" s="239">
        <v>81.1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149</v>
      </c>
      <c r="AU253" s="245" t="s">
        <v>82</v>
      </c>
      <c r="AV253" s="14" t="s">
        <v>82</v>
      </c>
      <c r="AW253" s="14" t="s">
        <v>33</v>
      </c>
      <c r="AX253" s="14" t="s">
        <v>80</v>
      </c>
      <c r="AY253" s="245" t="s">
        <v>128</v>
      </c>
    </row>
    <row r="254" spans="1:65" s="2" customFormat="1" ht="44.25" customHeight="1">
      <c r="A254" s="40"/>
      <c r="B254" s="41"/>
      <c r="C254" s="206" t="s">
        <v>383</v>
      </c>
      <c r="D254" s="206" t="s">
        <v>130</v>
      </c>
      <c r="E254" s="207" t="s">
        <v>384</v>
      </c>
      <c r="F254" s="208" t="s">
        <v>385</v>
      </c>
      <c r="G254" s="209" t="s">
        <v>146</v>
      </c>
      <c r="H254" s="210">
        <v>51.787</v>
      </c>
      <c r="I254" s="211"/>
      <c r="J254" s="212">
        <f>ROUND(I254*H254,2)</f>
        <v>0</v>
      </c>
      <c r="K254" s="208" t="s">
        <v>134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0.08922</v>
      </c>
      <c r="R254" s="215">
        <f>Q254*H254</f>
        <v>4.62043614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135</v>
      </c>
      <c r="AT254" s="217" t="s">
        <v>130</v>
      </c>
      <c r="AU254" s="217" t="s">
        <v>82</v>
      </c>
      <c r="AY254" s="19" t="s">
        <v>128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135</v>
      </c>
      <c r="BM254" s="217" t="s">
        <v>386</v>
      </c>
    </row>
    <row r="255" spans="1:47" s="2" customFormat="1" ht="12">
      <c r="A255" s="40"/>
      <c r="B255" s="41"/>
      <c r="C255" s="42"/>
      <c r="D255" s="219" t="s">
        <v>137</v>
      </c>
      <c r="E255" s="42"/>
      <c r="F255" s="220" t="s">
        <v>387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137</v>
      </c>
      <c r="AU255" s="19" t="s">
        <v>82</v>
      </c>
    </row>
    <row r="256" spans="1:51" s="13" customFormat="1" ht="12">
      <c r="A256" s="13"/>
      <c r="B256" s="224"/>
      <c r="C256" s="225"/>
      <c r="D256" s="226" t="s">
        <v>149</v>
      </c>
      <c r="E256" s="227" t="s">
        <v>19</v>
      </c>
      <c r="F256" s="228" t="s">
        <v>186</v>
      </c>
      <c r="G256" s="225"/>
      <c r="H256" s="227" t="s">
        <v>19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149</v>
      </c>
      <c r="AU256" s="234" t="s">
        <v>82</v>
      </c>
      <c r="AV256" s="13" t="s">
        <v>80</v>
      </c>
      <c r="AW256" s="13" t="s">
        <v>33</v>
      </c>
      <c r="AX256" s="13" t="s">
        <v>72</v>
      </c>
      <c r="AY256" s="234" t="s">
        <v>128</v>
      </c>
    </row>
    <row r="257" spans="1:51" s="14" customFormat="1" ht="12">
      <c r="A257" s="14"/>
      <c r="B257" s="235"/>
      <c r="C257" s="236"/>
      <c r="D257" s="226" t="s">
        <v>149</v>
      </c>
      <c r="E257" s="237" t="s">
        <v>19</v>
      </c>
      <c r="F257" s="238" t="s">
        <v>285</v>
      </c>
      <c r="G257" s="236"/>
      <c r="H257" s="239">
        <v>65.4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149</v>
      </c>
      <c r="AU257" s="245" t="s">
        <v>82</v>
      </c>
      <c r="AV257" s="14" t="s">
        <v>82</v>
      </c>
      <c r="AW257" s="14" t="s">
        <v>33</v>
      </c>
      <c r="AX257" s="14" t="s">
        <v>72</v>
      </c>
      <c r="AY257" s="245" t="s">
        <v>128</v>
      </c>
    </row>
    <row r="258" spans="1:51" s="14" customFormat="1" ht="12">
      <c r="A258" s="14"/>
      <c r="B258" s="235"/>
      <c r="C258" s="236"/>
      <c r="D258" s="226" t="s">
        <v>149</v>
      </c>
      <c r="E258" s="237" t="s">
        <v>19</v>
      </c>
      <c r="F258" s="238" t="s">
        <v>356</v>
      </c>
      <c r="G258" s="236"/>
      <c r="H258" s="239">
        <v>-13.613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149</v>
      </c>
      <c r="AU258" s="245" t="s">
        <v>82</v>
      </c>
      <c r="AV258" s="14" t="s">
        <v>82</v>
      </c>
      <c r="AW258" s="14" t="s">
        <v>33</v>
      </c>
      <c r="AX258" s="14" t="s">
        <v>72</v>
      </c>
      <c r="AY258" s="245" t="s">
        <v>128</v>
      </c>
    </row>
    <row r="259" spans="1:51" s="15" customFormat="1" ht="12">
      <c r="A259" s="15"/>
      <c r="B259" s="246"/>
      <c r="C259" s="247"/>
      <c r="D259" s="226" t="s">
        <v>149</v>
      </c>
      <c r="E259" s="248" t="s">
        <v>19</v>
      </c>
      <c r="F259" s="249" t="s">
        <v>154</v>
      </c>
      <c r="G259" s="247"/>
      <c r="H259" s="250">
        <v>51.787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149</v>
      </c>
      <c r="AU259" s="256" t="s">
        <v>82</v>
      </c>
      <c r="AV259" s="15" t="s">
        <v>135</v>
      </c>
      <c r="AW259" s="15" t="s">
        <v>33</v>
      </c>
      <c r="AX259" s="15" t="s">
        <v>80</v>
      </c>
      <c r="AY259" s="256" t="s">
        <v>128</v>
      </c>
    </row>
    <row r="260" spans="1:65" s="2" customFormat="1" ht="16.5" customHeight="1">
      <c r="A260" s="40"/>
      <c r="B260" s="41"/>
      <c r="C260" s="257" t="s">
        <v>388</v>
      </c>
      <c r="D260" s="257" t="s">
        <v>253</v>
      </c>
      <c r="E260" s="258" t="s">
        <v>389</v>
      </c>
      <c r="F260" s="259" t="s">
        <v>390</v>
      </c>
      <c r="G260" s="260" t="s">
        <v>146</v>
      </c>
      <c r="H260" s="261">
        <v>52.517</v>
      </c>
      <c r="I260" s="262"/>
      <c r="J260" s="263">
        <f>ROUND(I260*H260,2)</f>
        <v>0</v>
      </c>
      <c r="K260" s="259" t="s">
        <v>134</v>
      </c>
      <c r="L260" s="264"/>
      <c r="M260" s="265" t="s">
        <v>19</v>
      </c>
      <c r="N260" s="266" t="s">
        <v>43</v>
      </c>
      <c r="O260" s="86"/>
      <c r="P260" s="215">
        <f>O260*H260</f>
        <v>0</v>
      </c>
      <c r="Q260" s="215">
        <v>0.131</v>
      </c>
      <c r="R260" s="215">
        <f>Q260*H260</f>
        <v>6.879727000000001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178</v>
      </c>
      <c r="AT260" s="217" t="s">
        <v>253</v>
      </c>
      <c r="AU260" s="217" t="s">
        <v>82</v>
      </c>
      <c r="AY260" s="19" t="s">
        <v>128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135</v>
      </c>
      <c r="BM260" s="217" t="s">
        <v>391</v>
      </c>
    </row>
    <row r="261" spans="1:51" s="14" customFormat="1" ht="12">
      <c r="A261" s="14"/>
      <c r="B261" s="235"/>
      <c r="C261" s="236"/>
      <c r="D261" s="226" t="s">
        <v>149</v>
      </c>
      <c r="E261" s="236"/>
      <c r="F261" s="238" t="s">
        <v>392</v>
      </c>
      <c r="G261" s="236"/>
      <c r="H261" s="239">
        <v>52.517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149</v>
      </c>
      <c r="AU261" s="245" t="s">
        <v>82</v>
      </c>
      <c r="AV261" s="14" t="s">
        <v>82</v>
      </c>
      <c r="AW261" s="14" t="s">
        <v>4</v>
      </c>
      <c r="AX261" s="14" t="s">
        <v>80</v>
      </c>
      <c r="AY261" s="245" t="s">
        <v>128</v>
      </c>
    </row>
    <row r="262" spans="1:65" s="2" customFormat="1" ht="16.5" customHeight="1">
      <c r="A262" s="40"/>
      <c r="B262" s="41"/>
      <c r="C262" s="257" t="s">
        <v>393</v>
      </c>
      <c r="D262" s="257" t="s">
        <v>253</v>
      </c>
      <c r="E262" s="258" t="s">
        <v>394</v>
      </c>
      <c r="F262" s="259" t="s">
        <v>395</v>
      </c>
      <c r="G262" s="260" t="s">
        <v>146</v>
      </c>
      <c r="H262" s="261">
        <v>0.824</v>
      </c>
      <c r="I262" s="262"/>
      <c r="J262" s="263">
        <f>ROUND(I262*H262,2)</f>
        <v>0</v>
      </c>
      <c r="K262" s="259" t="s">
        <v>134</v>
      </c>
      <c r="L262" s="264"/>
      <c r="M262" s="265" t="s">
        <v>19</v>
      </c>
      <c r="N262" s="266" t="s">
        <v>43</v>
      </c>
      <c r="O262" s="86"/>
      <c r="P262" s="215">
        <f>O262*H262</f>
        <v>0</v>
      </c>
      <c r="Q262" s="215">
        <v>0.131</v>
      </c>
      <c r="R262" s="215">
        <f>Q262*H262</f>
        <v>0.107944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178</v>
      </c>
      <c r="AT262" s="217" t="s">
        <v>253</v>
      </c>
      <c r="AU262" s="217" t="s">
        <v>82</v>
      </c>
      <c r="AY262" s="19" t="s">
        <v>128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135</v>
      </c>
      <c r="BM262" s="217" t="s">
        <v>396</v>
      </c>
    </row>
    <row r="263" spans="1:51" s="14" customFormat="1" ht="12">
      <c r="A263" s="14"/>
      <c r="B263" s="235"/>
      <c r="C263" s="236"/>
      <c r="D263" s="226" t="s">
        <v>149</v>
      </c>
      <c r="E263" s="236"/>
      <c r="F263" s="238" t="s">
        <v>397</v>
      </c>
      <c r="G263" s="236"/>
      <c r="H263" s="239">
        <v>0.824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149</v>
      </c>
      <c r="AU263" s="245" t="s">
        <v>82</v>
      </c>
      <c r="AV263" s="14" t="s">
        <v>82</v>
      </c>
      <c r="AW263" s="14" t="s">
        <v>4</v>
      </c>
      <c r="AX263" s="14" t="s">
        <v>80</v>
      </c>
      <c r="AY263" s="245" t="s">
        <v>128</v>
      </c>
    </row>
    <row r="264" spans="1:65" s="2" customFormat="1" ht="44.25" customHeight="1">
      <c r="A264" s="40"/>
      <c r="B264" s="41"/>
      <c r="C264" s="206" t="s">
        <v>398</v>
      </c>
      <c r="D264" s="206" t="s">
        <v>130</v>
      </c>
      <c r="E264" s="207" t="s">
        <v>399</v>
      </c>
      <c r="F264" s="208" t="s">
        <v>400</v>
      </c>
      <c r="G264" s="209" t="s">
        <v>146</v>
      </c>
      <c r="H264" s="210">
        <v>86.45</v>
      </c>
      <c r="I264" s="211"/>
      <c r="J264" s="212">
        <f>ROUND(I264*H264,2)</f>
        <v>0</v>
      </c>
      <c r="K264" s="208" t="s">
        <v>134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0.11162</v>
      </c>
      <c r="R264" s="215">
        <f>Q264*H264</f>
        <v>9.649549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135</v>
      </c>
      <c r="AT264" s="217" t="s">
        <v>130</v>
      </c>
      <c r="AU264" s="217" t="s">
        <v>82</v>
      </c>
      <c r="AY264" s="19" t="s">
        <v>128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135</v>
      </c>
      <c r="BM264" s="217" t="s">
        <v>401</v>
      </c>
    </row>
    <row r="265" spans="1:47" s="2" customFormat="1" ht="12">
      <c r="A265" s="40"/>
      <c r="B265" s="41"/>
      <c r="C265" s="42"/>
      <c r="D265" s="219" t="s">
        <v>137</v>
      </c>
      <c r="E265" s="42"/>
      <c r="F265" s="220" t="s">
        <v>402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82</v>
      </c>
    </row>
    <row r="266" spans="1:51" s="13" customFormat="1" ht="12">
      <c r="A266" s="13"/>
      <c r="B266" s="224"/>
      <c r="C266" s="225"/>
      <c r="D266" s="226" t="s">
        <v>149</v>
      </c>
      <c r="E266" s="227" t="s">
        <v>19</v>
      </c>
      <c r="F266" s="228" t="s">
        <v>184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149</v>
      </c>
      <c r="AU266" s="234" t="s">
        <v>82</v>
      </c>
      <c r="AV266" s="13" t="s">
        <v>80</v>
      </c>
      <c r="AW266" s="13" t="s">
        <v>33</v>
      </c>
      <c r="AX266" s="13" t="s">
        <v>72</v>
      </c>
      <c r="AY266" s="234" t="s">
        <v>128</v>
      </c>
    </row>
    <row r="267" spans="1:51" s="14" customFormat="1" ht="12">
      <c r="A267" s="14"/>
      <c r="B267" s="235"/>
      <c r="C267" s="236"/>
      <c r="D267" s="226" t="s">
        <v>149</v>
      </c>
      <c r="E267" s="237" t="s">
        <v>19</v>
      </c>
      <c r="F267" s="238" t="s">
        <v>403</v>
      </c>
      <c r="G267" s="236"/>
      <c r="H267" s="239">
        <v>86.45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149</v>
      </c>
      <c r="AU267" s="245" t="s">
        <v>82</v>
      </c>
      <c r="AV267" s="14" t="s">
        <v>82</v>
      </c>
      <c r="AW267" s="14" t="s">
        <v>33</v>
      </c>
      <c r="AX267" s="14" t="s">
        <v>80</v>
      </c>
      <c r="AY267" s="245" t="s">
        <v>128</v>
      </c>
    </row>
    <row r="268" spans="1:65" s="2" customFormat="1" ht="16.5" customHeight="1">
      <c r="A268" s="40"/>
      <c r="B268" s="41"/>
      <c r="C268" s="257" t="s">
        <v>404</v>
      </c>
      <c r="D268" s="257" t="s">
        <v>253</v>
      </c>
      <c r="E268" s="258" t="s">
        <v>405</v>
      </c>
      <c r="F268" s="259" t="s">
        <v>406</v>
      </c>
      <c r="G268" s="260" t="s">
        <v>146</v>
      </c>
      <c r="H268" s="261">
        <v>77.673</v>
      </c>
      <c r="I268" s="262"/>
      <c r="J268" s="263">
        <f>ROUND(I268*H268,2)</f>
        <v>0</v>
      </c>
      <c r="K268" s="259" t="s">
        <v>134</v>
      </c>
      <c r="L268" s="264"/>
      <c r="M268" s="265" t="s">
        <v>19</v>
      </c>
      <c r="N268" s="266" t="s">
        <v>43</v>
      </c>
      <c r="O268" s="86"/>
      <c r="P268" s="215">
        <f>O268*H268</f>
        <v>0</v>
      </c>
      <c r="Q268" s="215">
        <v>0.176</v>
      </c>
      <c r="R268" s="215">
        <f>Q268*H268</f>
        <v>13.670448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178</v>
      </c>
      <c r="AT268" s="217" t="s">
        <v>253</v>
      </c>
      <c r="AU268" s="217" t="s">
        <v>82</v>
      </c>
      <c r="AY268" s="19" t="s">
        <v>128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135</v>
      </c>
      <c r="BM268" s="217" t="s">
        <v>407</v>
      </c>
    </row>
    <row r="269" spans="1:51" s="14" customFormat="1" ht="12">
      <c r="A269" s="14"/>
      <c r="B269" s="235"/>
      <c r="C269" s="236"/>
      <c r="D269" s="226" t="s">
        <v>149</v>
      </c>
      <c r="E269" s="236"/>
      <c r="F269" s="238" t="s">
        <v>408</v>
      </c>
      <c r="G269" s="236"/>
      <c r="H269" s="239">
        <v>77.673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149</v>
      </c>
      <c r="AU269" s="245" t="s">
        <v>82</v>
      </c>
      <c r="AV269" s="14" t="s">
        <v>82</v>
      </c>
      <c r="AW269" s="14" t="s">
        <v>4</v>
      </c>
      <c r="AX269" s="14" t="s">
        <v>80</v>
      </c>
      <c r="AY269" s="245" t="s">
        <v>128</v>
      </c>
    </row>
    <row r="270" spans="1:65" s="2" customFormat="1" ht="16.5" customHeight="1">
      <c r="A270" s="40"/>
      <c r="B270" s="41"/>
      <c r="C270" s="257" t="s">
        <v>409</v>
      </c>
      <c r="D270" s="257" t="s">
        <v>253</v>
      </c>
      <c r="E270" s="258" t="s">
        <v>410</v>
      </c>
      <c r="F270" s="259" t="s">
        <v>411</v>
      </c>
      <c r="G270" s="260" t="s">
        <v>146</v>
      </c>
      <c r="H270" s="261">
        <v>10.506</v>
      </c>
      <c r="I270" s="262"/>
      <c r="J270" s="263">
        <f>ROUND(I270*H270,2)</f>
        <v>0</v>
      </c>
      <c r="K270" s="259" t="s">
        <v>134</v>
      </c>
      <c r="L270" s="264"/>
      <c r="M270" s="265" t="s">
        <v>19</v>
      </c>
      <c r="N270" s="266" t="s">
        <v>43</v>
      </c>
      <c r="O270" s="86"/>
      <c r="P270" s="215">
        <f>O270*H270</f>
        <v>0</v>
      </c>
      <c r="Q270" s="215">
        <v>0.176</v>
      </c>
      <c r="R270" s="215">
        <f>Q270*H270</f>
        <v>1.849056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178</v>
      </c>
      <c r="AT270" s="217" t="s">
        <v>253</v>
      </c>
      <c r="AU270" s="217" t="s">
        <v>82</v>
      </c>
      <c r="AY270" s="19" t="s">
        <v>128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135</v>
      </c>
      <c r="BM270" s="217" t="s">
        <v>412</v>
      </c>
    </row>
    <row r="271" spans="1:51" s="14" customFormat="1" ht="12">
      <c r="A271" s="14"/>
      <c r="B271" s="235"/>
      <c r="C271" s="236"/>
      <c r="D271" s="226" t="s">
        <v>149</v>
      </c>
      <c r="E271" s="236"/>
      <c r="F271" s="238" t="s">
        <v>413</v>
      </c>
      <c r="G271" s="236"/>
      <c r="H271" s="239">
        <v>10.506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149</v>
      </c>
      <c r="AU271" s="245" t="s">
        <v>82</v>
      </c>
      <c r="AV271" s="14" t="s">
        <v>82</v>
      </c>
      <c r="AW271" s="14" t="s">
        <v>4</v>
      </c>
      <c r="AX271" s="14" t="s">
        <v>80</v>
      </c>
      <c r="AY271" s="245" t="s">
        <v>128</v>
      </c>
    </row>
    <row r="272" spans="1:63" s="12" customFormat="1" ht="22.8" customHeight="1">
      <c r="A272" s="12"/>
      <c r="B272" s="190"/>
      <c r="C272" s="191"/>
      <c r="D272" s="192" t="s">
        <v>71</v>
      </c>
      <c r="E272" s="204" t="s">
        <v>188</v>
      </c>
      <c r="F272" s="204" t="s">
        <v>414</v>
      </c>
      <c r="G272" s="191"/>
      <c r="H272" s="191"/>
      <c r="I272" s="194"/>
      <c r="J272" s="205">
        <f>BK272</f>
        <v>0</v>
      </c>
      <c r="K272" s="191"/>
      <c r="L272" s="196"/>
      <c r="M272" s="197"/>
      <c r="N272" s="198"/>
      <c r="O272" s="198"/>
      <c r="P272" s="199">
        <f>SUM(P273:P308)</f>
        <v>0</v>
      </c>
      <c r="Q272" s="198"/>
      <c r="R272" s="199">
        <f>SUM(R273:R308)</f>
        <v>17.080754000000002</v>
      </c>
      <c r="S272" s="198"/>
      <c r="T272" s="200">
        <f>SUM(T273:T308)</f>
        <v>0.082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1" t="s">
        <v>80</v>
      </c>
      <c r="AT272" s="202" t="s">
        <v>71</v>
      </c>
      <c r="AU272" s="202" t="s">
        <v>80</v>
      </c>
      <c r="AY272" s="201" t="s">
        <v>128</v>
      </c>
      <c r="BK272" s="203">
        <f>SUM(BK273:BK308)</f>
        <v>0</v>
      </c>
    </row>
    <row r="273" spans="1:65" s="2" customFormat="1" ht="16.5" customHeight="1">
      <c r="A273" s="40"/>
      <c r="B273" s="41"/>
      <c r="C273" s="206" t="s">
        <v>415</v>
      </c>
      <c r="D273" s="206" t="s">
        <v>130</v>
      </c>
      <c r="E273" s="207" t="s">
        <v>416</v>
      </c>
      <c r="F273" s="208" t="s">
        <v>417</v>
      </c>
      <c r="G273" s="209" t="s">
        <v>133</v>
      </c>
      <c r="H273" s="210">
        <v>1</v>
      </c>
      <c r="I273" s="211"/>
      <c r="J273" s="212">
        <f>ROUND(I273*H273,2)</f>
        <v>0</v>
      </c>
      <c r="K273" s="208" t="s">
        <v>134</v>
      </c>
      <c r="L273" s="46"/>
      <c r="M273" s="213" t="s">
        <v>19</v>
      </c>
      <c r="N273" s="214" t="s">
        <v>43</v>
      </c>
      <c r="O273" s="86"/>
      <c r="P273" s="215">
        <f>O273*H273</f>
        <v>0</v>
      </c>
      <c r="Q273" s="215">
        <v>0.0007</v>
      </c>
      <c r="R273" s="215">
        <f>Q273*H273</f>
        <v>0.0007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135</v>
      </c>
      <c r="AT273" s="217" t="s">
        <v>130</v>
      </c>
      <c r="AU273" s="217" t="s">
        <v>82</v>
      </c>
      <c r="AY273" s="19" t="s">
        <v>128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80</v>
      </c>
      <c r="BK273" s="218">
        <f>ROUND(I273*H273,2)</f>
        <v>0</v>
      </c>
      <c r="BL273" s="19" t="s">
        <v>135</v>
      </c>
      <c r="BM273" s="217" t="s">
        <v>418</v>
      </c>
    </row>
    <row r="274" spans="1:47" s="2" customFormat="1" ht="12">
      <c r="A274" s="40"/>
      <c r="B274" s="41"/>
      <c r="C274" s="42"/>
      <c r="D274" s="219" t="s">
        <v>137</v>
      </c>
      <c r="E274" s="42"/>
      <c r="F274" s="220" t="s">
        <v>419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137</v>
      </c>
      <c r="AU274" s="19" t="s">
        <v>82</v>
      </c>
    </row>
    <row r="275" spans="1:65" s="2" customFormat="1" ht="16.5" customHeight="1">
      <c r="A275" s="40"/>
      <c r="B275" s="41"/>
      <c r="C275" s="206" t="s">
        <v>420</v>
      </c>
      <c r="D275" s="206" t="s">
        <v>130</v>
      </c>
      <c r="E275" s="207" t="s">
        <v>421</v>
      </c>
      <c r="F275" s="208" t="s">
        <v>422</v>
      </c>
      <c r="G275" s="209" t="s">
        <v>133</v>
      </c>
      <c r="H275" s="210">
        <v>1</v>
      </c>
      <c r="I275" s="211"/>
      <c r="J275" s="212">
        <f>ROUND(I275*H275,2)</f>
        <v>0</v>
      </c>
      <c r="K275" s="208" t="s">
        <v>134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0.10941</v>
      </c>
      <c r="R275" s="215">
        <f>Q275*H275</f>
        <v>0.10941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135</v>
      </c>
      <c r="AT275" s="217" t="s">
        <v>130</v>
      </c>
      <c r="AU275" s="217" t="s">
        <v>82</v>
      </c>
      <c r="AY275" s="19" t="s">
        <v>128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135</v>
      </c>
      <c r="BM275" s="217" t="s">
        <v>423</v>
      </c>
    </row>
    <row r="276" spans="1:47" s="2" customFormat="1" ht="12">
      <c r="A276" s="40"/>
      <c r="B276" s="41"/>
      <c r="C276" s="42"/>
      <c r="D276" s="219" t="s">
        <v>137</v>
      </c>
      <c r="E276" s="42"/>
      <c r="F276" s="220" t="s">
        <v>424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137</v>
      </c>
      <c r="AU276" s="19" t="s">
        <v>82</v>
      </c>
    </row>
    <row r="277" spans="1:65" s="2" customFormat="1" ht="24.15" customHeight="1">
      <c r="A277" s="40"/>
      <c r="B277" s="41"/>
      <c r="C277" s="206" t="s">
        <v>425</v>
      </c>
      <c r="D277" s="206" t="s">
        <v>130</v>
      </c>
      <c r="E277" s="207" t="s">
        <v>426</v>
      </c>
      <c r="F277" s="208" t="s">
        <v>427</v>
      </c>
      <c r="G277" s="209" t="s">
        <v>168</v>
      </c>
      <c r="H277" s="210">
        <v>60</v>
      </c>
      <c r="I277" s="211"/>
      <c r="J277" s="212">
        <f>ROUND(I277*H277,2)</f>
        <v>0</v>
      </c>
      <c r="K277" s="208" t="s">
        <v>134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0.1554</v>
      </c>
      <c r="R277" s="215">
        <f>Q277*H277</f>
        <v>9.324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135</v>
      </c>
      <c r="AT277" s="217" t="s">
        <v>130</v>
      </c>
      <c r="AU277" s="217" t="s">
        <v>82</v>
      </c>
      <c r="AY277" s="19" t="s">
        <v>128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135</v>
      </c>
      <c r="BM277" s="217" t="s">
        <v>428</v>
      </c>
    </row>
    <row r="278" spans="1:47" s="2" customFormat="1" ht="12">
      <c r="A278" s="40"/>
      <c r="B278" s="41"/>
      <c r="C278" s="42"/>
      <c r="D278" s="219" t="s">
        <v>137</v>
      </c>
      <c r="E278" s="42"/>
      <c r="F278" s="220" t="s">
        <v>429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137</v>
      </c>
      <c r="AU278" s="19" t="s">
        <v>82</v>
      </c>
    </row>
    <row r="279" spans="1:51" s="13" customFormat="1" ht="12">
      <c r="A279" s="13"/>
      <c r="B279" s="224"/>
      <c r="C279" s="225"/>
      <c r="D279" s="226" t="s">
        <v>149</v>
      </c>
      <c r="E279" s="227" t="s">
        <v>19</v>
      </c>
      <c r="F279" s="228" t="s">
        <v>430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149</v>
      </c>
      <c r="AU279" s="234" t="s">
        <v>82</v>
      </c>
      <c r="AV279" s="13" t="s">
        <v>80</v>
      </c>
      <c r="AW279" s="13" t="s">
        <v>33</v>
      </c>
      <c r="AX279" s="13" t="s">
        <v>72</v>
      </c>
      <c r="AY279" s="234" t="s">
        <v>128</v>
      </c>
    </row>
    <row r="280" spans="1:51" s="14" customFormat="1" ht="12">
      <c r="A280" s="14"/>
      <c r="B280" s="235"/>
      <c r="C280" s="236"/>
      <c r="D280" s="226" t="s">
        <v>149</v>
      </c>
      <c r="E280" s="237" t="s">
        <v>19</v>
      </c>
      <c r="F280" s="238" t="s">
        <v>328</v>
      </c>
      <c r="G280" s="236"/>
      <c r="H280" s="239">
        <v>31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149</v>
      </c>
      <c r="AU280" s="245" t="s">
        <v>82</v>
      </c>
      <c r="AV280" s="14" t="s">
        <v>82</v>
      </c>
      <c r="AW280" s="14" t="s">
        <v>33</v>
      </c>
      <c r="AX280" s="14" t="s">
        <v>72</v>
      </c>
      <c r="AY280" s="245" t="s">
        <v>128</v>
      </c>
    </row>
    <row r="281" spans="1:51" s="13" customFormat="1" ht="12">
      <c r="A281" s="13"/>
      <c r="B281" s="224"/>
      <c r="C281" s="225"/>
      <c r="D281" s="226" t="s">
        <v>149</v>
      </c>
      <c r="E281" s="227" t="s">
        <v>19</v>
      </c>
      <c r="F281" s="228" t="s">
        <v>431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149</v>
      </c>
      <c r="AU281" s="234" t="s">
        <v>82</v>
      </c>
      <c r="AV281" s="13" t="s">
        <v>80</v>
      </c>
      <c r="AW281" s="13" t="s">
        <v>33</v>
      </c>
      <c r="AX281" s="13" t="s">
        <v>72</v>
      </c>
      <c r="AY281" s="234" t="s">
        <v>128</v>
      </c>
    </row>
    <row r="282" spans="1:51" s="14" customFormat="1" ht="12">
      <c r="A282" s="14"/>
      <c r="B282" s="235"/>
      <c r="C282" s="236"/>
      <c r="D282" s="226" t="s">
        <v>149</v>
      </c>
      <c r="E282" s="237" t="s">
        <v>19</v>
      </c>
      <c r="F282" s="238" t="s">
        <v>317</v>
      </c>
      <c r="G282" s="236"/>
      <c r="H282" s="239">
        <v>29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149</v>
      </c>
      <c r="AU282" s="245" t="s">
        <v>82</v>
      </c>
      <c r="AV282" s="14" t="s">
        <v>82</v>
      </c>
      <c r="AW282" s="14" t="s">
        <v>33</v>
      </c>
      <c r="AX282" s="14" t="s">
        <v>72</v>
      </c>
      <c r="AY282" s="245" t="s">
        <v>128</v>
      </c>
    </row>
    <row r="283" spans="1:51" s="15" customFormat="1" ht="12">
      <c r="A283" s="15"/>
      <c r="B283" s="246"/>
      <c r="C283" s="247"/>
      <c r="D283" s="226" t="s">
        <v>149</v>
      </c>
      <c r="E283" s="248" t="s">
        <v>19</v>
      </c>
      <c r="F283" s="249" t="s">
        <v>154</v>
      </c>
      <c r="G283" s="247"/>
      <c r="H283" s="250">
        <v>60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149</v>
      </c>
      <c r="AU283" s="256" t="s">
        <v>82</v>
      </c>
      <c r="AV283" s="15" t="s">
        <v>135</v>
      </c>
      <c r="AW283" s="15" t="s">
        <v>33</v>
      </c>
      <c r="AX283" s="15" t="s">
        <v>80</v>
      </c>
      <c r="AY283" s="256" t="s">
        <v>128</v>
      </c>
    </row>
    <row r="284" spans="1:65" s="2" customFormat="1" ht="16.5" customHeight="1">
      <c r="A284" s="40"/>
      <c r="B284" s="41"/>
      <c r="C284" s="257" t="s">
        <v>432</v>
      </c>
      <c r="D284" s="257" t="s">
        <v>253</v>
      </c>
      <c r="E284" s="258" t="s">
        <v>433</v>
      </c>
      <c r="F284" s="259" t="s">
        <v>434</v>
      </c>
      <c r="G284" s="260" t="s">
        <v>168</v>
      </c>
      <c r="H284" s="261">
        <v>29.58</v>
      </c>
      <c r="I284" s="262"/>
      <c r="J284" s="263">
        <f>ROUND(I284*H284,2)</f>
        <v>0</v>
      </c>
      <c r="K284" s="259" t="s">
        <v>134</v>
      </c>
      <c r="L284" s="264"/>
      <c r="M284" s="265" t="s">
        <v>19</v>
      </c>
      <c r="N284" s="266" t="s">
        <v>43</v>
      </c>
      <c r="O284" s="86"/>
      <c r="P284" s="215">
        <f>O284*H284</f>
        <v>0</v>
      </c>
      <c r="Q284" s="215">
        <v>0.0483</v>
      </c>
      <c r="R284" s="215">
        <f>Q284*H284</f>
        <v>1.428714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178</v>
      </c>
      <c r="AT284" s="217" t="s">
        <v>253</v>
      </c>
      <c r="AU284" s="217" t="s">
        <v>82</v>
      </c>
      <c r="AY284" s="19" t="s">
        <v>128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135</v>
      </c>
      <c r="BM284" s="217" t="s">
        <v>435</v>
      </c>
    </row>
    <row r="285" spans="1:51" s="14" customFormat="1" ht="12">
      <c r="A285" s="14"/>
      <c r="B285" s="235"/>
      <c r="C285" s="236"/>
      <c r="D285" s="226" t="s">
        <v>149</v>
      </c>
      <c r="E285" s="236"/>
      <c r="F285" s="238" t="s">
        <v>436</v>
      </c>
      <c r="G285" s="236"/>
      <c r="H285" s="239">
        <v>29.58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149</v>
      </c>
      <c r="AU285" s="245" t="s">
        <v>82</v>
      </c>
      <c r="AV285" s="14" t="s">
        <v>82</v>
      </c>
      <c r="AW285" s="14" t="s">
        <v>4</v>
      </c>
      <c r="AX285" s="14" t="s">
        <v>80</v>
      </c>
      <c r="AY285" s="245" t="s">
        <v>128</v>
      </c>
    </row>
    <row r="286" spans="1:65" s="2" customFormat="1" ht="16.5" customHeight="1">
      <c r="A286" s="40"/>
      <c r="B286" s="41"/>
      <c r="C286" s="257" t="s">
        <v>437</v>
      </c>
      <c r="D286" s="257" t="s">
        <v>253</v>
      </c>
      <c r="E286" s="258" t="s">
        <v>438</v>
      </c>
      <c r="F286" s="259" t="s">
        <v>439</v>
      </c>
      <c r="G286" s="260" t="s">
        <v>168</v>
      </c>
      <c r="H286" s="261">
        <v>31.62</v>
      </c>
      <c r="I286" s="262"/>
      <c r="J286" s="263">
        <f>ROUND(I286*H286,2)</f>
        <v>0</v>
      </c>
      <c r="K286" s="259" t="s">
        <v>134</v>
      </c>
      <c r="L286" s="264"/>
      <c r="M286" s="265" t="s">
        <v>19</v>
      </c>
      <c r="N286" s="266" t="s">
        <v>43</v>
      </c>
      <c r="O286" s="86"/>
      <c r="P286" s="215">
        <f>O286*H286</f>
        <v>0</v>
      </c>
      <c r="Q286" s="215">
        <v>0.08</v>
      </c>
      <c r="R286" s="215">
        <f>Q286*H286</f>
        <v>2.5296000000000003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178</v>
      </c>
      <c r="AT286" s="217" t="s">
        <v>253</v>
      </c>
      <c r="AU286" s="217" t="s">
        <v>82</v>
      </c>
      <c r="AY286" s="19" t="s">
        <v>128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135</v>
      </c>
      <c r="BM286" s="217" t="s">
        <v>440</v>
      </c>
    </row>
    <row r="287" spans="1:51" s="14" customFormat="1" ht="12">
      <c r="A287" s="14"/>
      <c r="B287" s="235"/>
      <c r="C287" s="236"/>
      <c r="D287" s="226" t="s">
        <v>149</v>
      </c>
      <c r="E287" s="236"/>
      <c r="F287" s="238" t="s">
        <v>441</v>
      </c>
      <c r="G287" s="236"/>
      <c r="H287" s="239">
        <v>31.62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149</v>
      </c>
      <c r="AU287" s="245" t="s">
        <v>82</v>
      </c>
      <c r="AV287" s="14" t="s">
        <v>82</v>
      </c>
      <c r="AW287" s="14" t="s">
        <v>4</v>
      </c>
      <c r="AX287" s="14" t="s">
        <v>80</v>
      </c>
      <c r="AY287" s="245" t="s">
        <v>128</v>
      </c>
    </row>
    <row r="288" spans="1:65" s="2" customFormat="1" ht="24.15" customHeight="1">
      <c r="A288" s="40"/>
      <c r="B288" s="41"/>
      <c r="C288" s="206" t="s">
        <v>442</v>
      </c>
      <c r="D288" s="206" t="s">
        <v>130</v>
      </c>
      <c r="E288" s="207" t="s">
        <v>443</v>
      </c>
      <c r="F288" s="208" t="s">
        <v>444</v>
      </c>
      <c r="G288" s="209" t="s">
        <v>168</v>
      </c>
      <c r="H288" s="210">
        <v>21</v>
      </c>
      <c r="I288" s="211"/>
      <c r="J288" s="212">
        <f>ROUND(I288*H288,2)</f>
        <v>0</v>
      </c>
      <c r="K288" s="208" t="s">
        <v>134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0.1295</v>
      </c>
      <c r="R288" s="215">
        <f>Q288*H288</f>
        <v>2.7195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135</v>
      </c>
      <c r="AT288" s="217" t="s">
        <v>130</v>
      </c>
      <c r="AU288" s="217" t="s">
        <v>82</v>
      </c>
      <c r="AY288" s="19" t="s">
        <v>128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135</v>
      </c>
      <c r="BM288" s="217" t="s">
        <v>445</v>
      </c>
    </row>
    <row r="289" spans="1:47" s="2" customFormat="1" ht="12">
      <c r="A289" s="40"/>
      <c r="B289" s="41"/>
      <c r="C289" s="42"/>
      <c r="D289" s="219" t="s">
        <v>137</v>
      </c>
      <c r="E289" s="42"/>
      <c r="F289" s="220" t="s">
        <v>446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137</v>
      </c>
      <c r="AU289" s="19" t="s">
        <v>82</v>
      </c>
    </row>
    <row r="290" spans="1:51" s="13" customFormat="1" ht="12">
      <c r="A290" s="13"/>
      <c r="B290" s="224"/>
      <c r="C290" s="225"/>
      <c r="D290" s="226" t="s">
        <v>149</v>
      </c>
      <c r="E290" s="227" t="s">
        <v>19</v>
      </c>
      <c r="F290" s="228" t="s">
        <v>447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149</v>
      </c>
      <c r="AU290" s="234" t="s">
        <v>82</v>
      </c>
      <c r="AV290" s="13" t="s">
        <v>80</v>
      </c>
      <c r="AW290" s="13" t="s">
        <v>33</v>
      </c>
      <c r="AX290" s="13" t="s">
        <v>72</v>
      </c>
      <c r="AY290" s="234" t="s">
        <v>128</v>
      </c>
    </row>
    <row r="291" spans="1:51" s="14" customFormat="1" ht="12">
      <c r="A291" s="14"/>
      <c r="B291" s="235"/>
      <c r="C291" s="236"/>
      <c r="D291" s="226" t="s">
        <v>149</v>
      </c>
      <c r="E291" s="237" t="s">
        <v>19</v>
      </c>
      <c r="F291" s="238" t="s">
        <v>7</v>
      </c>
      <c r="G291" s="236"/>
      <c r="H291" s="239">
        <v>21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149</v>
      </c>
      <c r="AU291" s="245" t="s">
        <v>82</v>
      </c>
      <c r="AV291" s="14" t="s">
        <v>82</v>
      </c>
      <c r="AW291" s="14" t="s">
        <v>33</v>
      </c>
      <c r="AX291" s="14" t="s">
        <v>80</v>
      </c>
      <c r="AY291" s="245" t="s">
        <v>128</v>
      </c>
    </row>
    <row r="292" spans="1:65" s="2" customFormat="1" ht="16.5" customHeight="1">
      <c r="A292" s="40"/>
      <c r="B292" s="41"/>
      <c r="C292" s="257" t="s">
        <v>448</v>
      </c>
      <c r="D292" s="257" t="s">
        <v>253</v>
      </c>
      <c r="E292" s="258" t="s">
        <v>449</v>
      </c>
      <c r="F292" s="259" t="s">
        <v>450</v>
      </c>
      <c r="G292" s="260" t="s">
        <v>168</v>
      </c>
      <c r="H292" s="261">
        <v>21.42</v>
      </c>
      <c r="I292" s="262"/>
      <c r="J292" s="263">
        <f>ROUND(I292*H292,2)</f>
        <v>0</v>
      </c>
      <c r="K292" s="259" t="s">
        <v>134</v>
      </c>
      <c r="L292" s="264"/>
      <c r="M292" s="265" t="s">
        <v>19</v>
      </c>
      <c r="N292" s="266" t="s">
        <v>43</v>
      </c>
      <c r="O292" s="86"/>
      <c r="P292" s="215">
        <f>O292*H292</f>
        <v>0</v>
      </c>
      <c r="Q292" s="215">
        <v>0.045</v>
      </c>
      <c r="R292" s="215">
        <f>Q292*H292</f>
        <v>0.9639000000000001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178</v>
      </c>
      <c r="AT292" s="217" t="s">
        <v>253</v>
      </c>
      <c r="AU292" s="217" t="s">
        <v>82</v>
      </c>
      <c r="AY292" s="19" t="s">
        <v>128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135</v>
      </c>
      <c r="BM292" s="217" t="s">
        <v>451</v>
      </c>
    </row>
    <row r="293" spans="1:51" s="14" customFormat="1" ht="12">
      <c r="A293" s="14"/>
      <c r="B293" s="235"/>
      <c r="C293" s="236"/>
      <c r="D293" s="226" t="s">
        <v>149</v>
      </c>
      <c r="E293" s="236"/>
      <c r="F293" s="238" t="s">
        <v>452</v>
      </c>
      <c r="G293" s="236"/>
      <c r="H293" s="239">
        <v>21.42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149</v>
      </c>
      <c r="AU293" s="245" t="s">
        <v>82</v>
      </c>
      <c r="AV293" s="14" t="s">
        <v>82</v>
      </c>
      <c r="AW293" s="14" t="s">
        <v>4</v>
      </c>
      <c r="AX293" s="14" t="s">
        <v>80</v>
      </c>
      <c r="AY293" s="245" t="s">
        <v>128</v>
      </c>
    </row>
    <row r="294" spans="1:65" s="2" customFormat="1" ht="24.15" customHeight="1">
      <c r="A294" s="40"/>
      <c r="B294" s="41"/>
      <c r="C294" s="206" t="s">
        <v>453</v>
      </c>
      <c r="D294" s="206" t="s">
        <v>130</v>
      </c>
      <c r="E294" s="207" t="s">
        <v>454</v>
      </c>
      <c r="F294" s="208" t="s">
        <v>455</v>
      </c>
      <c r="G294" s="209" t="s">
        <v>168</v>
      </c>
      <c r="H294" s="210">
        <v>29</v>
      </c>
      <c r="I294" s="211"/>
      <c r="J294" s="212">
        <f>ROUND(I294*H294,2)</f>
        <v>0</v>
      </c>
      <c r="K294" s="208" t="s">
        <v>134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0.00017</v>
      </c>
      <c r="R294" s="215">
        <f>Q294*H294</f>
        <v>0.00493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135</v>
      </c>
      <c r="AT294" s="217" t="s">
        <v>130</v>
      </c>
      <c r="AU294" s="217" t="s">
        <v>82</v>
      </c>
      <c r="AY294" s="19" t="s">
        <v>128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135</v>
      </c>
      <c r="BM294" s="217" t="s">
        <v>456</v>
      </c>
    </row>
    <row r="295" spans="1:47" s="2" customFormat="1" ht="12">
      <c r="A295" s="40"/>
      <c r="B295" s="41"/>
      <c r="C295" s="42"/>
      <c r="D295" s="219" t="s">
        <v>137</v>
      </c>
      <c r="E295" s="42"/>
      <c r="F295" s="220" t="s">
        <v>457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137</v>
      </c>
      <c r="AU295" s="19" t="s">
        <v>82</v>
      </c>
    </row>
    <row r="296" spans="1:65" s="2" customFormat="1" ht="16.5" customHeight="1">
      <c r="A296" s="40"/>
      <c r="B296" s="41"/>
      <c r="C296" s="206" t="s">
        <v>458</v>
      </c>
      <c r="D296" s="206" t="s">
        <v>130</v>
      </c>
      <c r="E296" s="207" t="s">
        <v>459</v>
      </c>
      <c r="F296" s="208" t="s">
        <v>460</v>
      </c>
      <c r="G296" s="209" t="s">
        <v>168</v>
      </c>
      <c r="H296" s="210">
        <v>32</v>
      </c>
      <c r="I296" s="211"/>
      <c r="J296" s="212">
        <f>ROUND(I296*H296,2)</f>
        <v>0</v>
      </c>
      <c r="K296" s="208" t="s">
        <v>134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135</v>
      </c>
      <c r="AT296" s="217" t="s">
        <v>130</v>
      </c>
      <c r="AU296" s="217" t="s">
        <v>82</v>
      </c>
      <c r="AY296" s="19" t="s">
        <v>128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135</v>
      </c>
      <c r="BM296" s="217" t="s">
        <v>461</v>
      </c>
    </row>
    <row r="297" spans="1:47" s="2" customFormat="1" ht="12">
      <c r="A297" s="40"/>
      <c r="B297" s="41"/>
      <c r="C297" s="42"/>
      <c r="D297" s="219" t="s">
        <v>137</v>
      </c>
      <c r="E297" s="42"/>
      <c r="F297" s="220" t="s">
        <v>462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137</v>
      </c>
      <c r="AU297" s="19" t="s">
        <v>82</v>
      </c>
    </row>
    <row r="298" spans="1:51" s="14" customFormat="1" ht="12">
      <c r="A298" s="14"/>
      <c r="B298" s="235"/>
      <c r="C298" s="236"/>
      <c r="D298" s="226" t="s">
        <v>149</v>
      </c>
      <c r="E298" s="237" t="s">
        <v>19</v>
      </c>
      <c r="F298" s="238" t="s">
        <v>463</v>
      </c>
      <c r="G298" s="236"/>
      <c r="H298" s="239">
        <v>32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149</v>
      </c>
      <c r="AU298" s="245" t="s">
        <v>82</v>
      </c>
      <c r="AV298" s="14" t="s">
        <v>82</v>
      </c>
      <c r="AW298" s="14" t="s">
        <v>33</v>
      </c>
      <c r="AX298" s="14" t="s">
        <v>80</v>
      </c>
      <c r="AY298" s="245" t="s">
        <v>128</v>
      </c>
    </row>
    <row r="299" spans="1:65" s="2" customFormat="1" ht="33" customHeight="1">
      <c r="A299" s="40"/>
      <c r="B299" s="41"/>
      <c r="C299" s="206" t="s">
        <v>464</v>
      </c>
      <c r="D299" s="206" t="s">
        <v>130</v>
      </c>
      <c r="E299" s="207" t="s">
        <v>465</v>
      </c>
      <c r="F299" s="208" t="s">
        <v>466</v>
      </c>
      <c r="G299" s="209" t="s">
        <v>133</v>
      </c>
      <c r="H299" s="210">
        <v>1</v>
      </c>
      <c r="I299" s="211"/>
      <c r="J299" s="212">
        <f>ROUND(I299*H299,2)</f>
        <v>0</v>
      </c>
      <c r="K299" s="208" t="s">
        <v>134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0.082</v>
      </c>
      <c r="T299" s="216">
        <f>S299*H299</f>
        <v>0.082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135</v>
      </c>
      <c r="AT299" s="217" t="s">
        <v>130</v>
      </c>
      <c r="AU299" s="217" t="s">
        <v>82</v>
      </c>
      <c r="AY299" s="19" t="s">
        <v>128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135</v>
      </c>
      <c r="BM299" s="217" t="s">
        <v>467</v>
      </c>
    </row>
    <row r="300" spans="1:47" s="2" customFormat="1" ht="12">
      <c r="A300" s="40"/>
      <c r="B300" s="41"/>
      <c r="C300" s="42"/>
      <c r="D300" s="219" t="s">
        <v>137</v>
      </c>
      <c r="E300" s="42"/>
      <c r="F300" s="220" t="s">
        <v>468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137</v>
      </c>
      <c r="AU300" s="19" t="s">
        <v>82</v>
      </c>
    </row>
    <row r="301" spans="1:65" s="2" customFormat="1" ht="16.5" customHeight="1">
      <c r="A301" s="40"/>
      <c r="B301" s="41"/>
      <c r="C301" s="206" t="s">
        <v>469</v>
      </c>
      <c r="D301" s="206" t="s">
        <v>130</v>
      </c>
      <c r="E301" s="207" t="s">
        <v>470</v>
      </c>
      <c r="F301" s="208" t="s">
        <v>471</v>
      </c>
      <c r="G301" s="209" t="s">
        <v>472</v>
      </c>
      <c r="H301" s="210">
        <v>1</v>
      </c>
      <c r="I301" s="211"/>
      <c r="J301" s="212">
        <f>ROUND(I301*H301,2)</f>
        <v>0</v>
      </c>
      <c r="K301" s="208" t="s">
        <v>19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135</v>
      </c>
      <c r="AT301" s="217" t="s">
        <v>130</v>
      </c>
      <c r="AU301" s="217" t="s">
        <v>82</v>
      </c>
      <c r="AY301" s="19" t="s">
        <v>128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80</v>
      </c>
      <c r="BK301" s="218">
        <f>ROUND(I301*H301,2)</f>
        <v>0</v>
      </c>
      <c r="BL301" s="19" t="s">
        <v>135</v>
      </c>
      <c r="BM301" s="217" t="s">
        <v>473</v>
      </c>
    </row>
    <row r="302" spans="1:51" s="13" customFormat="1" ht="12">
      <c r="A302" s="13"/>
      <c r="B302" s="224"/>
      <c r="C302" s="225"/>
      <c r="D302" s="226" t="s">
        <v>149</v>
      </c>
      <c r="E302" s="227" t="s">
        <v>19</v>
      </c>
      <c r="F302" s="228" t="s">
        <v>474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149</v>
      </c>
      <c r="AU302" s="234" t="s">
        <v>82</v>
      </c>
      <c r="AV302" s="13" t="s">
        <v>80</v>
      </c>
      <c r="AW302" s="13" t="s">
        <v>33</v>
      </c>
      <c r="AX302" s="13" t="s">
        <v>72</v>
      </c>
      <c r="AY302" s="234" t="s">
        <v>128</v>
      </c>
    </row>
    <row r="303" spans="1:51" s="13" customFormat="1" ht="12">
      <c r="A303" s="13"/>
      <c r="B303" s="224"/>
      <c r="C303" s="225"/>
      <c r="D303" s="226" t="s">
        <v>149</v>
      </c>
      <c r="E303" s="227" t="s">
        <v>19</v>
      </c>
      <c r="F303" s="228" t="s">
        <v>475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149</v>
      </c>
      <c r="AU303" s="234" t="s">
        <v>82</v>
      </c>
      <c r="AV303" s="13" t="s">
        <v>80</v>
      </c>
      <c r="AW303" s="13" t="s">
        <v>33</v>
      </c>
      <c r="AX303" s="13" t="s">
        <v>72</v>
      </c>
      <c r="AY303" s="234" t="s">
        <v>128</v>
      </c>
    </row>
    <row r="304" spans="1:51" s="14" customFormat="1" ht="12">
      <c r="A304" s="14"/>
      <c r="B304" s="235"/>
      <c r="C304" s="236"/>
      <c r="D304" s="226" t="s">
        <v>149</v>
      </c>
      <c r="E304" s="237" t="s">
        <v>19</v>
      </c>
      <c r="F304" s="238" t="s">
        <v>80</v>
      </c>
      <c r="G304" s="236"/>
      <c r="H304" s="239">
        <v>1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149</v>
      </c>
      <c r="AU304" s="245" t="s">
        <v>82</v>
      </c>
      <c r="AV304" s="14" t="s">
        <v>82</v>
      </c>
      <c r="AW304" s="14" t="s">
        <v>33</v>
      </c>
      <c r="AX304" s="14" t="s">
        <v>80</v>
      </c>
      <c r="AY304" s="245" t="s">
        <v>128</v>
      </c>
    </row>
    <row r="305" spans="1:65" s="2" customFormat="1" ht="16.5" customHeight="1">
      <c r="A305" s="40"/>
      <c r="B305" s="41"/>
      <c r="C305" s="257" t="s">
        <v>476</v>
      </c>
      <c r="D305" s="257" t="s">
        <v>253</v>
      </c>
      <c r="E305" s="258" t="s">
        <v>477</v>
      </c>
      <c r="F305" s="259" t="s">
        <v>478</v>
      </c>
      <c r="G305" s="260" t="s">
        <v>133</v>
      </c>
      <c r="H305" s="261">
        <v>2</v>
      </c>
      <c r="I305" s="262"/>
      <c r="J305" s="263">
        <f>ROUND(I305*H305,2)</f>
        <v>0</v>
      </c>
      <c r="K305" s="259" t="s">
        <v>19</v>
      </c>
      <c r="L305" s="264"/>
      <c r="M305" s="265" t="s">
        <v>19</v>
      </c>
      <c r="N305" s="266" t="s">
        <v>43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178</v>
      </c>
      <c r="AT305" s="217" t="s">
        <v>253</v>
      </c>
      <c r="AU305" s="217" t="s">
        <v>82</v>
      </c>
      <c r="AY305" s="19" t="s">
        <v>128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80</v>
      </c>
      <c r="BK305" s="218">
        <f>ROUND(I305*H305,2)</f>
        <v>0</v>
      </c>
      <c r="BL305" s="19" t="s">
        <v>135</v>
      </c>
      <c r="BM305" s="217" t="s">
        <v>479</v>
      </c>
    </row>
    <row r="306" spans="1:65" s="2" customFormat="1" ht="16.5" customHeight="1">
      <c r="A306" s="40"/>
      <c r="B306" s="41"/>
      <c r="C306" s="257" t="s">
        <v>480</v>
      </c>
      <c r="D306" s="257" t="s">
        <v>253</v>
      </c>
      <c r="E306" s="258" t="s">
        <v>481</v>
      </c>
      <c r="F306" s="259" t="s">
        <v>482</v>
      </c>
      <c r="G306" s="260" t="s">
        <v>133</v>
      </c>
      <c r="H306" s="261">
        <v>1</v>
      </c>
      <c r="I306" s="262"/>
      <c r="J306" s="263">
        <f>ROUND(I306*H306,2)</f>
        <v>0</v>
      </c>
      <c r="K306" s="259" t="s">
        <v>19</v>
      </c>
      <c r="L306" s="264"/>
      <c r="M306" s="265" t="s">
        <v>19</v>
      </c>
      <c r="N306" s="266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178</v>
      </c>
      <c r="AT306" s="217" t="s">
        <v>253</v>
      </c>
      <c r="AU306" s="217" t="s">
        <v>82</v>
      </c>
      <c r="AY306" s="19" t="s">
        <v>128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135</v>
      </c>
      <c r="BM306" s="217" t="s">
        <v>483</v>
      </c>
    </row>
    <row r="307" spans="1:65" s="2" customFormat="1" ht="16.5" customHeight="1">
      <c r="A307" s="40"/>
      <c r="B307" s="41"/>
      <c r="C307" s="257" t="s">
        <v>484</v>
      </c>
      <c r="D307" s="257" t="s">
        <v>253</v>
      </c>
      <c r="E307" s="258" t="s">
        <v>485</v>
      </c>
      <c r="F307" s="259" t="s">
        <v>486</v>
      </c>
      <c r="G307" s="260" t="s">
        <v>133</v>
      </c>
      <c r="H307" s="261">
        <v>1</v>
      </c>
      <c r="I307" s="262"/>
      <c r="J307" s="263">
        <f>ROUND(I307*H307,2)</f>
        <v>0</v>
      </c>
      <c r="K307" s="259" t="s">
        <v>19</v>
      </c>
      <c r="L307" s="264"/>
      <c r="M307" s="265" t="s">
        <v>19</v>
      </c>
      <c r="N307" s="266" t="s">
        <v>43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178</v>
      </c>
      <c r="AT307" s="217" t="s">
        <v>253</v>
      </c>
      <c r="AU307" s="217" t="s">
        <v>82</v>
      </c>
      <c r="AY307" s="19" t="s">
        <v>128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80</v>
      </c>
      <c r="BK307" s="218">
        <f>ROUND(I307*H307,2)</f>
        <v>0</v>
      </c>
      <c r="BL307" s="19" t="s">
        <v>135</v>
      </c>
      <c r="BM307" s="217" t="s">
        <v>487</v>
      </c>
    </row>
    <row r="308" spans="1:65" s="2" customFormat="1" ht="16.5" customHeight="1">
      <c r="A308" s="40"/>
      <c r="B308" s="41"/>
      <c r="C308" s="257" t="s">
        <v>171</v>
      </c>
      <c r="D308" s="257" t="s">
        <v>253</v>
      </c>
      <c r="E308" s="258" t="s">
        <v>488</v>
      </c>
      <c r="F308" s="259" t="s">
        <v>489</v>
      </c>
      <c r="G308" s="260" t="s">
        <v>133</v>
      </c>
      <c r="H308" s="261">
        <v>1</v>
      </c>
      <c r="I308" s="262"/>
      <c r="J308" s="263">
        <f>ROUND(I308*H308,2)</f>
        <v>0</v>
      </c>
      <c r="K308" s="259" t="s">
        <v>19</v>
      </c>
      <c r="L308" s="264"/>
      <c r="M308" s="265" t="s">
        <v>19</v>
      </c>
      <c r="N308" s="266" t="s">
        <v>43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178</v>
      </c>
      <c r="AT308" s="217" t="s">
        <v>253</v>
      </c>
      <c r="AU308" s="217" t="s">
        <v>82</v>
      </c>
      <c r="AY308" s="19" t="s">
        <v>128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135</v>
      </c>
      <c r="BM308" s="217" t="s">
        <v>490</v>
      </c>
    </row>
    <row r="309" spans="1:63" s="12" customFormat="1" ht="22.8" customHeight="1">
      <c r="A309" s="12"/>
      <c r="B309" s="190"/>
      <c r="C309" s="191"/>
      <c r="D309" s="192" t="s">
        <v>71</v>
      </c>
      <c r="E309" s="204" t="s">
        <v>491</v>
      </c>
      <c r="F309" s="204" t="s">
        <v>492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SUM(P310:P330)</f>
        <v>0</v>
      </c>
      <c r="Q309" s="198"/>
      <c r="R309" s="199">
        <f>SUM(R310:R330)</f>
        <v>0</v>
      </c>
      <c r="S309" s="198"/>
      <c r="T309" s="200">
        <f>SUM(T310:T330)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80</v>
      </c>
      <c r="AT309" s="202" t="s">
        <v>71</v>
      </c>
      <c r="AU309" s="202" t="s">
        <v>80</v>
      </c>
      <c r="AY309" s="201" t="s">
        <v>128</v>
      </c>
      <c r="BK309" s="203">
        <f>SUM(BK310:BK330)</f>
        <v>0</v>
      </c>
    </row>
    <row r="310" spans="1:65" s="2" customFormat="1" ht="24.15" customHeight="1">
      <c r="A310" s="40"/>
      <c r="B310" s="41"/>
      <c r="C310" s="206" t="s">
        <v>493</v>
      </c>
      <c r="D310" s="206" t="s">
        <v>130</v>
      </c>
      <c r="E310" s="207" t="s">
        <v>494</v>
      </c>
      <c r="F310" s="208" t="s">
        <v>495</v>
      </c>
      <c r="G310" s="209" t="s">
        <v>232</v>
      </c>
      <c r="H310" s="210">
        <v>62.684</v>
      </c>
      <c r="I310" s="211"/>
      <c r="J310" s="212">
        <f>ROUND(I310*H310,2)</f>
        <v>0</v>
      </c>
      <c r="K310" s="208" t="s">
        <v>134</v>
      </c>
      <c r="L310" s="46"/>
      <c r="M310" s="213" t="s">
        <v>19</v>
      </c>
      <c r="N310" s="214" t="s">
        <v>43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135</v>
      </c>
      <c r="AT310" s="217" t="s">
        <v>130</v>
      </c>
      <c r="AU310" s="217" t="s">
        <v>82</v>
      </c>
      <c r="AY310" s="19" t="s">
        <v>128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80</v>
      </c>
      <c r="BK310" s="218">
        <f>ROUND(I310*H310,2)</f>
        <v>0</v>
      </c>
      <c r="BL310" s="19" t="s">
        <v>135</v>
      </c>
      <c r="BM310" s="217" t="s">
        <v>496</v>
      </c>
    </row>
    <row r="311" spans="1:47" s="2" customFormat="1" ht="12">
      <c r="A311" s="40"/>
      <c r="B311" s="41"/>
      <c r="C311" s="42"/>
      <c r="D311" s="219" t="s">
        <v>137</v>
      </c>
      <c r="E311" s="42"/>
      <c r="F311" s="220" t="s">
        <v>497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137</v>
      </c>
      <c r="AU311" s="19" t="s">
        <v>82</v>
      </c>
    </row>
    <row r="312" spans="1:65" s="2" customFormat="1" ht="24.15" customHeight="1">
      <c r="A312" s="40"/>
      <c r="B312" s="41"/>
      <c r="C312" s="206" t="s">
        <v>498</v>
      </c>
      <c r="D312" s="206" t="s">
        <v>130</v>
      </c>
      <c r="E312" s="207" t="s">
        <v>499</v>
      </c>
      <c r="F312" s="208" t="s">
        <v>500</v>
      </c>
      <c r="G312" s="209" t="s">
        <v>232</v>
      </c>
      <c r="H312" s="210">
        <v>877.576</v>
      </c>
      <c r="I312" s="211"/>
      <c r="J312" s="212">
        <f>ROUND(I312*H312,2)</f>
        <v>0</v>
      </c>
      <c r="K312" s="208" t="s">
        <v>134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135</v>
      </c>
      <c r="AT312" s="217" t="s">
        <v>130</v>
      </c>
      <c r="AU312" s="217" t="s">
        <v>82</v>
      </c>
      <c r="AY312" s="19" t="s">
        <v>128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135</v>
      </c>
      <c r="BM312" s="217" t="s">
        <v>501</v>
      </c>
    </row>
    <row r="313" spans="1:47" s="2" customFormat="1" ht="12">
      <c r="A313" s="40"/>
      <c r="B313" s="41"/>
      <c r="C313" s="42"/>
      <c r="D313" s="219" t="s">
        <v>137</v>
      </c>
      <c r="E313" s="42"/>
      <c r="F313" s="220" t="s">
        <v>502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137</v>
      </c>
      <c r="AU313" s="19" t="s">
        <v>82</v>
      </c>
    </row>
    <row r="314" spans="1:51" s="14" customFormat="1" ht="12">
      <c r="A314" s="14"/>
      <c r="B314" s="235"/>
      <c r="C314" s="236"/>
      <c r="D314" s="226" t="s">
        <v>149</v>
      </c>
      <c r="E314" s="237" t="s">
        <v>19</v>
      </c>
      <c r="F314" s="238" t="s">
        <v>503</v>
      </c>
      <c r="G314" s="236"/>
      <c r="H314" s="239">
        <v>877.576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149</v>
      </c>
      <c r="AU314" s="245" t="s">
        <v>82</v>
      </c>
      <c r="AV314" s="14" t="s">
        <v>82</v>
      </c>
      <c r="AW314" s="14" t="s">
        <v>33</v>
      </c>
      <c r="AX314" s="14" t="s">
        <v>80</v>
      </c>
      <c r="AY314" s="245" t="s">
        <v>128</v>
      </c>
    </row>
    <row r="315" spans="1:65" s="2" customFormat="1" ht="16.5" customHeight="1">
      <c r="A315" s="40"/>
      <c r="B315" s="41"/>
      <c r="C315" s="206" t="s">
        <v>504</v>
      </c>
      <c r="D315" s="206" t="s">
        <v>130</v>
      </c>
      <c r="E315" s="207" t="s">
        <v>505</v>
      </c>
      <c r="F315" s="208" t="s">
        <v>506</v>
      </c>
      <c r="G315" s="209" t="s">
        <v>232</v>
      </c>
      <c r="H315" s="210">
        <v>62.684</v>
      </c>
      <c r="I315" s="211"/>
      <c r="J315" s="212">
        <f>ROUND(I315*H315,2)</f>
        <v>0</v>
      </c>
      <c r="K315" s="208" t="s">
        <v>134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135</v>
      </c>
      <c r="AT315" s="217" t="s">
        <v>130</v>
      </c>
      <c r="AU315" s="217" t="s">
        <v>82</v>
      </c>
      <c r="AY315" s="19" t="s">
        <v>128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135</v>
      </c>
      <c r="BM315" s="217" t="s">
        <v>507</v>
      </c>
    </row>
    <row r="316" spans="1:47" s="2" customFormat="1" ht="12">
      <c r="A316" s="40"/>
      <c r="B316" s="41"/>
      <c r="C316" s="42"/>
      <c r="D316" s="219" t="s">
        <v>137</v>
      </c>
      <c r="E316" s="42"/>
      <c r="F316" s="220" t="s">
        <v>508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137</v>
      </c>
      <c r="AU316" s="19" t="s">
        <v>82</v>
      </c>
    </row>
    <row r="317" spans="1:51" s="14" customFormat="1" ht="12">
      <c r="A317" s="14"/>
      <c r="B317" s="235"/>
      <c r="C317" s="236"/>
      <c r="D317" s="226" t="s">
        <v>149</v>
      </c>
      <c r="E317" s="237" t="s">
        <v>19</v>
      </c>
      <c r="F317" s="238" t="s">
        <v>509</v>
      </c>
      <c r="G317" s="236"/>
      <c r="H317" s="239">
        <v>62.684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149</v>
      </c>
      <c r="AU317" s="245" t="s">
        <v>82</v>
      </c>
      <c r="AV317" s="14" t="s">
        <v>82</v>
      </c>
      <c r="AW317" s="14" t="s">
        <v>33</v>
      </c>
      <c r="AX317" s="14" t="s">
        <v>80</v>
      </c>
      <c r="AY317" s="245" t="s">
        <v>128</v>
      </c>
    </row>
    <row r="318" spans="1:65" s="2" customFormat="1" ht="24.15" customHeight="1">
      <c r="A318" s="40"/>
      <c r="B318" s="41"/>
      <c r="C318" s="206" t="s">
        <v>510</v>
      </c>
      <c r="D318" s="206" t="s">
        <v>130</v>
      </c>
      <c r="E318" s="207" t="s">
        <v>511</v>
      </c>
      <c r="F318" s="208" t="s">
        <v>512</v>
      </c>
      <c r="G318" s="209" t="s">
        <v>232</v>
      </c>
      <c r="H318" s="210">
        <v>12.587</v>
      </c>
      <c r="I318" s="211"/>
      <c r="J318" s="212">
        <f>ROUND(I318*H318,2)</f>
        <v>0</v>
      </c>
      <c r="K318" s="208" t="s">
        <v>134</v>
      </c>
      <c r="L318" s="46"/>
      <c r="M318" s="213" t="s">
        <v>19</v>
      </c>
      <c r="N318" s="214" t="s">
        <v>43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135</v>
      </c>
      <c r="AT318" s="217" t="s">
        <v>130</v>
      </c>
      <c r="AU318" s="217" t="s">
        <v>82</v>
      </c>
      <c r="AY318" s="19" t="s">
        <v>128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135</v>
      </c>
      <c r="BM318" s="217" t="s">
        <v>513</v>
      </c>
    </row>
    <row r="319" spans="1:47" s="2" customFormat="1" ht="12">
      <c r="A319" s="40"/>
      <c r="B319" s="41"/>
      <c r="C319" s="42"/>
      <c r="D319" s="219" t="s">
        <v>137</v>
      </c>
      <c r="E319" s="42"/>
      <c r="F319" s="220" t="s">
        <v>514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137</v>
      </c>
      <c r="AU319" s="19" t="s">
        <v>82</v>
      </c>
    </row>
    <row r="320" spans="1:51" s="14" customFormat="1" ht="12">
      <c r="A320" s="14"/>
      <c r="B320" s="235"/>
      <c r="C320" s="236"/>
      <c r="D320" s="226" t="s">
        <v>149</v>
      </c>
      <c r="E320" s="237" t="s">
        <v>19</v>
      </c>
      <c r="F320" s="238" t="s">
        <v>515</v>
      </c>
      <c r="G320" s="236"/>
      <c r="H320" s="239">
        <v>0.082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149</v>
      </c>
      <c r="AU320" s="245" t="s">
        <v>82</v>
      </c>
      <c r="AV320" s="14" t="s">
        <v>82</v>
      </c>
      <c r="AW320" s="14" t="s">
        <v>33</v>
      </c>
      <c r="AX320" s="14" t="s">
        <v>72</v>
      </c>
      <c r="AY320" s="245" t="s">
        <v>128</v>
      </c>
    </row>
    <row r="321" spans="1:51" s="14" customFormat="1" ht="12">
      <c r="A321" s="14"/>
      <c r="B321" s="235"/>
      <c r="C321" s="236"/>
      <c r="D321" s="226" t="s">
        <v>149</v>
      </c>
      <c r="E321" s="237" t="s">
        <v>19</v>
      </c>
      <c r="F321" s="238" t="s">
        <v>516</v>
      </c>
      <c r="G321" s="236"/>
      <c r="H321" s="239">
        <v>12.505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149</v>
      </c>
      <c r="AU321" s="245" t="s">
        <v>82</v>
      </c>
      <c r="AV321" s="14" t="s">
        <v>82</v>
      </c>
      <c r="AW321" s="14" t="s">
        <v>33</v>
      </c>
      <c r="AX321" s="14" t="s">
        <v>72</v>
      </c>
      <c r="AY321" s="245" t="s">
        <v>128</v>
      </c>
    </row>
    <row r="322" spans="1:51" s="15" customFormat="1" ht="12">
      <c r="A322" s="15"/>
      <c r="B322" s="246"/>
      <c r="C322" s="247"/>
      <c r="D322" s="226" t="s">
        <v>149</v>
      </c>
      <c r="E322" s="248" t="s">
        <v>19</v>
      </c>
      <c r="F322" s="249" t="s">
        <v>154</v>
      </c>
      <c r="G322" s="247"/>
      <c r="H322" s="250">
        <v>12.587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149</v>
      </c>
      <c r="AU322" s="256" t="s">
        <v>82</v>
      </c>
      <c r="AV322" s="15" t="s">
        <v>135</v>
      </c>
      <c r="AW322" s="15" t="s">
        <v>33</v>
      </c>
      <c r="AX322" s="15" t="s">
        <v>80</v>
      </c>
      <c r="AY322" s="256" t="s">
        <v>128</v>
      </c>
    </row>
    <row r="323" spans="1:65" s="2" customFormat="1" ht="24.15" customHeight="1">
      <c r="A323" s="40"/>
      <c r="B323" s="41"/>
      <c r="C323" s="206" t="s">
        <v>517</v>
      </c>
      <c r="D323" s="206" t="s">
        <v>130</v>
      </c>
      <c r="E323" s="207" t="s">
        <v>518</v>
      </c>
      <c r="F323" s="208" t="s">
        <v>231</v>
      </c>
      <c r="G323" s="209" t="s">
        <v>232</v>
      </c>
      <c r="H323" s="210">
        <v>27.695</v>
      </c>
      <c r="I323" s="211"/>
      <c r="J323" s="212">
        <f>ROUND(I323*H323,2)</f>
        <v>0</v>
      </c>
      <c r="K323" s="208" t="s">
        <v>134</v>
      </c>
      <c r="L323" s="46"/>
      <c r="M323" s="213" t="s">
        <v>19</v>
      </c>
      <c r="N323" s="214" t="s">
        <v>43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135</v>
      </c>
      <c r="AT323" s="217" t="s">
        <v>130</v>
      </c>
      <c r="AU323" s="217" t="s">
        <v>82</v>
      </c>
      <c r="AY323" s="19" t="s">
        <v>128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80</v>
      </c>
      <c r="BK323" s="218">
        <f>ROUND(I323*H323,2)</f>
        <v>0</v>
      </c>
      <c r="BL323" s="19" t="s">
        <v>135</v>
      </c>
      <c r="BM323" s="217" t="s">
        <v>519</v>
      </c>
    </row>
    <row r="324" spans="1:47" s="2" customFormat="1" ht="12">
      <c r="A324" s="40"/>
      <c r="B324" s="41"/>
      <c r="C324" s="42"/>
      <c r="D324" s="219" t="s">
        <v>137</v>
      </c>
      <c r="E324" s="42"/>
      <c r="F324" s="220" t="s">
        <v>520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137</v>
      </c>
      <c r="AU324" s="19" t="s">
        <v>82</v>
      </c>
    </row>
    <row r="325" spans="1:51" s="14" customFormat="1" ht="12">
      <c r="A325" s="14"/>
      <c r="B325" s="235"/>
      <c r="C325" s="236"/>
      <c r="D325" s="226" t="s">
        <v>149</v>
      </c>
      <c r="E325" s="237" t="s">
        <v>19</v>
      </c>
      <c r="F325" s="238" t="s">
        <v>521</v>
      </c>
      <c r="G325" s="236"/>
      <c r="H325" s="239">
        <v>27.695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149</v>
      </c>
      <c r="AU325" s="245" t="s">
        <v>82</v>
      </c>
      <c r="AV325" s="14" t="s">
        <v>82</v>
      </c>
      <c r="AW325" s="14" t="s">
        <v>33</v>
      </c>
      <c r="AX325" s="14" t="s">
        <v>80</v>
      </c>
      <c r="AY325" s="245" t="s">
        <v>128</v>
      </c>
    </row>
    <row r="326" spans="1:65" s="2" customFormat="1" ht="24.15" customHeight="1">
      <c r="A326" s="40"/>
      <c r="B326" s="41"/>
      <c r="C326" s="206" t="s">
        <v>522</v>
      </c>
      <c r="D326" s="206" t="s">
        <v>130</v>
      </c>
      <c r="E326" s="207" t="s">
        <v>523</v>
      </c>
      <c r="F326" s="208" t="s">
        <v>524</v>
      </c>
      <c r="G326" s="209" t="s">
        <v>232</v>
      </c>
      <c r="H326" s="210">
        <v>22.402</v>
      </c>
      <c r="I326" s="211"/>
      <c r="J326" s="212">
        <f>ROUND(I326*H326,2)</f>
        <v>0</v>
      </c>
      <c r="K326" s="208" t="s">
        <v>134</v>
      </c>
      <c r="L326" s="46"/>
      <c r="M326" s="213" t="s">
        <v>19</v>
      </c>
      <c r="N326" s="214" t="s">
        <v>43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135</v>
      </c>
      <c r="AT326" s="217" t="s">
        <v>130</v>
      </c>
      <c r="AU326" s="217" t="s">
        <v>82</v>
      </c>
      <c r="AY326" s="19" t="s">
        <v>128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80</v>
      </c>
      <c r="BK326" s="218">
        <f>ROUND(I326*H326,2)</f>
        <v>0</v>
      </c>
      <c r="BL326" s="19" t="s">
        <v>135</v>
      </c>
      <c r="BM326" s="217" t="s">
        <v>525</v>
      </c>
    </row>
    <row r="327" spans="1:47" s="2" customFormat="1" ht="12">
      <c r="A327" s="40"/>
      <c r="B327" s="41"/>
      <c r="C327" s="42"/>
      <c r="D327" s="219" t="s">
        <v>137</v>
      </c>
      <c r="E327" s="42"/>
      <c r="F327" s="220" t="s">
        <v>526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137</v>
      </c>
      <c r="AU327" s="19" t="s">
        <v>82</v>
      </c>
    </row>
    <row r="328" spans="1:51" s="14" customFormat="1" ht="12">
      <c r="A328" s="14"/>
      <c r="B328" s="235"/>
      <c r="C328" s="236"/>
      <c r="D328" s="226" t="s">
        <v>149</v>
      </c>
      <c r="E328" s="237" t="s">
        <v>19</v>
      </c>
      <c r="F328" s="238" t="s">
        <v>527</v>
      </c>
      <c r="G328" s="236"/>
      <c r="H328" s="239">
        <v>17.82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149</v>
      </c>
      <c r="AU328" s="245" t="s">
        <v>82</v>
      </c>
      <c r="AV328" s="14" t="s">
        <v>82</v>
      </c>
      <c r="AW328" s="14" t="s">
        <v>33</v>
      </c>
      <c r="AX328" s="14" t="s">
        <v>72</v>
      </c>
      <c r="AY328" s="245" t="s">
        <v>128</v>
      </c>
    </row>
    <row r="329" spans="1:51" s="14" customFormat="1" ht="12">
      <c r="A329" s="14"/>
      <c r="B329" s="235"/>
      <c r="C329" s="236"/>
      <c r="D329" s="226" t="s">
        <v>149</v>
      </c>
      <c r="E329" s="237" t="s">
        <v>19</v>
      </c>
      <c r="F329" s="238" t="s">
        <v>528</v>
      </c>
      <c r="G329" s="236"/>
      <c r="H329" s="239">
        <v>4.582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149</v>
      </c>
      <c r="AU329" s="245" t="s">
        <v>82</v>
      </c>
      <c r="AV329" s="14" t="s">
        <v>82</v>
      </c>
      <c r="AW329" s="14" t="s">
        <v>33</v>
      </c>
      <c r="AX329" s="14" t="s">
        <v>72</v>
      </c>
      <c r="AY329" s="245" t="s">
        <v>128</v>
      </c>
    </row>
    <row r="330" spans="1:51" s="15" customFormat="1" ht="12">
      <c r="A330" s="15"/>
      <c r="B330" s="246"/>
      <c r="C330" s="247"/>
      <c r="D330" s="226" t="s">
        <v>149</v>
      </c>
      <c r="E330" s="248" t="s">
        <v>19</v>
      </c>
      <c r="F330" s="249" t="s">
        <v>154</v>
      </c>
      <c r="G330" s="247"/>
      <c r="H330" s="250">
        <v>22.402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149</v>
      </c>
      <c r="AU330" s="256" t="s">
        <v>82</v>
      </c>
      <c r="AV330" s="15" t="s">
        <v>135</v>
      </c>
      <c r="AW330" s="15" t="s">
        <v>33</v>
      </c>
      <c r="AX330" s="15" t="s">
        <v>80</v>
      </c>
      <c r="AY330" s="256" t="s">
        <v>128</v>
      </c>
    </row>
    <row r="331" spans="1:63" s="12" customFormat="1" ht="22.8" customHeight="1">
      <c r="A331" s="12"/>
      <c r="B331" s="190"/>
      <c r="C331" s="191"/>
      <c r="D331" s="192" t="s">
        <v>71</v>
      </c>
      <c r="E331" s="204" t="s">
        <v>529</v>
      </c>
      <c r="F331" s="204" t="s">
        <v>530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SUM(P332:P333)</f>
        <v>0</v>
      </c>
      <c r="Q331" s="198"/>
      <c r="R331" s="199">
        <f>SUM(R332:R333)</f>
        <v>0</v>
      </c>
      <c r="S331" s="198"/>
      <c r="T331" s="200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80</v>
      </c>
      <c r="AT331" s="202" t="s">
        <v>71</v>
      </c>
      <c r="AU331" s="202" t="s">
        <v>80</v>
      </c>
      <c r="AY331" s="201" t="s">
        <v>128</v>
      </c>
      <c r="BK331" s="203">
        <f>SUM(BK332:BK333)</f>
        <v>0</v>
      </c>
    </row>
    <row r="332" spans="1:65" s="2" customFormat="1" ht="24.15" customHeight="1">
      <c r="A332" s="40"/>
      <c r="B332" s="41"/>
      <c r="C332" s="206" t="s">
        <v>531</v>
      </c>
      <c r="D332" s="206" t="s">
        <v>130</v>
      </c>
      <c r="E332" s="207" t="s">
        <v>532</v>
      </c>
      <c r="F332" s="208" t="s">
        <v>533</v>
      </c>
      <c r="G332" s="209" t="s">
        <v>232</v>
      </c>
      <c r="H332" s="210">
        <v>97.83</v>
      </c>
      <c r="I332" s="211"/>
      <c r="J332" s="212">
        <f>ROUND(I332*H332,2)</f>
        <v>0</v>
      </c>
      <c r="K332" s="208" t="s">
        <v>134</v>
      </c>
      <c r="L332" s="46"/>
      <c r="M332" s="213" t="s">
        <v>19</v>
      </c>
      <c r="N332" s="214" t="s">
        <v>43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135</v>
      </c>
      <c r="AT332" s="217" t="s">
        <v>130</v>
      </c>
      <c r="AU332" s="217" t="s">
        <v>82</v>
      </c>
      <c r="AY332" s="19" t="s">
        <v>128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80</v>
      </c>
      <c r="BK332" s="218">
        <f>ROUND(I332*H332,2)</f>
        <v>0</v>
      </c>
      <c r="BL332" s="19" t="s">
        <v>135</v>
      </c>
      <c r="BM332" s="217" t="s">
        <v>534</v>
      </c>
    </row>
    <row r="333" spans="1:47" s="2" customFormat="1" ht="12">
      <c r="A333" s="40"/>
      <c r="B333" s="41"/>
      <c r="C333" s="42"/>
      <c r="D333" s="219" t="s">
        <v>137</v>
      </c>
      <c r="E333" s="42"/>
      <c r="F333" s="220" t="s">
        <v>535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137</v>
      </c>
      <c r="AU333" s="19" t="s">
        <v>82</v>
      </c>
    </row>
    <row r="334" spans="1:63" s="12" customFormat="1" ht="25.9" customHeight="1">
      <c r="A334" s="12"/>
      <c r="B334" s="190"/>
      <c r="C334" s="191"/>
      <c r="D334" s="192" t="s">
        <v>71</v>
      </c>
      <c r="E334" s="193" t="s">
        <v>253</v>
      </c>
      <c r="F334" s="193" t="s">
        <v>536</v>
      </c>
      <c r="G334" s="191"/>
      <c r="H334" s="191"/>
      <c r="I334" s="194"/>
      <c r="J334" s="195">
        <f>BK334</f>
        <v>0</v>
      </c>
      <c r="K334" s="191"/>
      <c r="L334" s="196"/>
      <c r="M334" s="197"/>
      <c r="N334" s="198"/>
      <c r="O334" s="198"/>
      <c r="P334" s="199">
        <f>P335+P360</f>
        <v>0</v>
      </c>
      <c r="Q334" s="198"/>
      <c r="R334" s="199">
        <f>R335+R360</f>
        <v>1.278470660852</v>
      </c>
      <c r="S334" s="198"/>
      <c r="T334" s="200">
        <f>T335+T360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1" t="s">
        <v>143</v>
      </c>
      <c r="AT334" s="202" t="s">
        <v>71</v>
      </c>
      <c r="AU334" s="202" t="s">
        <v>72</v>
      </c>
      <c r="AY334" s="201" t="s">
        <v>128</v>
      </c>
      <c r="BK334" s="203">
        <f>BK335+BK360</f>
        <v>0</v>
      </c>
    </row>
    <row r="335" spans="1:63" s="12" customFormat="1" ht="22.8" customHeight="1">
      <c r="A335" s="12"/>
      <c r="B335" s="190"/>
      <c r="C335" s="191"/>
      <c r="D335" s="192" t="s">
        <v>71</v>
      </c>
      <c r="E335" s="204" t="s">
        <v>537</v>
      </c>
      <c r="F335" s="204" t="s">
        <v>538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SUM(P336:P359)</f>
        <v>0</v>
      </c>
      <c r="Q335" s="198"/>
      <c r="R335" s="199">
        <f>SUM(R336:R359)</f>
        <v>0.008150000000000001</v>
      </c>
      <c r="S335" s="198"/>
      <c r="T335" s="200">
        <f>SUM(T336:T359)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143</v>
      </c>
      <c r="AT335" s="202" t="s">
        <v>71</v>
      </c>
      <c r="AU335" s="202" t="s">
        <v>80</v>
      </c>
      <c r="AY335" s="201" t="s">
        <v>128</v>
      </c>
      <c r="BK335" s="203">
        <f>SUM(BK336:BK359)</f>
        <v>0</v>
      </c>
    </row>
    <row r="336" spans="1:65" s="2" customFormat="1" ht="16.5" customHeight="1">
      <c r="A336" s="40"/>
      <c r="B336" s="41"/>
      <c r="C336" s="206" t="s">
        <v>539</v>
      </c>
      <c r="D336" s="206" t="s">
        <v>130</v>
      </c>
      <c r="E336" s="207" t="s">
        <v>540</v>
      </c>
      <c r="F336" s="208" t="s">
        <v>541</v>
      </c>
      <c r="G336" s="209" t="s">
        <v>133</v>
      </c>
      <c r="H336" s="210">
        <v>1</v>
      </c>
      <c r="I336" s="211"/>
      <c r="J336" s="212">
        <f>ROUND(I336*H336,2)</f>
        <v>0</v>
      </c>
      <c r="K336" s="208" t="s">
        <v>134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504</v>
      </c>
      <c r="AT336" s="217" t="s">
        <v>130</v>
      </c>
      <c r="AU336" s="217" t="s">
        <v>82</v>
      </c>
      <c r="AY336" s="19" t="s">
        <v>128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504</v>
      </c>
      <c r="BM336" s="217" t="s">
        <v>542</v>
      </c>
    </row>
    <row r="337" spans="1:47" s="2" customFormat="1" ht="12">
      <c r="A337" s="40"/>
      <c r="B337" s="41"/>
      <c r="C337" s="42"/>
      <c r="D337" s="219" t="s">
        <v>137</v>
      </c>
      <c r="E337" s="42"/>
      <c r="F337" s="220" t="s">
        <v>543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137</v>
      </c>
      <c r="AU337" s="19" t="s">
        <v>82</v>
      </c>
    </row>
    <row r="338" spans="1:65" s="2" customFormat="1" ht="16.5" customHeight="1">
      <c r="A338" s="40"/>
      <c r="B338" s="41"/>
      <c r="C338" s="206" t="s">
        <v>544</v>
      </c>
      <c r="D338" s="206" t="s">
        <v>130</v>
      </c>
      <c r="E338" s="207" t="s">
        <v>545</v>
      </c>
      <c r="F338" s="208" t="s">
        <v>546</v>
      </c>
      <c r="G338" s="209" t="s">
        <v>133</v>
      </c>
      <c r="H338" s="210">
        <v>1</v>
      </c>
      <c r="I338" s="211"/>
      <c r="J338" s="212">
        <f>ROUND(I338*H338,2)</f>
        <v>0</v>
      </c>
      <c r="K338" s="208" t="s">
        <v>134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504</v>
      </c>
      <c r="AT338" s="217" t="s">
        <v>130</v>
      </c>
      <c r="AU338" s="217" t="s">
        <v>82</v>
      </c>
      <c r="AY338" s="19" t="s">
        <v>128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80</v>
      </c>
      <c r="BK338" s="218">
        <f>ROUND(I338*H338,2)</f>
        <v>0</v>
      </c>
      <c r="BL338" s="19" t="s">
        <v>504</v>
      </c>
      <c r="BM338" s="217" t="s">
        <v>547</v>
      </c>
    </row>
    <row r="339" spans="1:47" s="2" customFormat="1" ht="12">
      <c r="A339" s="40"/>
      <c r="B339" s="41"/>
      <c r="C339" s="42"/>
      <c r="D339" s="219" t="s">
        <v>137</v>
      </c>
      <c r="E339" s="42"/>
      <c r="F339" s="220" t="s">
        <v>548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137</v>
      </c>
      <c r="AU339" s="19" t="s">
        <v>82</v>
      </c>
    </row>
    <row r="340" spans="1:65" s="2" customFormat="1" ht="16.5" customHeight="1">
      <c r="A340" s="40"/>
      <c r="B340" s="41"/>
      <c r="C340" s="206" t="s">
        <v>549</v>
      </c>
      <c r="D340" s="206" t="s">
        <v>130</v>
      </c>
      <c r="E340" s="207" t="s">
        <v>550</v>
      </c>
      <c r="F340" s="208" t="s">
        <v>551</v>
      </c>
      <c r="G340" s="209" t="s">
        <v>133</v>
      </c>
      <c r="H340" s="210">
        <v>1</v>
      </c>
      <c r="I340" s="211"/>
      <c r="J340" s="212">
        <f>ROUND(I340*H340,2)</f>
        <v>0</v>
      </c>
      <c r="K340" s="208" t="s">
        <v>134</v>
      </c>
      <c r="L340" s="46"/>
      <c r="M340" s="213" t="s">
        <v>19</v>
      </c>
      <c r="N340" s="214" t="s">
        <v>43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504</v>
      </c>
      <c r="AT340" s="217" t="s">
        <v>130</v>
      </c>
      <c r="AU340" s="217" t="s">
        <v>82</v>
      </c>
      <c r="AY340" s="19" t="s">
        <v>128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80</v>
      </c>
      <c r="BK340" s="218">
        <f>ROUND(I340*H340,2)</f>
        <v>0</v>
      </c>
      <c r="BL340" s="19" t="s">
        <v>504</v>
      </c>
      <c r="BM340" s="217" t="s">
        <v>552</v>
      </c>
    </row>
    <row r="341" spans="1:47" s="2" customFormat="1" ht="12">
      <c r="A341" s="40"/>
      <c r="B341" s="41"/>
      <c r="C341" s="42"/>
      <c r="D341" s="219" t="s">
        <v>137</v>
      </c>
      <c r="E341" s="42"/>
      <c r="F341" s="220" t="s">
        <v>553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137</v>
      </c>
      <c r="AU341" s="19" t="s">
        <v>82</v>
      </c>
    </row>
    <row r="342" spans="1:65" s="2" customFormat="1" ht="24.15" customHeight="1">
      <c r="A342" s="40"/>
      <c r="B342" s="41"/>
      <c r="C342" s="206" t="s">
        <v>554</v>
      </c>
      <c r="D342" s="206" t="s">
        <v>130</v>
      </c>
      <c r="E342" s="207" t="s">
        <v>555</v>
      </c>
      <c r="F342" s="208" t="s">
        <v>556</v>
      </c>
      <c r="G342" s="209" t="s">
        <v>168</v>
      </c>
      <c r="H342" s="210">
        <v>8.15</v>
      </c>
      <c r="I342" s="211"/>
      <c r="J342" s="212">
        <f>ROUND(I342*H342,2)</f>
        <v>0</v>
      </c>
      <c r="K342" s="208" t="s">
        <v>134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504</v>
      </c>
      <c r="AT342" s="217" t="s">
        <v>130</v>
      </c>
      <c r="AU342" s="217" t="s">
        <v>82</v>
      </c>
      <c r="AY342" s="19" t="s">
        <v>128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504</v>
      </c>
      <c r="BM342" s="217" t="s">
        <v>557</v>
      </c>
    </row>
    <row r="343" spans="1:47" s="2" customFormat="1" ht="12">
      <c r="A343" s="40"/>
      <c r="B343" s="41"/>
      <c r="C343" s="42"/>
      <c r="D343" s="219" t="s">
        <v>137</v>
      </c>
      <c r="E343" s="42"/>
      <c r="F343" s="220" t="s">
        <v>558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137</v>
      </c>
      <c r="AU343" s="19" t="s">
        <v>82</v>
      </c>
    </row>
    <row r="344" spans="1:65" s="2" customFormat="1" ht="16.5" customHeight="1">
      <c r="A344" s="40"/>
      <c r="B344" s="41"/>
      <c r="C344" s="257" t="s">
        <v>559</v>
      </c>
      <c r="D344" s="257" t="s">
        <v>253</v>
      </c>
      <c r="E344" s="258" t="s">
        <v>560</v>
      </c>
      <c r="F344" s="259" t="s">
        <v>561</v>
      </c>
      <c r="G344" s="260" t="s">
        <v>276</v>
      </c>
      <c r="H344" s="261">
        <v>8.15</v>
      </c>
      <c r="I344" s="262"/>
      <c r="J344" s="263">
        <f>ROUND(I344*H344,2)</f>
        <v>0</v>
      </c>
      <c r="K344" s="259" t="s">
        <v>134</v>
      </c>
      <c r="L344" s="264"/>
      <c r="M344" s="265" t="s">
        <v>19</v>
      </c>
      <c r="N344" s="266" t="s">
        <v>43</v>
      </c>
      <c r="O344" s="86"/>
      <c r="P344" s="215">
        <f>O344*H344</f>
        <v>0</v>
      </c>
      <c r="Q344" s="215">
        <v>0.001</v>
      </c>
      <c r="R344" s="215">
        <f>Q344*H344</f>
        <v>0.008150000000000001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562</v>
      </c>
      <c r="AT344" s="217" t="s">
        <v>253</v>
      </c>
      <c r="AU344" s="217" t="s">
        <v>82</v>
      </c>
      <c r="AY344" s="19" t="s">
        <v>128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80</v>
      </c>
      <c r="BK344" s="218">
        <f>ROUND(I344*H344,2)</f>
        <v>0</v>
      </c>
      <c r="BL344" s="19" t="s">
        <v>562</v>
      </c>
      <c r="BM344" s="217" t="s">
        <v>563</v>
      </c>
    </row>
    <row r="345" spans="1:65" s="2" customFormat="1" ht="37.8" customHeight="1">
      <c r="A345" s="40"/>
      <c r="B345" s="41"/>
      <c r="C345" s="206" t="s">
        <v>564</v>
      </c>
      <c r="D345" s="206" t="s">
        <v>130</v>
      </c>
      <c r="E345" s="207" t="s">
        <v>565</v>
      </c>
      <c r="F345" s="208" t="s">
        <v>566</v>
      </c>
      <c r="G345" s="209" t="s">
        <v>168</v>
      </c>
      <c r="H345" s="210">
        <v>12.15</v>
      </c>
      <c r="I345" s="211"/>
      <c r="J345" s="212">
        <f>ROUND(I345*H345,2)</f>
        <v>0</v>
      </c>
      <c r="K345" s="208" t="s">
        <v>134</v>
      </c>
      <c r="L345" s="46"/>
      <c r="M345" s="213" t="s">
        <v>19</v>
      </c>
      <c r="N345" s="214" t="s">
        <v>43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504</v>
      </c>
      <c r="AT345" s="217" t="s">
        <v>130</v>
      </c>
      <c r="AU345" s="217" t="s">
        <v>82</v>
      </c>
      <c r="AY345" s="19" t="s">
        <v>128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80</v>
      </c>
      <c r="BK345" s="218">
        <f>ROUND(I345*H345,2)</f>
        <v>0</v>
      </c>
      <c r="BL345" s="19" t="s">
        <v>504</v>
      </c>
      <c r="BM345" s="217" t="s">
        <v>567</v>
      </c>
    </row>
    <row r="346" spans="1:47" s="2" customFormat="1" ht="12">
      <c r="A346" s="40"/>
      <c r="B346" s="41"/>
      <c r="C346" s="42"/>
      <c r="D346" s="219" t="s">
        <v>137</v>
      </c>
      <c r="E346" s="42"/>
      <c r="F346" s="220" t="s">
        <v>568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137</v>
      </c>
      <c r="AU346" s="19" t="s">
        <v>82</v>
      </c>
    </row>
    <row r="347" spans="1:51" s="14" customFormat="1" ht="12">
      <c r="A347" s="14"/>
      <c r="B347" s="235"/>
      <c r="C347" s="236"/>
      <c r="D347" s="226" t="s">
        <v>149</v>
      </c>
      <c r="E347" s="237" t="s">
        <v>19</v>
      </c>
      <c r="F347" s="238" t="s">
        <v>569</v>
      </c>
      <c r="G347" s="236"/>
      <c r="H347" s="239">
        <v>12.15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149</v>
      </c>
      <c r="AU347" s="245" t="s">
        <v>82</v>
      </c>
      <c r="AV347" s="14" t="s">
        <v>82</v>
      </c>
      <c r="AW347" s="14" t="s">
        <v>33</v>
      </c>
      <c r="AX347" s="14" t="s">
        <v>80</v>
      </c>
      <c r="AY347" s="245" t="s">
        <v>128</v>
      </c>
    </row>
    <row r="348" spans="1:65" s="2" customFormat="1" ht="16.5" customHeight="1">
      <c r="A348" s="40"/>
      <c r="B348" s="41"/>
      <c r="C348" s="257" t="s">
        <v>570</v>
      </c>
      <c r="D348" s="257" t="s">
        <v>253</v>
      </c>
      <c r="E348" s="258" t="s">
        <v>571</v>
      </c>
      <c r="F348" s="259" t="s">
        <v>572</v>
      </c>
      <c r="G348" s="260" t="s">
        <v>168</v>
      </c>
      <c r="H348" s="261">
        <v>13.365</v>
      </c>
      <c r="I348" s="262"/>
      <c r="J348" s="263">
        <f>ROUND(I348*H348,2)</f>
        <v>0</v>
      </c>
      <c r="K348" s="259" t="s">
        <v>19</v>
      </c>
      <c r="L348" s="264"/>
      <c r="M348" s="265" t="s">
        <v>19</v>
      </c>
      <c r="N348" s="266" t="s">
        <v>43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573</v>
      </c>
      <c r="AT348" s="217" t="s">
        <v>253</v>
      </c>
      <c r="AU348" s="217" t="s">
        <v>82</v>
      </c>
      <c r="AY348" s="19" t="s">
        <v>128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80</v>
      </c>
      <c r="BK348" s="218">
        <f>ROUND(I348*H348,2)</f>
        <v>0</v>
      </c>
      <c r="BL348" s="19" t="s">
        <v>504</v>
      </c>
      <c r="BM348" s="217" t="s">
        <v>574</v>
      </c>
    </row>
    <row r="349" spans="1:51" s="14" customFormat="1" ht="12">
      <c r="A349" s="14"/>
      <c r="B349" s="235"/>
      <c r="C349" s="236"/>
      <c r="D349" s="226" t="s">
        <v>149</v>
      </c>
      <c r="E349" s="237" t="s">
        <v>19</v>
      </c>
      <c r="F349" s="238" t="s">
        <v>575</v>
      </c>
      <c r="G349" s="236"/>
      <c r="H349" s="239">
        <v>13.365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149</v>
      </c>
      <c r="AU349" s="245" t="s">
        <v>82</v>
      </c>
      <c r="AV349" s="14" t="s">
        <v>82</v>
      </c>
      <c r="AW349" s="14" t="s">
        <v>33</v>
      </c>
      <c r="AX349" s="14" t="s">
        <v>80</v>
      </c>
      <c r="AY349" s="245" t="s">
        <v>128</v>
      </c>
    </row>
    <row r="350" spans="1:65" s="2" customFormat="1" ht="16.5" customHeight="1">
      <c r="A350" s="40"/>
      <c r="B350" s="41"/>
      <c r="C350" s="206" t="s">
        <v>576</v>
      </c>
      <c r="D350" s="206" t="s">
        <v>130</v>
      </c>
      <c r="E350" s="207" t="s">
        <v>577</v>
      </c>
      <c r="F350" s="208" t="s">
        <v>578</v>
      </c>
      <c r="G350" s="209" t="s">
        <v>133</v>
      </c>
      <c r="H350" s="210">
        <v>1</v>
      </c>
      <c r="I350" s="211"/>
      <c r="J350" s="212">
        <f>ROUND(I350*H350,2)</f>
        <v>0</v>
      </c>
      <c r="K350" s="208" t="s">
        <v>134</v>
      </c>
      <c r="L350" s="46"/>
      <c r="M350" s="213" t="s">
        <v>19</v>
      </c>
      <c r="N350" s="214" t="s">
        <v>43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504</v>
      </c>
      <c r="AT350" s="217" t="s">
        <v>130</v>
      </c>
      <c r="AU350" s="217" t="s">
        <v>82</v>
      </c>
      <c r="AY350" s="19" t="s">
        <v>128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80</v>
      </c>
      <c r="BK350" s="218">
        <f>ROUND(I350*H350,2)</f>
        <v>0</v>
      </c>
      <c r="BL350" s="19" t="s">
        <v>504</v>
      </c>
      <c r="BM350" s="217" t="s">
        <v>579</v>
      </c>
    </row>
    <row r="351" spans="1:47" s="2" customFormat="1" ht="12">
      <c r="A351" s="40"/>
      <c r="B351" s="41"/>
      <c r="C351" s="42"/>
      <c r="D351" s="219" t="s">
        <v>137</v>
      </c>
      <c r="E351" s="42"/>
      <c r="F351" s="220" t="s">
        <v>580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137</v>
      </c>
      <c r="AU351" s="19" t="s">
        <v>82</v>
      </c>
    </row>
    <row r="352" spans="1:65" s="2" customFormat="1" ht="16.5" customHeight="1">
      <c r="A352" s="40"/>
      <c r="B352" s="41"/>
      <c r="C352" s="206" t="s">
        <v>581</v>
      </c>
      <c r="D352" s="206" t="s">
        <v>130</v>
      </c>
      <c r="E352" s="207" t="s">
        <v>582</v>
      </c>
      <c r="F352" s="208" t="s">
        <v>583</v>
      </c>
      <c r="G352" s="209" t="s">
        <v>133</v>
      </c>
      <c r="H352" s="210">
        <v>1</v>
      </c>
      <c r="I352" s="211"/>
      <c r="J352" s="212">
        <f>ROUND(I352*H352,2)</f>
        <v>0</v>
      </c>
      <c r="K352" s="208" t="s">
        <v>134</v>
      </c>
      <c r="L352" s="46"/>
      <c r="M352" s="213" t="s">
        <v>19</v>
      </c>
      <c r="N352" s="214" t="s">
        <v>43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504</v>
      </c>
      <c r="AT352" s="217" t="s">
        <v>130</v>
      </c>
      <c r="AU352" s="217" t="s">
        <v>82</v>
      </c>
      <c r="AY352" s="19" t="s">
        <v>128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80</v>
      </c>
      <c r="BK352" s="218">
        <f>ROUND(I352*H352,2)</f>
        <v>0</v>
      </c>
      <c r="BL352" s="19" t="s">
        <v>504</v>
      </c>
      <c r="BM352" s="217" t="s">
        <v>584</v>
      </c>
    </row>
    <row r="353" spans="1:47" s="2" customFormat="1" ht="12">
      <c r="A353" s="40"/>
      <c r="B353" s="41"/>
      <c r="C353" s="42"/>
      <c r="D353" s="219" t="s">
        <v>137</v>
      </c>
      <c r="E353" s="42"/>
      <c r="F353" s="220" t="s">
        <v>585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137</v>
      </c>
      <c r="AU353" s="19" t="s">
        <v>82</v>
      </c>
    </row>
    <row r="354" spans="1:65" s="2" customFormat="1" ht="16.5" customHeight="1">
      <c r="A354" s="40"/>
      <c r="B354" s="41"/>
      <c r="C354" s="206" t="s">
        <v>586</v>
      </c>
      <c r="D354" s="206" t="s">
        <v>130</v>
      </c>
      <c r="E354" s="207" t="s">
        <v>587</v>
      </c>
      <c r="F354" s="208" t="s">
        <v>588</v>
      </c>
      <c r="G354" s="209" t="s">
        <v>133</v>
      </c>
      <c r="H354" s="210">
        <v>1</v>
      </c>
      <c r="I354" s="211"/>
      <c r="J354" s="212">
        <f>ROUND(I354*H354,2)</f>
        <v>0</v>
      </c>
      <c r="K354" s="208" t="s">
        <v>134</v>
      </c>
      <c r="L354" s="46"/>
      <c r="M354" s="213" t="s">
        <v>19</v>
      </c>
      <c r="N354" s="214" t="s">
        <v>43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504</v>
      </c>
      <c r="AT354" s="217" t="s">
        <v>130</v>
      </c>
      <c r="AU354" s="217" t="s">
        <v>82</v>
      </c>
      <c r="AY354" s="19" t="s">
        <v>128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80</v>
      </c>
      <c r="BK354" s="218">
        <f>ROUND(I354*H354,2)</f>
        <v>0</v>
      </c>
      <c r="BL354" s="19" t="s">
        <v>504</v>
      </c>
      <c r="BM354" s="217" t="s">
        <v>589</v>
      </c>
    </row>
    <row r="355" spans="1:47" s="2" customFormat="1" ht="12">
      <c r="A355" s="40"/>
      <c r="B355" s="41"/>
      <c r="C355" s="42"/>
      <c r="D355" s="219" t="s">
        <v>137</v>
      </c>
      <c r="E355" s="42"/>
      <c r="F355" s="220" t="s">
        <v>590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137</v>
      </c>
      <c r="AU355" s="19" t="s">
        <v>82</v>
      </c>
    </row>
    <row r="356" spans="1:65" s="2" customFormat="1" ht="16.5" customHeight="1">
      <c r="A356" s="40"/>
      <c r="B356" s="41"/>
      <c r="C356" s="206" t="s">
        <v>591</v>
      </c>
      <c r="D356" s="206" t="s">
        <v>130</v>
      </c>
      <c r="E356" s="207" t="s">
        <v>592</v>
      </c>
      <c r="F356" s="208" t="s">
        <v>593</v>
      </c>
      <c r="G356" s="209" t="s">
        <v>133</v>
      </c>
      <c r="H356" s="210">
        <v>1</v>
      </c>
      <c r="I356" s="211"/>
      <c r="J356" s="212">
        <f>ROUND(I356*H356,2)</f>
        <v>0</v>
      </c>
      <c r="K356" s="208" t="s">
        <v>134</v>
      </c>
      <c r="L356" s="46"/>
      <c r="M356" s="213" t="s">
        <v>19</v>
      </c>
      <c r="N356" s="214" t="s">
        <v>43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504</v>
      </c>
      <c r="AT356" s="217" t="s">
        <v>130</v>
      </c>
      <c r="AU356" s="217" t="s">
        <v>82</v>
      </c>
      <c r="AY356" s="19" t="s">
        <v>128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80</v>
      </c>
      <c r="BK356" s="218">
        <f>ROUND(I356*H356,2)</f>
        <v>0</v>
      </c>
      <c r="BL356" s="19" t="s">
        <v>504</v>
      </c>
      <c r="BM356" s="217" t="s">
        <v>594</v>
      </c>
    </row>
    <row r="357" spans="1:47" s="2" customFormat="1" ht="12">
      <c r="A357" s="40"/>
      <c r="B357" s="41"/>
      <c r="C357" s="42"/>
      <c r="D357" s="219" t="s">
        <v>137</v>
      </c>
      <c r="E357" s="42"/>
      <c r="F357" s="220" t="s">
        <v>595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137</v>
      </c>
      <c r="AU357" s="19" t="s">
        <v>82</v>
      </c>
    </row>
    <row r="358" spans="1:65" s="2" customFormat="1" ht="24.15" customHeight="1">
      <c r="A358" s="40"/>
      <c r="B358" s="41"/>
      <c r="C358" s="206" t="s">
        <v>596</v>
      </c>
      <c r="D358" s="206" t="s">
        <v>130</v>
      </c>
      <c r="E358" s="207" t="s">
        <v>597</v>
      </c>
      <c r="F358" s="208" t="s">
        <v>598</v>
      </c>
      <c r="G358" s="209" t="s">
        <v>133</v>
      </c>
      <c r="H358" s="210">
        <v>8</v>
      </c>
      <c r="I358" s="211"/>
      <c r="J358" s="212">
        <f>ROUND(I358*H358,2)</f>
        <v>0</v>
      </c>
      <c r="K358" s="208" t="s">
        <v>134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236</v>
      </c>
      <c r="AT358" s="217" t="s">
        <v>130</v>
      </c>
      <c r="AU358" s="217" t="s">
        <v>82</v>
      </c>
      <c r="AY358" s="19" t="s">
        <v>128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80</v>
      </c>
      <c r="BK358" s="218">
        <f>ROUND(I358*H358,2)</f>
        <v>0</v>
      </c>
      <c r="BL358" s="19" t="s">
        <v>236</v>
      </c>
      <c r="BM358" s="217" t="s">
        <v>599</v>
      </c>
    </row>
    <row r="359" spans="1:47" s="2" customFormat="1" ht="12">
      <c r="A359" s="40"/>
      <c r="B359" s="41"/>
      <c r="C359" s="42"/>
      <c r="D359" s="219" t="s">
        <v>137</v>
      </c>
      <c r="E359" s="42"/>
      <c r="F359" s="220" t="s">
        <v>600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137</v>
      </c>
      <c r="AU359" s="19" t="s">
        <v>82</v>
      </c>
    </row>
    <row r="360" spans="1:63" s="12" customFormat="1" ht="22.8" customHeight="1">
      <c r="A360" s="12"/>
      <c r="B360" s="190"/>
      <c r="C360" s="191"/>
      <c r="D360" s="192" t="s">
        <v>71</v>
      </c>
      <c r="E360" s="204" t="s">
        <v>601</v>
      </c>
      <c r="F360" s="204" t="s">
        <v>602</v>
      </c>
      <c r="G360" s="191"/>
      <c r="H360" s="191"/>
      <c r="I360" s="194"/>
      <c r="J360" s="205">
        <f>BK360</f>
        <v>0</v>
      </c>
      <c r="K360" s="191"/>
      <c r="L360" s="196"/>
      <c r="M360" s="197"/>
      <c r="N360" s="198"/>
      <c r="O360" s="198"/>
      <c r="P360" s="199">
        <f>SUM(P361:P369)</f>
        <v>0</v>
      </c>
      <c r="Q360" s="198"/>
      <c r="R360" s="199">
        <f>SUM(R361:R369)</f>
        <v>1.270320660852</v>
      </c>
      <c r="S360" s="198"/>
      <c r="T360" s="200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1" t="s">
        <v>143</v>
      </c>
      <c r="AT360" s="202" t="s">
        <v>71</v>
      </c>
      <c r="AU360" s="202" t="s">
        <v>80</v>
      </c>
      <c r="AY360" s="201" t="s">
        <v>128</v>
      </c>
      <c r="BK360" s="203">
        <f>SUM(BK361:BK369)</f>
        <v>0</v>
      </c>
    </row>
    <row r="361" spans="1:65" s="2" customFormat="1" ht="16.5" customHeight="1">
      <c r="A361" s="40"/>
      <c r="B361" s="41"/>
      <c r="C361" s="206" t="s">
        <v>153</v>
      </c>
      <c r="D361" s="206" t="s">
        <v>130</v>
      </c>
      <c r="E361" s="207" t="s">
        <v>603</v>
      </c>
      <c r="F361" s="208" t="s">
        <v>604</v>
      </c>
      <c r="G361" s="209" t="s">
        <v>181</v>
      </c>
      <c r="H361" s="210">
        <v>0.563</v>
      </c>
      <c r="I361" s="211"/>
      <c r="J361" s="212">
        <f>ROUND(I361*H361,2)</f>
        <v>0</v>
      </c>
      <c r="K361" s="208" t="s">
        <v>134</v>
      </c>
      <c r="L361" s="46"/>
      <c r="M361" s="213" t="s">
        <v>19</v>
      </c>
      <c r="N361" s="214" t="s">
        <v>43</v>
      </c>
      <c r="O361" s="86"/>
      <c r="P361" s="215">
        <f>O361*H361</f>
        <v>0</v>
      </c>
      <c r="Q361" s="215">
        <v>2.256342204</v>
      </c>
      <c r="R361" s="215">
        <f>Q361*H361</f>
        <v>1.270320660852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504</v>
      </c>
      <c r="AT361" s="217" t="s">
        <v>130</v>
      </c>
      <c r="AU361" s="217" t="s">
        <v>82</v>
      </c>
      <c r="AY361" s="19" t="s">
        <v>128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80</v>
      </c>
      <c r="BK361" s="218">
        <f>ROUND(I361*H361,2)</f>
        <v>0</v>
      </c>
      <c r="BL361" s="19" t="s">
        <v>504</v>
      </c>
      <c r="BM361" s="217" t="s">
        <v>605</v>
      </c>
    </row>
    <row r="362" spans="1:47" s="2" customFormat="1" ht="12">
      <c r="A362" s="40"/>
      <c r="B362" s="41"/>
      <c r="C362" s="42"/>
      <c r="D362" s="219" t="s">
        <v>137</v>
      </c>
      <c r="E362" s="42"/>
      <c r="F362" s="220" t="s">
        <v>606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137</v>
      </c>
      <c r="AU362" s="19" t="s">
        <v>82</v>
      </c>
    </row>
    <row r="363" spans="1:51" s="13" customFormat="1" ht="12">
      <c r="A363" s="13"/>
      <c r="B363" s="224"/>
      <c r="C363" s="225"/>
      <c r="D363" s="226" t="s">
        <v>149</v>
      </c>
      <c r="E363" s="227" t="s">
        <v>19</v>
      </c>
      <c r="F363" s="228" t="s">
        <v>607</v>
      </c>
      <c r="G363" s="225"/>
      <c r="H363" s="227" t="s">
        <v>19</v>
      </c>
      <c r="I363" s="229"/>
      <c r="J363" s="225"/>
      <c r="K363" s="225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149</v>
      </c>
      <c r="AU363" s="234" t="s">
        <v>82</v>
      </c>
      <c r="AV363" s="13" t="s">
        <v>80</v>
      </c>
      <c r="AW363" s="13" t="s">
        <v>33</v>
      </c>
      <c r="AX363" s="13" t="s">
        <v>72</v>
      </c>
      <c r="AY363" s="234" t="s">
        <v>128</v>
      </c>
    </row>
    <row r="364" spans="1:51" s="14" customFormat="1" ht="12">
      <c r="A364" s="14"/>
      <c r="B364" s="235"/>
      <c r="C364" s="236"/>
      <c r="D364" s="226" t="s">
        <v>149</v>
      </c>
      <c r="E364" s="237" t="s">
        <v>19</v>
      </c>
      <c r="F364" s="238" t="s">
        <v>196</v>
      </c>
      <c r="G364" s="236"/>
      <c r="H364" s="239">
        <v>0.563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149</v>
      </c>
      <c r="AU364" s="245" t="s">
        <v>82</v>
      </c>
      <c r="AV364" s="14" t="s">
        <v>82</v>
      </c>
      <c r="AW364" s="14" t="s">
        <v>33</v>
      </c>
      <c r="AX364" s="14" t="s">
        <v>80</v>
      </c>
      <c r="AY364" s="245" t="s">
        <v>128</v>
      </c>
    </row>
    <row r="365" spans="1:65" s="2" customFormat="1" ht="24.15" customHeight="1">
      <c r="A365" s="40"/>
      <c r="B365" s="41"/>
      <c r="C365" s="206" t="s">
        <v>608</v>
      </c>
      <c r="D365" s="206" t="s">
        <v>130</v>
      </c>
      <c r="E365" s="207" t="s">
        <v>609</v>
      </c>
      <c r="F365" s="208" t="s">
        <v>610</v>
      </c>
      <c r="G365" s="209" t="s">
        <v>168</v>
      </c>
      <c r="H365" s="210">
        <v>8.15</v>
      </c>
      <c r="I365" s="211"/>
      <c r="J365" s="212">
        <f>ROUND(I365*H365,2)</f>
        <v>0</v>
      </c>
      <c r="K365" s="208" t="s">
        <v>134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504</v>
      </c>
      <c r="AT365" s="217" t="s">
        <v>130</v>
      </c>
      <c r="AU365" s="217" t="s">
        <v>82</v>
      </c>
      <c r="AY365" s="19" t="s">
        <v>128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504</v>
      </c>
      <c r="BM365" s="217" t="s">
        <v>611</v>
      </c>
    </row>
    <row r="366" spans="1:47" s="2" customFormat="1" ht="12">
      <c r="A366" s="40"/>
      <c r="B366" s="41"/>
      <c r="C366" s="42"/>
      <c r="D366" s="219" t="s">
        <v>137</v>
      </c>
      <c r="E366" s="42"/>
      <c r="F366" s="220" t="s">
        <v>612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137</v>
      </c>
      <c r="AU366" s="19" t="s">
        <v>82</v>
      </c>
    </row>
    <row r="367" spans="1:51" s="14" customFormat="1" ht="12">
      <c r="A367" s="14"/>
      <c r="B367" s="235"/>
      <c r="C367" s="236"/>
      <c r="D367" s="226" t="s">
        <v>149</v>
      </c>
      <c r="E367" s="237" t="s">
        <v>19</v>
      </c>
      <c r="F367" s="238" t="s">
        <v>613</v>
      </c>
      <c r="G367" s="236"/>
      <c r="H367" s="239">
        <v>8.15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149</v>
      </c>
      <c r="AU367" s="245" t="s">
        <v>82</v>
      </c>
      <c r="AV367" s="14" t="s">
        <v>82</v>
      </c>
      <c r="AW367" s="14" t="s">
        <v>33</v>
      </c>
      <c r="AX367" s="14" t="s">
        <v>80</v>
      </c>
      <c r="AY367" s="245" t="s">
        <v>128</v>
      </c>
    </row>
    <row r="368" spans="1:65" s="2" customFormat="1" ht="16.5" customHeight="1">
      <c r="A368" s="40"/>
      <c r="B368" s="41"/>
      <c r="C368" s="257" t="s">
        <v>614</v>
      </c>
      <c r="D368" s="257" t="s">
        <v>253</v>
      </c>
      <c r="E368" s="258" t="s">
        <v>615</v>
      </c>
      <c r="F368" s="259" t="s">
        <v>616</v>
      </c>
      <c r="G368" s="260" t="s">
        <v>168</v>
      </c>
      <c r="H368" s="261">
        <v>9.373</v>
      </c>
      <c r="I368" s="262"/>
      <c r="J368" s="263">
        <f>ROUND(I368*H368,2)</f>
        <v>0</v>
      </c>
      <c r="K368" s="259" t="s">
        <v>19</v>
      </c>
      <c r="L368" s="264"/>
      <c r="M368" s="265" t="s">
        <v>19</v>
      </c>
      <c r="N368" s="266" t="s">
        <v>43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573</v>
      </c>
      <c r="AT368" s="217" t="s">
        <v>253</v>
      </c>
      <c r="AU368" s="217" t="s">
        <v>82</v>
      </c>
      <c r="AY368" s="19" t="s">
        <v>128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504</v>
      </c>
      <c r="BM368" s="217" t="s">
        <v>617</v>
      </c>
    </row>
    <row r="369" spans="1:51" s="14" customFormat="1" ht="12">
      <c r="A369" s="14"/>
      <c r="B369" s="235"/>
      <c r="C369" s="236"/>
      <c r="D369" s="226" t="s">
        <v>149</v>
      </c>
      <c r="E369" s="237" t="s">
        <v>19</v>
      </c>
      <c r="F369" s="238" t="s">
        <v>618</v>
      </c>
      <c r="G369" s="236"/>
      <c r="H369" s="239">
        <v>9.373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149</v>
      </c>
      <c r="AU369" s="245" t="s">
        <v>82</v>
      </c>
      <c r="AV369" s="14" t="s">
        <v>82</v>
      </c>
      <c r="AW369" s="14" t="s">
        <v>33</v>
      </c>
      <c r="AX369" s="14" t="s">
        <v>80</v>
      </c>
      <c r="AY369" s="245" t="s">
        <v>128</v>
      </c>
    </row>
    <row r="370" spans="1:63" s="12" customFormat="1" ht="25.9" customHeight="1">
      <c r="A370" s="12"/>
      <c r="B370" s="190"/>
      <c r="C370" s="191"/>
      <c r="D370" s="192" t="s">
        <v>71</v>
      </c>
      <c r="E370" s="193" t="s">
        <v>619</v>
      </c>
      <c r="F370" s="193" t="s">
        <v>620</v>
      </c>
      <c r="G370" s="191"/>
      <c r="H370" s="191"/>
      <c r="I370" s="194"/>
      <c r="J370" s="195">
        <f>BK370</f>
        <v>0</v>
      </c>
      <c r="K370" s="191"/>
      <c r="L370" s="196"/>
      <c r="M370" s="197"/>
      <c r="N370" s="198"/>
      <c r="O370" s="198"/>
      <c r="P370" s="199">
        <f>P371+P380+P388</f>
        <v>0</v>
      </c>
      <c r="Q370" s="198"/>
      <c r="R370" s="199">
        <f>R371+R380+R388</f>
        <v>0</v>
      </c>
      <c r="S370" s="198"/>
      <c r="T370" s="200">
        <f>T371+T380+T388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1" t="s">
        <v>160</v>
      </c>
      <c r="AT370" s="202" t="s">
        <v>71</v>
      </c>
      <c r="AU370" s="202" t="s">
        <v>72</v>
      </c>
      <c r="AY370" s="201" t="s">
        <v>128</v>
      </c>
      <c r="BK370" s="203">
        <f>BK371+BK380+BK388</f>
        <v>0</v>
      </c>
    </row>
    <row r="371" spans="1:63" s="12" customFormat="1" ht="22.8" customHeight="1">
      <c r="A371" s="12"/>
      <c r="B371" s="190"/>
      <c r="C371" s="191"/>
      <c r="D371" s="192" t="s">
        <v>71</v>
      </c>
      <c r="E371" s="204" t="s">
        <v>621</v>
      </c>
      <c r="F371" s="204" t="s">
        <v>622</v>
      </c>
      <c r="G371" s="191"/>
      <c r="H371" s="191"/>
      <c r="I371" s="194"/>
      <c r="J371" s="205">
        <f>BK371</f>
        <v>0</v>
      </c>
      <c r="K371" s="191"/>
      <c r="L371" s="196"/>
      <c r="M371" s="197"/>
      <c r="N371" s="198"/>
      <c r="O371" s="198"/>
      <c r="P371" s="199">
        <f>SUM(P372:P379)</f>
        <v>0</v>
      </c>
      <c r="Q371" s="198"/>
      <c r="R371" s="199">
        <f>SUM(R372:R379)</f>
        <v>0</v>
      </c>
      <c r="S371" s="198"/>
      <c r="T371" s="200">
        <f>SUM(T372:T379)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1" t="s">
        <v>160</v>
      </c>
      <c r="AT371" s="202" t="s">
        <v>71</v>
      </c>
      <c r="AU371" s="202" t="s">
        <v>80</v>
      </c>
      <c r="AY371" s="201" t="s">
        <v>128</v>
      </c>
      <c r="BK371" s="203">
        <f>SUM(BK372:BK379)</f>
        <v>0</v>
      </c>
    </row>
    <row r="372" spans="1:65" s="2" customFormat="1" ht="16.5" customHeight="1">
      <c r="A372" s="40"/>
      <c r="B372" s="41"/>
      <c r="C372" s="206" t="s">
        <v>623</v>
      </c>
      <c r="D372" s="206" t="s">
        <v>130</v>
      </c>
      <c r="E372" s="207" t="s">
        <v>624</v>
      </c>
      <c r="F372" s="208" t="s">
        <v>625</v>
      </c>
      <c r="G372" s="209" t="s">
        <v>626</v>
      </c>
      <c r="H372" s="210">
        <v>10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627</v>
      </c>
      <c r="AT372" s="217" t="s">
        <v>130</v>
      </c>
      <c r="AU372" s="217" t="s">
        <v>82</v>
      </c>
      <c r="AY372" s="19" t="s">
        <v>128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627</v>
      </c>
      <c r="BM372" s="217" t="s">
        <v>628</v>
      </c>
    </row>
    <row r="373" spans="1:51" s="13" customFormat="1" ht="12">
      <c r="A373" s="13"/>
      <c r="B373" s="224"/>
      <c r="C373" s="225"/>
      <c r="D373" s="226" t="s">
        <v>149</v>
      </c>
      <c r="E373" s="227" t="s">
        <v>19</v>
      </c>
      <c r="F373" s="228" t="s">
        <v>629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149</v>
      </c>
      <c r="AU373" s="234" t="s">
        <v>82</v>
      </c>
      <c r="AV373" s="13" t="s">
        <v>80</v>
      </c>
      <c r="AW373" s="13" t="s">
        <v>33</v>
      </c>
      <c r="AX373" s="13" t="s">
        <v>72</v>
      </c>
      <c r="AY373" s="234" t="s">
        <v>128</v>
      </c>
    </row>
    <row r="374" spans="1:51" s="14" customFormat="1" ht="12">
      <c r="A374" s="14"/>
      <c r="B374" s="235"/>
      <c r="C374" s="236"/>
      <c r="D374" s="226" t="s">
        <v>149</v>
      </c>
      <c r="E374" s="237" t="s">
        <v>19</v>
      </c>
      <c r="F374" s="238" t="s">
        <v>197</v>
      </c>
      <c r="G374" s="236"/>
      <c r="H374" s="239">
        <v>10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149</v>
      </c>
      <c r="AU374" s="245" t="s">
        <v>82</v>
      </c>
      <c r="AV374" s="14" t="s">
        <v>82</v>
      </c>
      <c r="AW374" s="14" t="s">
        <v>33</v>
      </c>
      <c r="AX374" s="14" t="s">
        <v>80</v>
      </c>
      <c r="AY374" s="245" t="s">
        <v>128</v>
      </c>
    </row>
    <row r="375" spans="1:65" s="2" customFormat="1" ht="16.5" customHeight="1">
      <c r="A375" s="40"/>
      <c r="B375" s="41"/>
      <c r="C375" s="206" t="s">
        <v>630</v>
      </c>
      <c r="D375" s="206" t="s">
        <v>130</v>
      </c>
      <c r="E375" s="207" t="s">
        <v>631</v>
      </c>
      <c r="F375" s="208" t="s">
        <v>632</v>
      </c>
      <c r="G375" s="209" t="s">
        <v>626</v>
      </c>
      <c r="H375" s="210">
        <v>10</v>
      </c>
      <c r="I375" s="211"/>
      <c r="J375" s="212">
        <f>ROUND(I375*H375,2)</f>
        <v>0</v>
      </c>
      <c r="K375" s="208" t="s">
        <v>134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627</v>
      </c>
      <c r="AT375" s="217" t="s">
        <v>130</v>
      </c>
      <c r="AU375" s="217" t="s">
        <v>82</v>
      </c>
      <c r="AY375" s="19" t="s">
        <v>128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627</v>
      </c>
      <c r="BM375" s="217" t="s">
        <v>633</v>
      </c>
    </row>
    <row r="376" spans="1:47" s="2" customFormat="1" ht="12">
      <c r="A376" s="40"/>
      <c r="B376" s="41"/>
      <c r="C376" s="42"/>
      <c r="D376" s="219" t="s">
        <v>137</v>
      </c>
      <c r="E376" s="42"/>
      <c r="F376" s="220" t="s">
        <v>634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137</v>
      </c>
      <c r="AU376" s="19" t="s">
        <v>82</v>
      </c>
    </row>
    <row r="377" spans="1:65" s="2" customFormat="1" ht="16.5" customHeight="1">
      <c r="A377" s="40"/>
      <c r="B377" s="41"/>
      <c r="C377" s="206" t="s">
        <v>635</v>
      </c>
      <c r="D377" s="206" t="s">
        <v>130</v>
      </c>
      <c r="E377" s="207" t="s">
        <v>636</v>
      </c>
      <c r="F377" s="208" t="s">
        <v>637</v>
      </c>
      <c r="G377" s="209" t="s">
        <v>626</v>
      </c>
      <c r="H377" s="210">
        <v>10</v>
      </c>
      <c r="I377" s="211"/>
      <c r="J377" s="212">
        <f>ROUND(I377*H377,2)</f>
        <v>0</v>
      </c>
      <c r="K377" s="208" t="s">
        <v>19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627</v>
      </c>
      <c r="AT377" s="217" t="s">
        <v>130</v>
      </c>
      <c r="AU377" s="217" t="s">
        <v>82</v>
      </c>
      <c r="AY377" s="19" t="s">
        <v>128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80</v>
      </c>
      <c r="BK377" s="218">
        <f>ROUND(I377*H377,2)</f>
        <v>0</v>
      </c>
      <c r="BL377" s="19" t="s">
        <v>627</v>
      </c>
      <c r="BM377" s="217" t="s">
        <v>638</v>
      </c>
    </row>
    <row r="378" spans="1:51" s="13" customFormat="1" ht="12">
      <c r="A378" s="13"/>
      <c r="B378" s="224"/>
      <c r="C378" s="225"/>
      <c r="D378" s="226" t="s">
        <v>149</v>
      </c>
      <c r="E378" s="227" t="s">
        <v>19</v>
      </c>
      <c r="F378" s="228" t="s">
        <v>639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149</v>
      </c>
      <c r="AU378" s="234" t="s">
        <v>82</v>
      </c>
      <c r="AV378" s="13" t="s">
        <v>80</v>
      </c>
      <c r="AW378" s="13" t="s">
        <v>33</v>
      </c>
      <c r="AX378" s="13" t="s">
        <v>72</v>
      </c>
      <c r="AY378" s="234" t="s">
        <v>128</v>
      </c>
    </row>
    <row r="379" spans="1:51" s="14" customFormat="1" ht="12">
      <c r="A379" s="14"/>
      <c r="B379" s="235"/>
      <c r="C379" s="236"/>
      <c r="D379" s="226" t="s">
        <v>149</v>
      </c>
      <c r="E379" s="237" t="s">
        <v>19</v>
      </c>
      <c r="F379" s="238" t="s">
        <v>197</v>
      </c>
      <c r="G379" s="236"/>
      <c r="H379" s="239">
        <v>10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149</v>
      </c>
      <c r="AU379" s="245" t="s">
        <v>82</v>
      </c>
      <c r="AV379" s="14" t="s">
        <v>82</v>
      </c>
      <c r="AW379" s="14" t="s">
        <v>33</v>
      </c>
      <c r="AX379" s="14" t="s">
        <v>80</v>
      </c>
      <c r="AY379" s="245" t="s">
        <v>128</v>
      </c>
    </row>
    <row r="380" spans="1:63" s="12" customFormat="1" ht="22.8" customHeight="1">
      <c r="A380" s="12"/>
      <c r="B380" s="190"/>
      <c r="C380" s="191"/>
      <c r="D380" s="192" t="s">
        <v>71</v>
      </c>
      <c r="E380" s="204" t="s">
        <v>640</v>
      </c>
      <c r="F380" s="204" t="s">
        <v>641</v>
      </c>
      <c r="G380" s="191"/>
      <c r="H380" s="191"/>
      <c r="I380" s="194"/>
      <c r="J380" s="205">
        <f>BK380</f>
        <v>0</v>
      </c>
      <c r="K380" s="191"/>
      <c r="L380" s="196"/>
      <c r="M380" s="197"/>
      <c r="N380" s="198"/>
      <c r="O380" s="198"/>
      <c r="P380" s="199">
        <f>SUM(P381:P387)</f>
        <v>0</v>
      </c>
      <c r="Q380" s="198"/>
      <c r="R380" s="199">
        <f>SUM(R381:R387)</f>
        <v>0</v>
      </c>
      <c r="S380" s="198"/>
      <c r="T380" s="200">
        <f>SUM(T381:T387)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1" t="s">
        <v>160</v>
      </c>
      <c r="AT380" s="202" t="s">
        <v>71</v>
      </c>
      <c r="AU380" s="202" t="s">
        <v>80</v>
      </c>
      <c r="AY380" s="201" t="s">
        <v>128</v>
      </c>
      <c r="BK380" s="203">
        <f>SUM(BK381:BK387)</f>
        <v>0</v>
      </c>
    </row>
    <row r="381" spans="1:65" s="2" customFormat="1" ht="16.5" customHeight="1">
      <c r="A381" s="40"/>
      <c r="B381" s="41"/>
      <c r="C381" s="206" t="s">
        <v>642</v>
      </c>
      <c r="D381" s="206" t="s">
        <v>130</v>
      </c>
      <c r="E381" s="207" t="s">
        <v>643</v>
      </c>
      <c r="F381" s="208" t="s">
        <v>644</v>
      </c>
      <c r="G381" s="209" t="s">
        <v>472</v>
      </c>
      <c r="H381" s="210">
        <v>1</v>
      </c>
      <c r="I381" s="211"/>
      <c r="J381" s="212">
        <f>ROUND(I381*H381,2)</f>
        <v>0</v>
      </c>
      <c r="K381" s="208" t="s">
        <v>19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627</v>
      </c>
      <c r="AT381" s="217" t="s">
        <v>130</v>
      </c>
      <c r="AU381" s="217" t="s">
        <v>82</v>
      </c>
      <c r="AY381" s="19" t="s">
        <v>128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80</v>
      </c>
      <c r="BK381" s="218">
        <f>ROUND(I381*H381,2)</f>
        <v>0</v>
      </c>
      <c r="BL381" s="19" t="s">
        <v>627</v>
      </c>
      <c r="BM381" s="217" t="s">
        <v>645</v>
      </c>
    </row>
    <row r="382" spans="1:65" s="2" customFormat="1" ht="16.5" customHeight="1">
      <c r="A382" s="40"/>
      <c r="B382" s="41"/>
      <c r="C382" s="206" t="s">
        <v>646</v>
      </c>
      <c r="D382" s="206" t="s">
        <v>130</v>
      </c>
      <c r="E382" s="207" t="s">
        <v>647</v>
      </c>
      <c r="F382" s="208" t="s">
        <v>648</v>
      </c>
      <c r="G382" s="209" t="s">
        <v>649</v>
      </c>
      <c r="H382" s="210">
        <v>1</v>
      </c>
      <c r="I382" s="211"/>
      <c r="J382" s="212">
        <f>ROUND(I382*H382,2)</f>
        <v>0</v>
      </c>
      <c r="K382" s="208" t="s">
        <v>19</v>
      </c>
      <c r="L382" s="46"/>
      <c r="M382" s="213" t="s">
        <v>19</v>
      </c>
      <c r="N382" s="214" t="s">
        <v>43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627</v>
      </c>
      <c r="AT382" s="217" t="s">
        <v>130</v>
      </c>
      <c r="AU382" s="217" t="s">
        <v>82</v>
      </c>
      <c r="AY382" s="19" t="s">
        <v>128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80</v>
      </c>
      <c r="BK382" s="218">
        <f>ROUND(I382*H382,2)</f>
        <v>0</v>
      </c>
      <c r="BL382" s="19" t="s">
        <v>627</v>
      </c>
      <c r="BM382" s="217" t="s">
        <v>650</v>
      </c>
    </row>
    <row r="383" spans="1:51" s="14" customFormat="1" ht="12">
      <c r="A383" s="14"/>
      <c r="B383" s="235"/>
      <c r="C383" s="236"/>
      <c r="D383" s="226" t="s">
        <v>149</v>
      </c>
      <c r="E383" s="237" t="s">
        <v>19</v>
      </c>
      <c r="F383" s="238" t="s">
        <v>80</v>
      </c>
      <c r="G383" s="236"/>
      <c r="H383" s="239">
        <v>1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149</v>
      </c>
      <c r="AU383" s="245" t="s">
        <v>82</v>
      </c>
      <c r="AV383" s="14" t="s">
        <v>82</v>
      </c>
      <c r="AW383" s="14" t="s">
        <v>33</v>
      </c>
      <c r="AX383" s="14" t="s">
        <v>80</v>
      </c>
      <c r="AY383" s="245" t="s">
        <v>128</v>
      </c>
    </row>
    <row r="384" spans="1:65" s="2" customFormat="1" ht="16.5" customHeight="1">
      <c r="A384" s="40"/>
      <c r="B384" s="41"/>
      <c r="C384" s="206" t="s">
        <v>651</v>
      </c>
      <c r="D384" s="206" t="s">
        <v>130</v>
      </c>
      <c r="E384" s="207" t="s">
        <v>652</v>
      </c>
      <c r="F384" s="208" t="s">
        <v>653</v>
      </c>
      <c r="G384" s="209" t="s">
        <v>649</v>
      </c>
      <c r="H384" s="210">
        <v>1</v>
      </c>
      <c r="I384" s="211"/>
      <c r="J384" s="212">
        <f>ROUND(I384*H384,2)</f>
        <v>0</v>
      </c>
      <c r="K384" s="208" t="s">
        <v>19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627</v>
      </c>
      <c r="AT384" s="217" t="s">
        <v>130</v>
      </c>
      <c r="AU384" s="217" t="s">
        <v>82</v>
      </c>
      <c r="AY384" s="19" t="s">
        <v>128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80</v>
      </c>
      <c r="BK384" s="218">
        <f>ROUND(I384*H384,2)</f>
        <v>0</v>
      </c>
      <c r="BL384" s="19" t="s">
        <v>627</v>
      </c>
      <c r="BM384" s="217" t="s">
        <v>654</v>
      </c>
    </row>
    <row r="385" spans="1:51" s="13" customFormat="1" ht="12">
      <c r="A385" s="13"/>
      <c r="B385" s="224"/>
      <c r="C385" s="225"/>
      <c r="D385" s="226" t="s">
        <v>149</v>
      </c>
      <c r="E385" s="227" t="s">
        <v>19</v>
      </c>
      <c r="F385" s="228" t="s">
        <v>655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149</v>
      </c>
      <c r="AU385" s="234" t="s">
        <v>82</v>
      </c>
      <c r="AV385" s="13" t="s">
        <v>80</v>
      </c>
      <c r="AW385" s="13" t="s">
        <v>33</v>
      </c>
      <c r="AX385" s="13" t="s">
        <v>72</v>
      </c>
      <c r="AY385" s="234" t="s">
        <v>128</v>
      </c>
    </row>
    <row r="386" spans="1:51" s="14" customFormat="1" ht="12">
      <c r="A386" s="14"/>
      <c r="B386" s="235"/>
      <c r="C386" s="236"/>
      <c r="D386" s="226" t="s">
        <v>149</v>
      </c>
      <c r="E386" s="237" t="s">
        <v>19</v>
      </c>
      <c r="F386" s="238" t="s">
        <v>80</v>
      </c>
      <c r="G386" s="236"/>
      <c r="H386" s="239">
        <v>1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149</v>
      </c>
      <c r="AU386" s="245" t="s">
        <v>82</v>
      </c>
      <c r="AV386" s="14" t="s">
        <v>82</v>
      </c>
      <c r="AW386" s="14" t="s">
        <v>33</v>
      </c>
      <c r="AX386" s="14" t="s">
        <v>80</v>
      </c>
      <c r="AY386" s="245" t="s">
        <v>128</v>
      </c>
    </row>
    <row r="387" spans="1:65" s="2" customFormat="1" ht="16.5" customHeight="1">
      <c r="A387" s="40"/>
      <c r="B387" s="41"/>
      <c r="C387" s="206" t="s">
        <v>656</v>
      </c>
      <c r="D387" s="206" t="s">
        <v>130</v>
      </c>
      <c r="E387" s="207" t="s">
        <v>657</v>
      </c>
      <c r="F387" s="208" t="s">
        <v>658</v>
      </c>
      <c r="G387" s="209" t="s">
        <v>133</v>
      </c>
      <c r="H387" s="210">
        <v>1</v>
      </c>
      <c r="I387" s="211"/>
      <c r="J387" s="212">
        <f>ROUND(I387*H387,2)</f>
        <v>0</v>
      </c>
      <c r="K387" s="208" t="s">
        <v>19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627</v>
      </c>
      <c r="AT387" s="217" t="s">
        <v>130</v>
      </c>
      <c r="AU387" s="217" t="s">
        <v>82</v>
      </c>
      <c r="AY387" s="19" t="s">
        <v>128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80</v>
      </c>
      <c r="BK387" s="218">
        <f>ROUND(I387*H387,2)</f>
        <v>0</v>
      </c>
      <c r="BL387" s="19" t="s">
        <v>627</v>
      </c>
      <c r="BM387" s="217" t="s">
        <v>659</v>
      </c>
    </row>
    <row r="388" spans="1:63" s="12" customFormat="1" ht="22.8" customHeight="1">
      <c r="A388" s="12"/>
      <c r="B388" s="190"/>
      <c r="C388" s="191"/>
      <c r="D388" s="192" t="s">
        <v>71</v>
      </c>
      <c r="E388" s="204" t="s">
        <v>660</v>
      </c>
      <c r="F388" s="204" t="s">
        <v>661</v>
      </c>
      <c r="G388" s="191"/>
      <c r="H388" s="191"/>
      <c r="I388" s="194"/>
      <c r="J388" s="205">
        <f>BK388</f>
        <v>0</v>
      </c>
      <c r="K388" s="191"/>
      <c r="L388" s="196"/>
      <c r="M388" s="197"/>
      <c r="N388" s="198"/>
      <c r="O388" s="198"/>
      <c r="P388" s="199">
        <f>P389</f>
        <v>0</v>
      </c>
      <c r="Q388" s="198"/>
      <c r="R388" s="199">
        <f>R389</f>
        <v>0</v>
      </c>
      <c r="S388" s="198"/>
      <c r="T388" s="200">
        <f>T389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1" t="s">
        <v>160</v>
      </c>
      <c r="AT388" s="202" t="s">
        <v>71</v>
      </c>
      <c r="AU388" s="202" t="s">
        <v>80</v>
      </c>
      <c r="AY388" s="201" t="s">
        <v>128</v>
      </c>
      <c r="BK388" s="203">
        <f>BK389</f>
        <v>0</v>
      </c>
    </row>
    <row r="389" spans="1:65" s="2" customFormat="1" ht="16.5" customHeight="1">
      <c r="A389" s="40"/>
      <c r="B389" s="41"/>
      <c r="C389" s="206" t="s">
        <v>662</v>
      </c>
      <c r="D389" s="206" t="s">
        <v>130</v>
      </c>
      <c r="E389" s="207" t="s">
        <v>663</v>
      </c>
      <c r="F389" s="208" t="s">
        <v>664</v>
      </c>
      <c r="G389" s="209" t="s">
        <v>472</v>
      </c>
      <c r="H389" s="210">
        <v>3</v>
      </c>
      <c r="I389" s="211"/>
      <c r="J389" s="212">
        <f>ROUND(I389*H389,2)</f>
        <v>0</v>
      </c>
      <c r="K389" s="208" t="s">
        <v>19</v>
      </c>
      <c r="L389" s="46"/>
      <c r="M389" s="267" t="s">
        <v>19</v>
      </c>
      <c r="N389" s="268" t="s">
        <v>43</v>
      </c>
      <c r="O389" s="269"/>
      <c r="P389" s="270">
        <f>O389*H389</f>
        <v>0</v>
      </c>
      <c r="Q389" s="270">
        <v>0</v>
      </c>
      <c r="R389" s="270">
        <f>Q389*H389</f>
        <v>0</v>
      </c>
      <c r="S389" s="270">
        <v>0</v>
      </c>
      <c r="T389" s="271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627</v>
      </c>
      <c r="AT389" s="217" t="s">
        <v>130</v>
      </c>
      <c r="AU389" s="217" t="s">
        <v>82</v>
      </c>
      <c r="AY389" s="19" t="s">
        <v>128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627</v>
      </c>
      <c r="BM389" s="217" t="s">
        <v>665</v>
      </c>
    </row>
    <row r="390" spans="1:31" s="2" customFormat="1" ht="6.95" customHeight="1">
      <c r="A390" s="40"/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46"/>
      <c r="M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</row>
  </sheetData>
  <sheetProtection password="C7D8" sheet="1" objects="1" scenarios="1" formatColumns="0" formatRows="0" autoFilter="0"/>
  <autoFilter ref="C92:K389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1/112101103"/>
    <hyperlink ref="F99" r:id="rId2" display="https://podminky.urs.cz/item/CS_URS_2023_01/112251103"/>
    <hyperlink ref="F101" r:id="rId3" display="https://podminky.urs.cz/item/CS_URS_2023_01/113107122"/>
    <hyperlink ref="F108" r:id="rId4" display="https://podminky.urs.cz/item/CS_URS_2023_01/113107142"/>
    <hyperlink ref="F112" r:id="rId5" display="https://podminky.urs.cz/item/CS_URS_2023_01/113107143"/>
    <hyperlink ref="F116" r:id="rId6" display="https://podminky.urs.cz/item/CS_URS_2023_01/113202111"/>
    <hyperlink ref="F119" r:id="rId7" display="https://podminky.urs.cz/item/CS_URS_2023_01/121151113"/>
    <hyperlink ref="F122" r:id="rId8" display="https://podminky.urs.cz/item/CS_URS_2023_01/122251102"/>
    <hyperlink ref="F129" r:id="rId9" display="https://podminky.urs.cz/item/CS_URS_2023_01/131213701"/>
    <hyperlink ref="F136" r:id="rId10" display="https://podminky.urs.cz/item/CS_URS_2023_01/131251102"/>
    <hyperlink ref="F139" r:id="rId11" display="https://podminky.urs.cz/item/CS_URS_2023_01/132212121"/>
    <hyperlink ref="F142" r:id="rId12" display="https://podminky.urs.cz/item/CS_URS_2023_01/162751117"/>
    <hyperlink ref="F150" r:id="rId13" display="https://podminky.urs.cz/item/CS_URS_2023_01/162751119"/>
    <hyperlink ref="F153" r:id="rId14" display="https://podminky.urs.cz/item/CS_URS_2023_01/167151101"/>
    <hyperlink ref="F155" r:id="rId15" display="https://podminky.urs.cz/item/CS_URS_2023_01/171201231"/>
    <hyperlink ref="F158" r:id="rId16" display="https://podminky.urs.cz/item/CS_URS_2023_01/171251201"/>
    <hyperlink ref="F161" r:id="rId17" display="https://podminky.urs.cz/item/CS_URS_2023_01/174111101"/>
    <hyperlink ref="F171" r:id="rId18" display="https://podminky.urs.cz/item/CS_URS_2023_01/175111101"/>
    <hyperlink ref="F176" r:id="rId19" display="https://podminky.urs.cz/item/CS_URS_2023_01/181411131"/>
    <hyperlink ref="F181" r:id="rId20" display="https://podminky.urs.cz/item/CS_URS_2023_01/181951112"/>
    <hyperlink ref="F188" r:id="rId21" display="https://podminky.urs.cz/item/CS_URS_2023_01/182303111"/>
    <hyperlink ref="F195" r:id="rId22" display="https://podminky.urs.cz/item/CS_URS_2023_01/271542211"/>
    <hyperlink ref="F198" r:id="rId23" display="https://podminky.urs.cz/item/CS_URS_2023_01/273321411"/>
    <hyperlink ref="F201" r:id="rId24" display="https://podminky.urs.cz/item/CS_URS_2023_01/273362021"/>
    <hyperlink ref="F204" r:id="rId25" display="https://podminky.urs.cz/item/CS_URS_2023_01/291211111"/>
    <hyperlink ref="F210" r:id="rId26" display="https://podminky.urs.cz/item/CS_URS_2023_01/564811011"/>
    <hyperlink ref="F214" r:id="rId27" display="https://podminky.urs.cz/item/CS_URS_2023_01/564831011"/>
    <hyperlink ref="F218" r:id="rId28" display="https://podminky.urs.cz/item/CS_URS_2023_01/564851111"/>
    <hyperlink ref="F222" r:id="rId29" display="https://podminky.urs.cz/item/CS_URS_2023_01/564861111"/>
    <hyperlink ref="F226" r:id="rId30" display="https://podminky.urs.cz/item/CS_URS_2023_01/564871011"/>
    <hyperlink ref="F232" r:id="rId31" display="https://podminky.urs.cz/item/CS_URS_2023_01/565125111"/>
    <hyperlink ref="F236" r:id="rId32" display="https://podminky.urs.cz/item/CS_URS_2023_01/565165101"/>
    <hyperlink ref="F240" r:id="rId33" display="https://podminky.urs.cz/item/CS_URS_2023_01/573211108"/>
    <hyperlink ref="F247" r:id="rId34" display="https://podminky.urs.cz/item/CS_URS_2023_01/577144031"/>
    <hyperlink ref="F251" r:id="rId35" display="https://podminky.urs.cz/item/CS_URS_2023_01/577154131"/>
    <hyperlink ref="F255" r:id="rId36" display="https://podminky.urs.cz/item/CS_URS_2023_01/596211111"/>
    <hyperlink ref="F265" r:id="rId37" display="https://podminky.urs.cz/item/CS_URS_2023_01/596212212"/>
    <hyperlink ref="F274" r:id="rId38" display="https://podminky.urs.cz/item/CS_URS_2023_01/914111111"/>
    <hyperlink ref="F276" r:id="rId39" display="https://podminky.urs.cz/item/CS_URS_2023_01/914511111"/>
    <hyperlink ref="F278" r:id="rId40" display="https://podminky.urs.cz/item/CS_URS_2023_01/916131213"/>
    <hyperlink ref="F289" r:id="rId41" display="https://podminky.urs.cz/item/CS_URS_2023_01/916231213"/>
    <hyperlink ref="F295" r:id="rId42" display="https://podminky.urs.cz/item/CS_URS_2023_01/919122122"/>
    <hyperlink ref="F297" r:id="rId43" display="https://podminky.urs.cz/item/CS_URS_2023_01/919735113"/>
    <hyperlink ref="F300" r:id="rId44" display="https://podminky.urs.cz/item/CS_URS_2023_01/966006132"/>
    <hyperlink ref="F311" r:id="rId45" display="https://podminky.urs.cz/item/CS_URS_2023_01/997221571"/>
    <hyperlink ref="F313" r:id="rId46" display="https://podminky.urs.cz/item/CS_URS_2023_01/997221579"/>
    <hyperlink ref="F316" r:id="rId47" display="https://podminky.urs.cz/item/CS_URS_2023_01/997221612"/>
    <hyperlink ref="F319" r:id="rId48" display="https://podminky.urs.cz/item/CS_URS_2023_01/997221861"/>
    <hyperlink ref="F324" r:id="rId49" display="https://podminky.urs.cz/item/CS_URS_2023_01/997221873"/>
    <hyperlink ref="F327" r:id="rId50" display="https://podminky.urs.cz/item/CS_URS_2023_01/997221875"/>
    <hyperlink ref="F333" r:id="rId51" display="https://podminky.urs.cz/item/CS_URS_2023_01/998223011"/>
    <hyperlink ref="F337" r:id="rId52" display="https://podminky.urs.cz/item/CS_URS_2023_01/210202013"/>
    <hyperlink ref="F339" r:id="rId53" display="https://podminky.urs.cz/item/CS_URS_2023_01/210204002"/>
    <hyperlink ref="F341" r:id="rId54" display="https://podminky.urs.cz/item/CS_URS_2023_01/210204204"/>
    <hyperlink ref="F343" r:id="rId55" display="https://podminky.urs.cz/item/CS_URS_2023_01/210220020"/>
    <hyperlink ref="F346" r:id="rId56" display="https://podminky.urs.cz/item/CS_URS_2023_01/210800411"/>
    <hyperlink ref="F351" r:id="rId57" display="https://podminky.urs.cz/item/CS_URS_2023_01/218202013"/>
    <hyperlink ref="F353" r:id="rId58" display="https://podminky.urs.cz/item/CS_URS_2023_01/218204002"/>
    <hyperlink ref="F355" r:id="rId59" display="https://podminky.urs.cz/item/CS_URS_2023_01/218204122"/>
    <hyperlink ref="F357" r:id="rId60" display="https://podminky.urs.cz/item/CS_URS_2023_01/218204204"/>
    <hyperlink ref="F359" r:id="rId61" display="https://podminky.urs.cz/item/CS_URS_2023_01/741130025"/>
    <hyperlink ref="F362" r:id="rId62" display="https://podminky.urs.cz/item/CS_URS_2023_01/460080014"/>
    <hyperlink ref="F366" r:id="rId63" display="https://podminky.urs.cz/item/CS_URS_2023_01/460510054"/>
    <hyperlink ref="F376" r:id="rId64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Rozmístění polopodzemních kontejnerů - Březenecká III.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666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29. 6. 2023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ROUND((SUM(BE90:BE299)),2)</f>
        <v>0</v>
      </c>
      <c r="G33" s="40"/>
      <c r="H33" s="40"/>
      <c r="I33" s="150">
        <v>0.21</v>
      </c>
      <c r="J33" s="149">
        <f>ROUND(((SUM(BE90:BE299))*I33),2)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ROUND((SUM(BF90:BF299)),2)</f>
        <v>0</v>
      </c>
      <c r="G34" s="40"/>
      <c r="H34" s="40"/>
      <c r="I34" s="150">
        <v>0.15</v>
      </c>
      <c r="J34" s="149">
        <f>ROUND(((SUM(BF90:BF299))*I34),2)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ROUND((SUM(BG90:BG299)),2)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ROUND((SUM(BH90:BH299)),2)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ROUND((SUM(BI90:BI299)),2)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Rozmístění polopodzemních kontejnerů - Březenecká III.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Lokalita I.A - 4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29. 6. 2023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Chomutov</v>
      </c>
      <c r="G54" s="42"/>
      <c r="H54" s="42"/>
      <c r="I54" s="34" t="s">
        <v>31</v>
      </c>
      <c r="J54" s="38" t="str">
        <f>E21</f>
        <v>KAP atelier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J166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J176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J227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J258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J277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109</v>
      </c>
      <c r="E67" s="170"/>
      <c r="F67" s="170"/>
      <c r="G67" s="170"/>
      <c r="H67" s="170"/>
      <c r="I67" s="170"/>
      <c r="J67" s="171">
        <f>J280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J281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J290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J298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113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Rozmístění polopodzemních kontejnerů - Březenecká III. Etapa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93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03 - Lokalita I.A - 4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Chomutov</v>
      </c>
      <c r="G84" s="42"/>
      <c r="H84" s="42"/>
      <c r="I84" s="34" t="s">
        <v>23</v>
      </c>
      <c r="J84" s="74" t="str">
        <f>IF(J12="","",J12)</f>
        <v>29. 6. 2023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Statutární město Chomutov</v>
      </c>
      <c r="G86" s="42"/>
      <c r="H86" s="42"/>
      <c r="I86" s="34" t="s">
        <v>31</v>
      </c>
      <c r="J86" s="38" t="str">
        <f>E21</f>
        <v>KAP atelier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34</v>
      </c>
      <c r="J87" s="38" t="str">
        <f>E24</f>
        <v>Jaroslav Kudláček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114</v>
      </c>
      <c r="D89" s="182" t="s">
        <v>57</v>
      </c>
      <c r="E89" s="182" t="s">
        <v>53</v>
      </c>
      <c r="F89" s="182" t="s">
        <v>54</v>
      </c>
      <c r="G89" s="182" t="s">
        <v>115</v>
      </c>
      <c r="H89" s="182" t="s">
        <v>116</v>
      </c>
      <c r="I89" s="182" t="s">
        <v>117</v>
      </c>
      <c r="J89" s="182" t="s">
        <v>97</v>
      </c>
      <c r="K89" s="183" t="s">
        <v>118</v>
      </c>
      <c r="L89" s="184"/>
      <c r="M89" s="94" t="s">
        <v>19</v>
      </c>
      <c r="N89" s="95" t="s">
        <v>42</v>
      </c>
      <c r="O89" s="95" t="s">
        <v>119</v>
      </c>
      <c r="P89" s="95" t="s">
        <v>120</v>
      </c>
      <c r="Q89" s="95" t="s">
        <v>121</v>
      </c>
      <c r="R89" s="95" t="s">
        <v>122</v>
      </c>
      <c r="S89" s="95" t="s">
        <v>123</v>
      </c>
      <c r="T89" s="96" t="s">
        <v>124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125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P91+P280</f>
        <v>0</v>
      </c>
      <c r="Q90" s="98"/>
      <c r="R90" s="187">
        <f>R91+R280</f>
        <v>79.97774387</v>
      </c>
      <c r="S90" s="98"/>
      <c r="T90" s="188">
        <f>T91+T280</f>
        <v>75.15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98</v>
      </c>
      <c r="BK90" s="189">
        <f>BK91+BK280</f>
        <v>0</v>
      </c>
    </row>
    <row r="91" spans="1:63" s="12" customFormat="1" ht="25.9" customHeight="1">
      <c r="A91" s="12"/>
      <c r="B91" s="190"/>
      <c r="C91" s="191"/>
      <c r="D91" s="192" t="s">
        <v>71</v>
      </c>
      <c r="E91" s="193" t="s">
        <v>126</v>
      </c>
      <c r="F91" s="193" t="s">
        <v>127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P92+P166+P176+P227+P258+P277</f>
        <v>0</v>
      </c>
      <c r="Q91" s="198"/>
      <c r="R91" s="199">
        <f>R92+R166+R176+R227+R258+R277</f>
        <v>79.97774387</v>
      </c>
      <c r="S91" s="198"/>
      <c r="T91" s="200">
        <f>T92+T166+T176+T227+T258+T277</f>
        <v>75.15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72</v>
      </c>
      <c r="AY91" s="201" t="s">
        <v>128</v>
      </c>
      <c r="BK91" s="203">
        <f>BK92+BK166+BK176+BK227+BK258+BK277</f>
        <v>0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80</v>
      </c>
      <c r="F92" s="204" t="s">
        <v>129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SUM(P93:P165)</f>
        <v>0</v>
      </c>
      <c r="Q92" s="198"/>
      <c r="R92" s="199">
        <f>SUM(R93:R165)</f>
        <v>17.240270000000002</v>
      </c>
      <c r="S92" s="198"/>
      <c r="T92" s="200">
        <f>SUM(T93:T165)</f>
        <v>75.15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80</v>
      </c>
      <c r="AY92" s="201" t="s">
        <v>128</v>
      </c>
      <c r="BK92" s="203">
        <f>SUM(BK93:BK165)</f>
        <v>0</v>
      </c>
    </row>
    <row r="93" spans="1:65" s="2" customFormat="1" ht="33" customHeight="1">
      <c r="A93" s="40"/>
      <c r="B93" s="41"/>
      <c r="C93" s="206" t="s">
        <v>80</v>
      </c>
      <c r="D93" s="206" t="s">
        <v>130</v>
      </c>
      <c r="E93" s="207" t="s">
        <v>144</v>
      </c>
      <c r="F93" s="208" t="s">
        <v>145</v>
      </c>
      <c r="G93" s="209" t="s">
        <v>146</v>
      </c>
      <c r="H93" s="210">
        <v>125.5</v>
      </c>
      <c r="I93" s="211"/>
      <c r="J93" s="212">
        <f>ROUND(I93*H93,2)</f>
        <v>0</v>
      </c>
      <c r="K93" s="208" t="s">
        <v>134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0.29</v>
      </c>
      <c r="T93" s="216">
        <f>S93*H93</f>
        <v>36.394999999999996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135</v>
      </c>
      <c r="AT93" s="217" t="s">
        <v>130</v>
      </c>
      <c r="AU93" s="217" t="s">
        <v>82</v>
      </c>
      <c r="AY93" s="19" t="s">
        <v>128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135</v>
      </c>
      <c r="BM93" s="217" t="s">
        <v>667</v>
      </c>
    </row>
    <row r="94" spans="1:47" s="2" customFormat="1" ht="12">
      <c r="A94" s="40"/>
      <c r="B94" s="41"/>
      <c r="C94" s="42"/>
      <c r="D94" s="219" t="s">
        <v>137</v>
      </c>
      <c r="E94" s="42"/>
      <c r="F94" s="220" t="s">
        <v>148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137</v>
      </c>
      <c r="AU94" s="19" t="s">
        <v>82</v>
      </c>
    </row>
    <row r="95" spans="1:51" s="13" customFormat="1" ht="12">
      <c r="A95" s="13"/>
      <c r="B95" s="224"/>
      <c r="C95" s="225"/>
      <c r="D95" s="226" t="s">
        <v>149</v>
      </c>
      <c r="E95" s="227" t="s">
        <v>19</v>
      </c>
      <c r="F95" s="228" t="s">
        <v>150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149</v>
      </c>
      <c r="AU95" s="234" t="s">
        <v>82</v>
      </c>
      <c r="AV95" s="13" t="s">
        <v>80</v>
      </c>
      <c r="AW95" s="13" t="s">
        <v>33</v>
      </c>
      <c r="AX95" s="13" t="s">
        <v>72</v>
      </c>
      <c r="AY95" s="234" t="s">
        <v>128</v>
      </c>
    </row>
    <row r="96" spans="1:51" s="14" customFormat="1" ht="12">
      <c r="A96" s="14"/>
      <c r="B96" s="235"/>
      <c r="C96" s="236"/>
      <c r="D96" s="226" t="s">
        <v>149</v>
      </c>
      <c r="E96" s="237" t="s">
        <v>19</v>
      </c>
      <c r="F96" s="238" t="s">
        <v>263</v>
      </c>
      <c r="G96" s="236"/>
      <c r="H96" s="239">
        <v>20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149</v>
      </c>
      <c r="AU96" s="245" t="s">
        <v>82</v>
      </c>
      <c r="AV96" s="14" t="s">
        <v>82</v>
      </c>
      <c r="AW96" s="14" t="s">
        <v>33</v>
      </c>
      <c r="AX96" s="14" t="s">
        <v>72</v>
      </c>
      <c r="AY96" s="245" t="s">
        <v>128</v>
      </c>
    </row>
    <row r="97" spans="1:51" s="13" customFormat="1" ht="12">
      <c r="A97" s="13"/>
      <c r="B97" s="224"/>
      <c r="C97" s="225"/>
      <c r="D97" s="226" t="s">
        <v>149</v>
      </c>
      <c r="E97" s="227" t="s">
        <v>19</v>
      </c>
      <c r="F97" s="228" t="s">
        <v>152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149</v>
      </c>
      <c r="AU97" s="234" t="s">
        <v>82</v>
      </c>
      <c r="AV97" s="13" t="s">
        <v>80</v>
      </c>
      <c r="AW97" s="13" t="s">
        <v>33</v>
      </c>
      <c r="AX97" s="13" t="s">
        <v>72</v>
      </c>
      <c r="AY97" s="234" t="s">
        <v>128</v>
      </c>
    </row>
    <row r="98" spans="1:51" s="14" customFormat="1" ht="12">
      <c r="A98" s="14"/>
      <c r="B98" s="235"/>
      <c r="C98" s="236"/>
      <c r="D98" s="226" t="s">
        <v>149</v>
      </c>
      <c r="E98" s="237" t="s">
        <v>19</v>
      </c>
      <c r="F98" s="238" t="s">
        <v>668</v>
      </c>
      <c r="G98" s="236"/>
      <c r="H98" s="239">
        <v>105.5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149</v>
      </c>
      <c r="AU98" s="245" t="s">
        <v>82</v>
      </c>
      <c r="AV98" s="14" t="s">
        <v>82</v>
      </c>
      <c r="AW98" s="14" t="s">
        <v>33</v>
      </c>
      <c r="AX98" s="14" t="s">
        <v>72</v>
      </c>
      <c r="AY98" s="245" t="s">
        <v>128</v>
      </c>
    </row>
    <row r="99" spans="1:51" s="15" customFormat="1" ht="12">
      <c r="A99" s="15"/>
      <c r="B99" s="246"/>
      <c r="C99" s="247"/>
      <c r="D99" s="226" t="s">
        <v>149</v>
      </c>
      <c r="E99" s="248" t="s">
        <v>19</v>
      </c>
      <c r="F99" s="249" t="s">
        <v>154</v>
      </c>
      <c r="G99" s="247"/>
      <c r="H99" s="250">
        <v>125.5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149</v>
      </c>
      <c r="AU99" s="256" t="s">
        <v>82</v>
      </c>
      <c r="AV99" s="15" t="s">
        <v>135</v>
      </c>
      <c r="AW99" s="15" t="s">
        <v>33</v>
      </c>
      <c r="AX99" s="15" t="s">
        <v>80</v>
      </c>
      <c r="AY99" s="256" t="s">
        <v>128</v>
      </c>
    </row>
    <row r="100" spans="1:65" s="2" customFormat="1" ht="24.15" customHeight="1">
      <c r="A100" s="40"/>
      <c r="B100" s="41"/>
      <c r="C100" s="206" t="s">
        <v>82</v>
      </c>
      <c r="D100" s="206" t="s">
        <v>130</v>
      </c>
      <c r="E100" s="207" t="s">
        <v>155</v>
      </c>
      <c r="F100" s="208" t="s">
        <v>156</v>
      </c>
      <c r="G100" s="209" t="s">
        <v>146</v>
      </c>
      <c r="H100" s="210">
        <v>105.5</v>
      </c>
      <c r="I100" s="211"/>
      <c r="J100" s="212">
        <f>ROUND(I100*H100,2)</f>
        <v>0</v>
      </c>
      <c r="K100" s="208" t="s">
        <v>134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0.22</v>
      </c>
      <c r="T100" s="216">
        <f>S100*H100</f>
        <v>23.21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135</v>
      </c>
      <c r="AT100" s="217" t="s">
        <v>130</v>
      </c>
      <c r="AU100" s="217" t="s">
        <v>82</v>
      </c>
      <c r="AY100" s="19" t="s">
        <v>128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135</v>
      </c>
      <c r="BM100" s="217" t="s">
        <v>669</v>
      </c>
    </row>
    <row r="101" spans="1:47" s="2" customFormat="1" ht="12">
      <c r="A101" s="40"/>
      <c r="B101" s="41"/>
      <c r="C101" s="42"/>
      <c r="D101" s="219" t="s">
        <v>137</v>
      </c>
      <c r="E101" s="42"/>
      <c r="F101" s="220" t="s">
        <v>158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137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149</v>
      </c>
      <c r="E102" s="227" t="s">
        <v>19</v>
      </c>
      <c r="F102" s="228" t="s">
        <v>159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149</v>
      </c>
      <c r="AU102" s="234" t="s">
        <v>82</v>
      </c>
      <c r="AV102" s="13" t="s">
        <v>80</v>
      </c>
      <c r="AW102" s="13" t="s">
        <v>33</v>
      </c>
      <c r="AX102" s="13" t="s">
        <v>72</v>
      </c>
      <c r="AY102" s="234" t="s">
        <v>128</v>
      </c>
    </row>
    <row r="103" spans="1:51" s="14" customFormat="1" ht="12">
      <c r="A103" s="14"/>
      <c r="B103" s="235"/>
      <c r="C103" s="236"/>
      <c r="D103" s="226" t="s">
        <v>149</v>
      </c>
      <c r="E103" s="237" t="s">
        <v>19</v>
      </c>
      <c r="F103" s="238" t="s">
        <v>668</v>
      </c>
      <c r="G103" s="236"/>
      <c r="H103" s="239">
        <v>105.5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149</v>
      </c>
      <c r="AU103" s="245" t="s">
        <v>82</v>
      </c>
      <c r="AV103" s="14" t="s">
        <v>82</v>
      </c>
      <c r="AW103" s="14" t="s">
        <v>33</v>
      </c>
      <c r="AX103" s="14" t="s">
        <v>80</v>
      </c>
      <c r="AY103" s="245" t="s">
        <v>128</v>
      </c>
    </row>
    <row r="104" spans="1:65" s="2" customFormat="1" ht="24.15" customHeight="1">
      <c r="A104" s="40"/>
      <c r="B104" s="41"/>
      <c r="C104" s="206" t="s">
        <v>143</v>
      </c>
      <c r="D104" s="206" t="s">
        <v>130</v>
      </c>
      <c r="E104" s="207" t="s">
        <v>161</v>
      </c>
      <c r="F104" s="208" t="s">
        <v>162</v>
      </c>
      <c r="G104" s="209" t="s">
        <v>146</v>
      </c>
      <c r="H104" s="210">
        <v>20</v>
      </c>
      <c r="I104" s="211"/>
      <c r="J104" s="212">
        <f>ROUND(I104*H104,2)</f>
        <v>0</v>
      </c>
      <c r="K104" s="208" t="s">
        <v>134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0.316</v>
      </c>
      <c r="T104" s="216">
        <f>S104*H104</f>
        <v>6.32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135</v>
      </c>
      <c r="AT104" s="217" t="s">
        <v>130</v>
      </c>
      <c r="AU104" s="217" t="s">
        <v>82</v>
      </c>
      <c r="AY104" s="19" t="s">
        <v>128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135</v>
      </c>
      <c r="BM104" s="217" t="s">
        <v>670</v>
      </c>
    </row>
    <row r="105" spans="1:47" s="2" customFormat="1" ht="12">
      <c r="A105" s="40"/>
      <c r="B105" s="41"/>
      <c r="C105" s="42"/>
      <c r="D105" s="219" t="s">
        <v>137</v>
      </c>
      <c r="E105" s="42"/>
      <c r="F105" s="220" t="s">
        <v>164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137</v>
      </c>
      <c r="AU105" s="19" t="s">
        <v>82</v>
      </c>
    </row>
    <row r="106" spans="1:51" s="13" customFormat="1" ht="12">
      <c r="A106" s="13"/>
      <c r="B106" s="224"/>
      <c r="C106" s="225"/>
      <c r="D106" s="226" t="s">
        <v>149</v>
      </c>
      <c r="E106" s="227" t="s">
        <v>19</v>
      </c>
      <c r="F106" s="228" t="s">
        <v>150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149</v>
      </c>
      <c r="AU106" s="234" t="s">
        <v>82</v>
      </c>
      <c r="AV106" s="13" t="s">
        <v>80</v>
      </c>
      <c r="AW106" s="13" t="s">
        <v>33</v>
      </c>
      <c r="AX106" s="13" t="s">
        <v>72</v>
      </c>
      <c r="AY106" s="234" t="s">
        <v>128</v>
      </c>
    </row>
    <row r="107" spans="1:51" s="14" customFormat="1" ht="12">
      <c r="A107" s="14"/>
      <c r="B107" s="235"/>
      <c r="C107" s="236"/>
      <c r="D107" s="226" t="s">
        <v>149</v>
      </c>
      <c r="E107" s="237" t="s">
        <v>19</v>
      </c>
      <c r="F107" s="238" t="s">
        <v>263</v>
      </c>
      <c r="G107" s="236"/>
      <c r="H107" s="239">
        <v>20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149</v>
      </c>
      <c r="AU107" s="245" t="s">
        <v>82</v>
      </c>
      <c r="AV107" s="14" t="s">
        <v>82</v>
      </c>
      <c r="AW107" s="14" t="s">
        <v>33</v>
      </c>
      <c r="AX107" s="14" t="s">
        <v>80</v>
      </c>
      <c r="AY107" s="245" t="s">
        <v>128</v>
      </c>
    </row>
    <row r="108" spans="1:65" s="2" customFormat="1" ht="24.15" customHeight="1">
      <c r="A108" s="40"/>
      <c r="B108" s="41"/>
      <c r="C108" s="206" t="s">
        <v>135</v>
      </c>
      <c r="D108" s="206" t="s">
        <v>130</v>
      </c>
      <c r="E108" s="207" t="s">
        <v>166</v>
      </c>
      <c r="F108" s="208" t="s">
        <v>167</v>
      </c>
      <c r="G108" s="209" t="s">
        <v>168</v>
      </c>
      <c r="H108" s="210">
        <v>45</v>
      </c>
      <c r="I108" s="211"/>
      <c r="J108" s="212">
        <f>ROUND(I108*H108,2)</f>
        <v>0</v>
      </c>
      <c r="K108" s="208" t="s">
        <v>134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0.205</v>
      </c>
      <c r="T108" s="216">
        <f>S108*H108</f>
        <v>9.225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135</v>
      </c>
      <c r="AT108" s="217" t="s">
        <v>130</v>
      </c>
      <c r="AU108" s="217" t="s">
        <v>82</v>
      </c>
      <c r="AY108" s="19" t="s">
        <v>128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135</v>
      </c>
      <c r="BM108" s="217" t="s">
        <v>671</v>
      </c>
    </row>
    <row r="109" spans="1:47" s="2" customFormat="1" ht="12">
      <c r="A109" s="40"/>
      <c r="B109" s="41"/>
      <c r="C109" s="42"/>
      <c r="D109" s="219" t="s">
        <v>137</v>
      </c>
      <c r="E109" s="42"/>
      <c r="F109" s="220" t="s">
        <v>170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137</v>
      </c>
      <c r="AU109" s="19" t="s">
        <v>82</v>
      </c>
    </row>
    <row r="110" spans="1:51" s="14" customFormat="1" ht="12">
      <c r="A110" s="14"/>
      <c r="B110" s="235"/>
      <c r="C110" s="236"/>
      <c r="D110" s="226" t="s">
        <v>149</v>
      </c>
      <c r="E110" s="237" t="s">
        <v>19</v>
      </c>
      <c r="F110" s="238" t="s">
        <v>404</v>
      </c>
      <c r="G110" s="236"/>
      <c r="H110" s="239">
        <v>45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149</v>
      </c>
      <c r="AU110" s="245" t="s">
        <v>82</v>
      </c>
      <c r="AV110" s="14" t="s">
        <v>82</v>
      </c>
      <c r="AW110" s="14" t="s">
        <v>33</v>
      </c>
      <c r="AX110" s="14" t="s">
        <v>80</v>
      </c>
      <c r="AY110" s="245" t="s">
        <v>128</v>
      </c>
    </row>
    <row r="111" spans="1:65" s="2" customFormat="1" ht="16.5" customHeight="1">
      <c r="A111" s="40"/>
      <c r="B111" s="41"/>
      <c r="C111" s="206" t="s">
        <v>160</v>
      </c>
      <c r="D111" s="206" t="s">
        <v>130</v>
      </c>
      <c r="E111" s="207" t="s">
        <v>672</v>
      </c>
      <c r="F111" s="208" t="s">
        <v>673</v>
      </c>
      <c r="G111" s="209" t="s">
        <v>146</v>
      </c>
      <c r="H111" s="210">
        <v>50</v>
      </c>
      <c r="I111" s="211"/>
      <c r="J111" s="212">
        <f>ROUND(I111*H111,2)</f>
        <v>0</v>
      </c>
      <c r="K111" s="208" t="s">
        <v>134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135</v>
      </c>
      <c r="AT111" s="217" t="s">
        <v>130</v>
      </c>
      <c r="AU111" s="217" t="s">
        <v>82</v>
      </c>
      <c r="AY111" s="19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135</v>
      </c>
      <c r="BM111" s="217" t="s">
        <v>674</v>
      </c>
    </row>
    <row r="112" spans="1:47" s="2" customFormat="1" ht="12">
      <c r="A112" s="40"/>
      <c r="B112" s="41"/>
      <c r="C112" s="42"/>
      <c r="D112" s="219" t="s">
        <v>137</v>
      </c>
      <c r="E112" s="42"/>
      <c r="F112" s="220" t="s">
        <v>675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137</v>
      </c>
      <c r="AU112" s="19" t="s">
        <v>82</v>
      </c>
    </row>
    <row r="113" spans="1:65" s="2" customFormat="1" ht="21.75" customHeight="1">
      <c r="A113" s="40"/>
      <c r="B113" s="41"/>
      <c r="C113" s="206" t="s">
        <v>165</v>
      </c>
      <c r="D113" s="206" t="s">
        <v>130</v>
      </c>
      <c r="E113" s="207" t="s">
        <v>179</v>
      </c>
      <c r="F113" s="208" t="s">
        <v>180</v>
      </c>
      <c r="G113" s="209" t="s">
        <v>181</v>
      </c>
      <c r="H113" s="210">
        <v>37.95</v>
      </c>
      <c r="I113" s="211"/>
      <c r="J113" s="212">
        <f>ROUND(I113*H113,2)</f>
        <v>0</v>
      </c>
      <c r="K113" s="208" t="s">
        <v>134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135</v>
      </c>
      <c r="AT113" s="217" t="s">
        <v>130</v>
      </c>
      <c r="AU113" s="217" t="s">
        <v>82</v>
      </c>
      <c r="AY113" s="19" t="s">
        <v>128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135</v>
      </c>
      <c r="BM113" s="217" t="s">
        <v>676</v>
      </c>
    </row>
    <row r="114" spans="1:47" s="2" customFormat="1" ht="12">
      <c r="A114" s="40"/>
      <c r="B114" s="41"/>
      <c r="C114" s="42"/>
      <c r="D114" s="219" t="s">
        <v>137</v>
      </c>
      <c r="E114" s="42"/>
      <c r="F114" s="220" t="s">
        <v>183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82</v>
      </c>
    </row>
    <row r="115" spans="1:51" s="13" customFormat="1" ht="12">
      <c r="A115" s="13"/>
      <c r="B115" s="224"/>
      <c r="C115" s="225"/>
      <c r="D115" s="226" t="s">
        <v>149</v>
      </c>
      <c r="E115" s="227" t="s">
        <v>19</v>
      </c>
      <c r="F115" s="228" t="s">
        <v>184</v>
      </c>
      <c r="G115" s="225"/>
      <c r="H115" s="227" t="s">
        <v>19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149</v>
      </c>
      <c r="AU115" s="234" t="s">
        <v>82</v>
      </c>
      <c r="AV115" s="13" t="s">
        <v>80</v>
      </c>
      <c r="AW115" s="13" t="s">
        <v>33</v>
      </c>
      <c r="AX115" s="13" t="s">
        <v>72</v>
      </c>
      <c r="AY115" s="234" t="s">
        <v>128</v>
      </c>
    </row>
    <row r="116" spans="1:51" s="14" customFormat="1" ht="12">
      <c r="A116" s="14"/>
      <c r="B116" s="235"/>
      <c r="C116" s="236"/>
      <c r="D116" s="226" t="s">
        <v>149</v>
      </c>
      <c r="E116" s="237" t="s">
        <v>19</v>
      </c>
      <c r="F116" s="238" t="s">
        <v>677</v>
      </c>
      <c r="G116" s="236"/>
      <c r="H116" s="239">
        <v>31.65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149</v>
      </c>
      <c r="AU116" s="245" t="s">
        <v>82</v>
      </c>
      <c r="AV116" s="14" t="s">
        <v>82</v>
      </c>
      <c r="AW116" s="14" t="s">
        <v>33</v>
      </c>
      <c r="AX116" s="14" t="s">
        <v>72</v>
      </c>
      <c r="AY116" s="245" t="s">
        <v>128</v>
      </c>
    </row>
    <row r="117" spans="1:51" s="13" customFormat="1" ht="12">
      <c r="A117" s="13"/>
      <c r="B117" s="224"/>
      <c r="C117" s="225"/>
      <c r="D117" s="226" t="s">
        <v>149</v>
      </c>
      <c r="E117" s="227" t="s">
        <v>19</v>
      </c>
      <c r="F117" s="228" t="s">
        <v>186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149</v>
      </c>
      <c r="AU117" s="234" t="s">
        <v>82</v>
      </c>
      <c r="AV117" s="13" t="s">
        <v>80</v>
      </c>
      <c r="AW117" s="13" t="s">
        <v>33</v>
      </c>
      <c r="AX117" s="13" t="s">
        <v>72</v>
      </c>
      <c r="AY117" s="234" t="s">
        <v>128</v>
      </c>
    </row>
    <row r="118" spans="1:51" s="14" customFormat="1" ht="12">
      <c r="A118" s="14"/>
      <c r="B118" s="235"/>
      <c r="C118" s="236"/>
      <c r="D118" s="226" t="s">
        <v>149</v>
      </c>
      <c r="E118" s="237" t="s">
        <v>19</v>
      </c>
      <c r="F118" s="238" t="s">
        <v>678</v>
      </c>
      <c r="G118" s="236"/>
      <c r="H118" s="239">
        <v>6.3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149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128</v>
      </c>
    </row>
    <row r="119" spans="1:51" s="15" customFormat="1" ht="12">
      <c r="A119" s="15"/>
      <c r="B119" s="246"/>
      <c r="C119" s="247"/>
      <c r="D119" s="226" t="s">
        <v>149</v>
      </c>
      <c r="E119" s="248" t="s">
        <v>19</v>
      </c>
      <c r="F119" s="249" t="s">
        <v>154</v>
      </c>
      <c r="G119" s="247"/>
      <c r="H119" s="250">
        <v>37.95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149</v>
      </c>
      <c r="AU119" s="256" t="s">
        <v>82</v>
      </c>
      <c r="AV119" s="15" t="s">
        <v>135</v>
      </c>
      <c r="AW119" s="15" t="s">
        <v>33</v>
      </c>
      <c r="AX119" s="15" t="s">
        <v>80</v>
      </c>
      <c r="AY119" s="256" t="s">
        <v>128</v>
      </c>
    </row>
    <row r="120" spans="1:65" s="2" customFormat="1" ht="24.15" customHeight="1">
      <c r="A120" s="40"/>
      <c r="B120" s="41"/>
      <c r="C120" s="206" t="s">
        <v>172</v>
      </c>
      <c r="D120" s="206" t="s">
        <v>130</v>
      </c>
      <c r="E120" s="207" t="s">
        <v>198</v>
      </c>
      <c r="F120" s="208" t="s">
        <v>199</v>
      </c>
      <c r="G120" s="209" t="s">
        <v>181</v>
      </c>
      <c r="H120" s="210">
        <v>28.24</v>
      </c>
      <c r="I120" s="211"/>
      <c r="J120" s="212">
        <f>ROUND(I120*H120,2)</f>
        <v>0</v>
      </c>
      <c r="K120" s="208" t="s">
        <v>134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135</v>
      </c>
      <c r="AT120" s="217" t="s">
        <v>130</v>
      </c>
      <c r="AU120" s="217" t="s">
        <v>82</v>
      </c>
      <c r="AY120" s="19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135</v>
      </c>
      <c r="BM120" s="217" t="s">
        <v>679</v>
      </c>
    </row>
    <row r="121" spans="1:47" s="2" customFormat="1" ht="12">
      <c r="A121" s="40"/>
      <c r="B121" s="41"/>
      <c r="C121" s="42"/>
      <c r="D121" s="219" t="s">
        <v>137</v>
      </c>
      <c r="E121" s="42"/>
      <c r="F121" s="220" t="s">
        <v>201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137</v>
      </c>
      <c r="AU121" s="19" t="s">
        <v>82</v>
      </c>
    </row>
    <row r="122" spans="1:51" s="14" customFormat="1" ht="12">
      <c r="A122" s="14"/>
      <c r="B122" s="235"/>
      <c r="C122" s="236"/>
      <c r="D122" s="226" t="s">
        <v>149</v>
      </c>
      <c r="E122" s="237" t="s">
        <v>19</v>
      </c>
      <c r="F122" s="238" t="s">
        <v>680</v>
      </c>
      <c r="G122" s="236"/>
      <c r="H122" s="239">
        <v>28.24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149</v>
      </c>
      <c r="AU122" s="245" t="s">
        <v>82</v>
      </c>
      <c r="AV122" s="14" t="s">
        <v>82</v>
      </c>
      <c r="AW122" s="14" t="s">
        <v>33</v>
      </c>
      <c r="AX122" s="14" t="s">
        <v>80</v>
      </c>
      <c r="AY122" s="245" t="s">
        <v>128</v>
      </c>
    </row>
    <row r="123" spans="1:65" s="2" customFormat="1" ht="37.8" customHeight="1">
      <c r="A123" s="40"/>
      <c r="B123" s="41"/>
      <c r="C123" s="206" t="s">
        <v>178</v>
      </c>
      <c r="D123" s="206" t="s">
        <v>130</v>
      </c>
      <c r="E123" s="207" t="s">
        <v>681</v>
      </c>
      <c r="F123" s="208" t="s">
        <v>682</v>
      </c>
      <c r="G123" s="209" t="s">
        <v>181</v>
      </c>
      <c r="H123" s="210">
        <v>76.19</v>
      </c>
      <c r="I123" s="211"/>
      <c r="J123" s="212">
        <f>ROUND(I123*H123,2)</f>
        <v>0</v>
      </c>
      <c r="K123" s="208" t="s">
        <v>134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135</v>
      </c>
      <c r="AT123" s="217" t="s">
        <v>130</v>
      </c>
      <c r="AU123" s="217" t="s">
        <v>82</v>
      </c>
      <c r="AY123" s="19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135</v>
      </c>
      <c r="BM123" s="217" t="s">
        <v>683</v>
      </c>
    </row>
    <row r="124" spans="1:47" s="2" customFormat="1" ht="12">
      <c r="A124" s="40"/>
      <c r="B124" s="41"/>
      <c r="C124" s="42"/>
      <c r="D124" s="219" t="s">
        <v>137</v>
      </c>
      <c r="E124" s="42"/>
      <c r="F124" s="220" t="s">
        <v>684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137</v>
      </c>
      <c r="AU124" s="19" t="s">
        <v>82</v>
      </c>
    </row>
    <row r="125" spans="1:51" s="14" customFormat="1" ht="12">
      <c r="A125" s="14"/>
      <c r="B125" s="235"/>
      <c r="C125" s="236"/>
      <c r="D125" s="226" t="s">
        <v>149</v>
      </c>
      <c r="E125" s="237" t="s">
        <v>19</v>
      </c>
      <c r="F125" s="238" t="s">
        <v>685</v>
      </c>
      <c r="G125" s="236"/>
      <c r="H125" s="239">
        <v>10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149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128</v>
      </c>
    </row>
    <row r="126" spans="1:51" s="14" customFormat="1" ht="12">
      <c r="A126" s="14"/>
      <c r="B126" s="235"/>
      <c r="C126" s="236"/>
      <c r="D126" s="226" t="s">
        <v>149</v>
      </c>
      <c r="E126" s="237" t="s">
        <v>19</v>
      </c>
      <c r="F126" s="238" t="s">
        <v>686</v>
      </c>
      <c r="G126" s="236"/>
      <c r="H126" s="239">
        <v>37.95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149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128</v>
      </c>
    </row>
    <row r="127" spans="1:51" s="14" customFormat="1" ht="12">
      <c r="A127" s="14"/>
      <c r="B127" s="235"/>
      <c r="C127" s="236"/>
      <c r="D127" s="226" t="s">
        <v>149</v>
      </c>
      <c r="E127" s="237" t="s">
        <v>19</v>
      </c>
      <c r="F127" s="238" t="s">
        <v>687</v>
      </c>
      <c r="G127" s="236"/>
      <c r="H127" s="239">
        <v>28.24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149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128</v>
      </c>
    </row>
    <row r="128" spans="1:51" s="15" customFormat="1" ht="12">
      <c r="A128" s="15"/>
      <c r="B128" s="246"/>
      <c r="C128" s="247"/>
      <c r="D128" s="226" t="s">
        <v>149</v>
      </c>
      <c r="E128" s="248" t="s">
        <v>19</v>
      </c>
      <c r="F128" s="249" t="s">
        <v>154</v>
      </c>
      <c r="G128" s="247"/>
      <c r="H128" s="250">
        <v>76.19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149</v>
      </c>
      <c r="AU128" s="256" t="s">
        <v>82</v>
      </c>
      <c r="AV128" s="15" t="s">
        <v>135</v>
      </c>
      <c r="AW128" s="15" t="s">
        <v>33</v>
      </c>
      <c r="AX128" s="15" t="s">
        <v>80</v>
      </c>
      <c r="AY128" s="256" t="s">
        <v>128</v>
      </c>
    </row>
    <row r="129" spans="1:65" s="2" customFormat="1" ht="37.8" customHeight="1">
      <c r="A129" s="40"/>
      <c r="B129" s="41"/>
      <c r="C129" s="206" t="s">
        <v>188</v>
      </c>
      <c r="D129" s="206" t="s">
        <v>130</v>
      </c>
      <c r="E129" s="207" t="s">
        <v>688</v>
      </c>
      <c r="F129" s="208" t="s">
        <v>689</v>
      </c>
      <c r="G129" s="209" t="s">
        <v>181</v>
      </c>
      <c r="H129" s="210">
        <v>380.95</v>
      </c>
      <c r="I129" s="211"/>
      <c r="J129" s="212">
        <f>ROUND(I129*H129,2)</f>
        <v>0</v>
      </c>
      <c r="K129" s="208" t="s">
        <v>134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135</v>
      </c>
      <c r="AT129" s="217" t="s">
        <v>130</v>
      </c>
      <c r="AU129" s="217" t="s">
        <v>82</v>
      </c>
      <c r="AY129" s="19" t="s">
        <v>128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135</v>
      </c>
      <c r="BM129" s="217" t="s">
        <v>690</v>
      </c>
    </row>
    <row r="130" spans="1:47" s="2" customFormat="1" ht="12">
      <c r="A130" s="40"/>
      <c r="B130" s="41"/>
      <c r="C130" s="42"/>
      <c r="D130" s="219" t="s">
        <v>137</v>
      </c>
      <c r="E130" s="42"/>
      <c r="F130" s="220" t="s">
        <v>691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137</v>
      </c>
      <c r="AU130" s="19" t="s">
        <v>82</v>
      </c>
    </row>
    <row r="131" spans="1:51" s="14" customFormat="1" ht="12">
      <c r="A131" s="14"/>
      <c r="B131" s="235"/>
      <c r="C131" s="236"/>
      <c r="D131" s="226" t="s">
        <v>149</v>
      </c>
      <c r="E131" s="237" t="s">
        <v>19</v>
      </c>
      <c r="F131" s="238" t="s">
        <v>692</v>
      </c>
      <c r="G131" s="236"/>
      <c r="H131" s="239">
        <v>380.95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149</v>
      </c>
      <c r="AU131" s="245" t="s">
        <v>82</v>
      </c>
      <c r="AV131" s="14" t="s">
        <v>82</v>
      </c>
      <c r="AW131" s="14" t="s">
        <v>33</v>
      </c>
      <c r="AX131" s="14" t="s">
        <v>80</v>
      </c>
      <c r="AY131" s="245" t="s">
        <v>128</v>
      </c>
    </row>
    <row r="132" spans="1:65" s="2" customFormat="1" ht="24.15" customHeight="1">
      <c r="A132" s="40"/>
      <c r="B132" s="41"/>
      <c r="C132" s="206" t="s">
        <v>197</v>
      </c>
      <c r="D132" s="206" t="s">
        <v>130</v>
      </c>
      <c r="E132" s="207" t="s">
        <v>226</v>
      </c>
      <c r="F132" s="208" t="s">
        <v>227</v>
      </c>
      <c r="G132" s="209" t="s">
        <v>181</v>
      </c>
      <c r="H132" s="210">
        <v>76.19</v>
      </c>
      <c r="I132" s="211"/>
      <c r="J132" s="212">
        <f>ROUND(I132*H132,2)</f>
        <v>0</v>
      </c>
      <c r="K132" s="208" t="s">
        <v>134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135</v>
      </c>
      <c r="AT132" s="217" t="s">
        <v>130</v>
      </c>
      <c r="AU132" s="217" t="s">
        <v>82</v>
      </c>
      <c r="AY132" s="19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135</v>
      </c>
      <c r="BM132" s="217" t="s">
        <v>693</v>
      </c>
    </row>
    <row r="133" spans="1:47" s="2" customFormat="1" ht="12">
      <c r="A133" s="40"/>
      <c r="B133" s="41"/>
      <c r="C133" s="42"/>
      <c r="D133" s="219" t="s">
        <v>137</v>
      </c>
      <c r="E133" s="42"/>
      <c r="F133" s="220" t="s">
        <v>229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137</v>
      </c>
      <c r="AU133" s="19" t="s">
        <v>82</v>
      </c>
    </row>
    <row r="134" spans="1:65" s="2" customFormat="1" ht="24.15" customHeight="1">
      <c r="A134" s="40"/>
      <c r="B134" s="41"/>
      <c r="C134" s="206" t="s">
        <v>203</v>
      </c>
      <c r="D134" s="206" t="s">
        <v>130</v>
      </c>
      <c r="E134" s="207" t="s">
        <v>230</v>
      </c>
      <c r="F134" s="208" t="s">
        <v>231</v>
      </c>
      <c r="G134" s="209" t="s">
        <v>232</v>
      </c>
      <c r="H134" s="210">
        <v>137.142</v>
      </c>
      <c r="I134" s="211"/>
      <c r="J134" s="212">
        <f>ROUND(I134*H134,2)</f>
        <v>0</v>
      </c>
      <c r="K134" s="208" t="s">
        <v>134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135</v>
      </c>
      <c r="AT134" s="217" t="s">
        <v>130</v>
      </c>
      <c r="AU134" s="217" t="s">
        <v>82</v>
      </c>
      <c r="AY134" s="19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135</v>
      </c>
      <c r="BM134" s="217" t="s">
        <v>694</v>
      </c>
    </row>
    <row r="135" spans="1:47" s="2" customFormat="1" ht="12">
      <c r="A135" s="40"/>
      <c r="B135" s="41"/>
      <c r="C135" s="42"/>
      <c r="D135" s="219" t="s">
        <v>137</v>
      </c>
      <c r="E135" s="42"/>
      <c r="F135" s="220" t="s">
        <v>234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137</v>
      </c>
      <c r="AU135" s="19" t="s">
        <v>82</v>
      </c>
    </row>
    <row r="136" spans="1:51" s="14" customFormat="1" ht="12">
      <c r="A136" s="14"/>
      <c r="B136" s="235"/>
      <c r="C136" s="236"/>
      <c r="D136" s="226" t="s">
        <v>149</v>
      </c>
      <c r="E136" s="237" t="s">
        <v>19</v>
      </c>
      <c r="F136" s="238" t="s">
        <v>695</v>
      </c>
      <c r="G136" s="236"/>
      <c r="H136" s="239">
        <v>137.142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149</v>
      </c>
      <c r="AU136" s="245" t="s">
        <v>82</v>
      </c>
      <c r="AV136" s="14" t="s">
        <v>82</v>
      </c>
      <c r="AW136" s="14" t="s">
        <v>33</v>
      </c>
      <c r="AX136" s="14" t="s">
        <v>80</v>
      </c>
      <c r="AY136" s="245" t="s">
        <v>128</v>
      </c>
    </row>
    <row r="137" spans="1:65" s="2" customFormat="1" ht="24.15" customHeight="1">
      <c r="A137" s="40"/>
      <c r="B137" s="41"/>
      <c r="C137" s="206" t="s">
        <v>209</v>
      </c>
      <c r="D137" s="206" t="s">
        <v>130</v>
      </c>
      <c r="E137" s="207" t="s">
        <v>237</v>
      </c>
      <c r="F137" s="208" t="s">
        <v>238</v>
      </c>
      <c r="G137" s="209" t="s">
        <v>181</v>
      </c>
      <c r="H137" s="210">
        <v>76.19</v>
      </c>
      <c r="I137" s="211"/>
      <c r="J137" s="212">
        <f>ROUND(I137*H137,2)</f>
        <v>0</v>
      </c>
      <c r="K137" s="208" t="s">
        <v>134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135</v>
      </c>
      <c r="AT137" s="217" t="s">
        <v>130</v>
      </c>
      <c r="AU137" s="217" t="s">
        <v>82</v>
      </c>
      <c r="AY137" s="19" t="s">
        <v>128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135</v>
      </c>
      <c r="BM137" s="217" t="s">
        <v>696</v>
      </c>
    </row>
    <row r="138" spans="1:47" s="2" customFormat="1" ht="12">
      <c r="A138" s="40"/>
      <c r="B138" s="41"/>
      <c r="C138" s="42"/>
      <c r="D138" s="219" t="s">
        <v>137</v>
      </c>
      <c r="E138" s="42"/>
      <c r="F138" s="220" t="s">
        <v>240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137</v>
      </c>
      <c r="AU138" s="19" t="s">
        <v>82</v>
      </c>
    </row>
    <row r="139" spans="1:51" s="14" customFormat="1" ht="12">
      <c r="A139" s="14"/>
      <c r="B139" s="235"/>
      <c r="C139" s="236"/>
      <c r="D139" s="226" t="s">
        <v>149</v>
      </c>
      <c r="E139" s="237" t="s">
        <v>19</v>
      </c>
      <c r="F139" s="238" t="s">
        <v>697</v>
      </c>
      <c r="G139" s="236"/>
      <c r="H139" s="239">
        <v>76.19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149</v>
      </c>
      <c r="AU139" s="245" t="s">
        <v>82</v>
      </c>
      <c r="AV139" s="14" t="s">
        <v>82</v>
      </c>
      <c r="AW139" s="14" t="s">
        <v>33</v>
      </c>
      <c r="AX139" s="14" t="s">
        <v>80</v>
      </c>
      <c r="AY139" s="245" t="s">
        <v>128</v>
      </c>
    </row>
    <row r="140" spans="1:65" s="2" customFormat="1" ht="24.15" customHeight="1">
      <c r="A140" s="40"/>
      <c r="B140" s="41"/>
      <c r="C140" s="206" t="s">
        <v>219</v>
      </c>
      <c r="D140" s="206" t="s">
        <v>130</v>
      </c>
      <c r="E140" s="207" t="s">
        <v>243</v>
      </c>
      <c r="F140" s="208" t="s">
        <v>244</v>
      </c>
      <c r="G140" s="209" t="s">
        <v>181</v>
      </c>
      <c r="H140" s="210">
        <v>7</v>
      </c>
      <c r="I140" s="211"/>
      <c r="J140" s="212">
        <f>ROUND(I140*H140,2)</f>
        <v>0</v>
      </c>
      <c r="K140" s="208" t="s">
        <v>134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135</v>
      </c>
      <c r="AT140" s="217" t="s">
        <v>130</v>
      </c>
      <c r="AU140" s="217" t="s">
        <v>82</v>
      </c>
      <c r="AY140" s="19" t="s">
        <v>128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135</v>
      </c>
      <c r="BM140" s="217" t="s">
        <v>698</v>
      </c>
    </row>
    <row r="141" spans="1:47" s="2" customFormat="1" ht="12">
      <c r="A141" s="40"/>
      <c r="B141" s="41"/>
      <c r="C141" s="42"/>
      <c r="D141" s="219" t="s">
        <v>137</v>
      </c>
      <c r="E141" s="42"/>
      <c r="F141" s="220" t="s">
        <v>246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137</v>
      </c>
      <c r="AU141" s="19" t="s">
        <v>82</v>
      </c>
    </row>
    <row r="142" spans="1:51" s="13" customFormat="1" ht="12">
      <c r="A142" s="13"/>
      <c r="B142" s="224"/>
      <c r="C142" s="225"/>
      <c r="D142" s="226" t="s">
        <v>149</v>
      </c>
      <c r="E142" s="227" t="s">
        <v>19</v>
      </c>
      <c r="F142" s="228" t="s">
        <v>247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149</v>
      </c>
      <c r="AU142" s="234" t="s">
        <v>82</v>
      </c>
      <c r="AV142" s="13" t="s">
        <v>80</v>
      </c>
      <c r="AW142" s="13" t="s">
        <v>33</v>
      </c>
      <c r="AX142" s="13" t="s">
        <v>72</v>
      </c>
      <c r="AY142" s="234" t="s">
        <v>128</v>
      </c>
    </row>
    <row r="143" spans="1:51" s="14" customFormat="1" ht="12">
      <c r="A143" s="14"/>
      <c r="B143" s="235"/>
      <c r="C143" s="236"/>
      <c r="D143" s="226" t="s">
        <v>149</v>
      </c>
      <c r="E143" s="237" t="s">
        <v>19</v>
      </c>
      <c r="F143" s="238" t="s">
        <v>687</v>
      </c>
      <c r="G143" s="236"/>
      <c r="H143" s="239">
        <v>28.24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149</v>
      </c>
      <c r="AU143" s="245" t="s">
        <v>82</v>
      </c>
      <c r="AV143" s="14" t="s">
        <v>82</v>
      </c>
      <c r="AW143" s="14" t="s">
        <v>33</v>
      </c>
      <c r="AX143" s="14" t="s">
        <v>72</v>
      </c>
      <c r="AY143" s="245" t="s">
        <v>128</v>
      </c>
    </row>
    <row r="144" spans="1:51" s="14" customFormat="1" ht="12">
      <c r="A144" s="14"/>
      <c r="B144" s="235"/>
      <c r="C144" s="236"/>
      <c r="D144" s="226" t="s">
        <v>149</v>
      </c>
      <c r="E144" s="237" t="s">
        <v>19</v>
      </c>
      <c r="F144" s="238" t="s">
        <v>699</v>
      </c>
      <c r="G144" s="236"/>
      <c r="H144" s="239">
        <v>-17.424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149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128</v>
      </c>
    </row>
    <row r="145" spans="1:51" s="14" customFormat="1" ht="12">
      <c r="A145" s="14"/>
      <c r="B145" s="235"/>
      <c r="C145" s="236"/>
      <c r="D145" s="226" t="s">
        <v>149</v>
      </c>
      <c r="E145" s="237" t="s">
        <v>19</v>
      </c>
      <c r="F145" s="238" t="s">
        <v>700</v>
      </c>
      <c r="G145" s="236"/>
      <c r="H145" s="239">
        <v>-3.816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149</v>
      </c>
      <c r="AU145" s="245" t="s">
        <v>82</v>
      </c>
      <c r="AV145" s="14" t="s">
        <v>82</v>
      </c>
      <c r="AW145" s="14" t="s">
        <v>33</v>
      </c>
      <c r="AX145" s="14" t="s">
        <v>72</v>
      </c>
      <c r="AY145" s="245" t="s">
        <v>128</v>
      </c>
    </row>
    <row r="146" spans="1:51" s="15" customFormat="1" ht="12">
      <c r="A146" s="15"/>
      <c r="B146" s="246"/>
      <c r="C146" s="247"/>
      <c r="D146" s="226" t="s">
        <v>149</v>
      </c>
      <c r="E146" s="248" t="s">
        <v>19</v>
      </c>
      <c r="F146" s="249" t="s">
        <v>154</v>
      </c>
      <c r="G146" s="247"/>
      <c r="H146" s="250">
        <v>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149</v>
      </c>
      <c r="AU146" s="256" t="s">
        <v>82</v>
      </c>
      <c r="AV146" s="15" t="s">
        <v>135</v>
      </c>
      <c r="AW146" s="15" t="s">
        <v>33</v>
      </c>
      <c r="AX146" s="15" t="s">
        <v>80</v>
      </c>
      <c r="AY146" s="256" t="s">
        <v>128</v>
      </c>
    </row>
    <row r="147" spans="1:65" s="2" customFormat="1" ht="16.5" customHeight="1">
      <c r="A147" s="40"/>
      <c r="B147" s="41"/>
      <c r="C147" s="257" t="s">
        <v>225</v>
      </c>
      <c r="D147" s="257" t="s">
        <v>253</v>
      </c>
      <c r="E147" s="258" t="s">
        <v>254</v>
      </c>
      <c r="F147" s="259" t="s">
        <v>255</v>
      </c>
      <c r="G147" s="260" t="s">
        <v>232</v>
      </c>
      <c r="H147" s="261">
        <v>14</v>
      </c>
      <c r="I147" s="262"/>
      <c r="J147" s="263">
        <f>ROUND(I147*H147,2)</f>
        <v>0</v>
      </c>
      <c r="K147" s="259" t="s">
        <v>134</v>
      </c>
      <c r="L147" s="264"/>
      <c r="M147" s="265" t="s">
        <v>19</v>
      </c>
      <c r="N147" s="266" t="s">
        <v>43</v>
      </c>
      <c r="O147" s="86"/>
      <c r="P147" s="215">
        <f>O147*H147</f>
        <v>0</v>
      </c>
      <c r="Q147" s="215">
        <v>1</v>
      </c>
      <c r="R147" s="215">
        <f>Q147*H147</f>
        <v>14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178</v>
      </c>
      <c r="AT147" s="217" t="s">
        <v>253</v>
      </c>
      <c r="AU147" s="217" t="s">
        <v>82</v>
      </c>
      <c r="AY147" s="19" t="s">
        <v>128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135</v>
      </c>
      <c r="BM147" s="217" t="s">
        <v>701</v>
      </c>
    </row>
    <row r="148" spans="1:65" s="2" customFormat="1" ht="24.15" customHeight="1">
      <c r="A148" s="40"/>
      <c r="B148" s="41"/>
      <c r="C148" s="206" t="s">
        <v>8</v>
      </c>
      <c r="D148" s="206" t="s">
        <v>130</v>
      </c>
      <c r="E148" s="207" t="s">
        <v>268</v>
      </c>
      <c r="F148" s="208" t="s">
        <v>269</v>
      </c>
      <c r="G148" s="209" t="s">
        <v>146</v>
      </c>
      <c r="H148" s="210">
        <v>13.5</v>
      </c>
      <c r="I148" s="211"/>
      <c r="J148" s="212">
        <f>ROUND(I148*H148,2)</f>
        <v>0</v>
      </c>
      <c r="K148" s="208" t="s">
        <v>134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135</v>
      </c>
      <c r="AT148" s="217" t="s">
        <v>130</v>
      </c>
      <c r="AU148" s="217" t="s">
        <v>82</v>
      </c>
      <c r="AY148" s="19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135</v>
      </c>
      <c r="BM148" s="217" t="s">
        <v>702</v>
      </c>
    </row>
    <row r="149" spans="1:47" s="2" customFormat="1" ht="12">
      <c r="A149" s="40"/>
      <c r="B149" s="41"/>
      <c r="C149" s="42"/>
      <c r="D149" s="219" t="s">
        <v>137</v>
      </c>
      <c r="E149" s="42"/>
      <c r="F149" s="220" t="s">
        <v>271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137</v>
      </c>
      <c r="AU149" s="19" t="s">
        <v>82</v>
      </c>
    </row>
    <row r="150" spans="1:51" s="14" customFormat="1" ht="12">
      <c r="A150" s="14"/>
      <c r="B150" s="235"/>
      <c r="C150" s="236"/>
      <c r="D150" s="226" t="s">
        <v>149</v>
      </c>
      <c r="E150" s="237" t="s">
        <v>19</v>
      </c>
      <c r="F150" s="238" t="s">
        <v>703</v>
      </c>
      <c r="G150" s="236"/>
      <c r="H150" s="239">
        <v>13.5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149</v>
      </c>
      <c r="AU150" s="245" t="s">
        <v>82</v>
      </c>
      <c r="AV150" s="14" t="s">
        <v>82</v>
      </c>
      <c r="AW150" s="14" t="s">
        <v>33</v>
      </c>
      <c r="AX150" s="14" t="s">
        <v>80</v>
      </c>
      <c r="AY150" s="245" t="s">
        <v>128</v>
      </c>
    </row>
    <row r="151" spans="1:65" s="2" customFormat="1" ht="16.5" customHeight="1">
      <c r="A151" s="40"/>
      <c r="B151" s="41"/>
      <c r="C151" s="257" t="s">
        <v>236</v>
      </c>
      <c r="D151" s="257" t="s">
        <v>253</v>
      </c>
      <c r="E151" s="258" t="s">
        <v>274</v>
      </c>
      <c r="F151" s="259" t="s">
        <v>275</v>
      </c>
      <c r="G151" s="260" t="s">
        <v>276</v>
      </c>
      <c r="H151" s="261">
        <v>0.27</v>
      </c>
      <c r="I151" s="262"/>
      <c r="J151" s="263">
        <f>ROUND(I151*H151,2)</f>
        <v>0</v>
      </c>
      <c r="K151" s="259" t="s">
        <v>134</v>
      </c>
      <c r="L151" s="264"/>
      <c r="M151" s="265" t="s">
        <v>19</v>
      </c>
      <c r="N151" s="266" t="s">
        <v>43</v>
      </c>
      <c r="O151" s="86"/>
      <c r="P151" s="215">
        <f>O151*H151</f>
        <v>0</v>
      </c>
      <c r="Q151" s="215">
        <v>0.001</v>
      </c>
      <c r="R151" s="215">
        <f>Q151*H151</f>
        <v>0.00027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178</v>
      </c>
      <c r="AT151" s="217" t="s">
        <v>253</v>
      </c>
      <c r="AU151" s="217" t="s">
        <v>82</v>
      </c>
      <c r="AY151" s="19" t="s">
        <v>128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135</v>
      </c>
      <c r="BM151" s="217" t="s">
        <v>704</v>
      </c>
    </row>
    <row r="152" spans="1:51" s="14" customFormat="1" ht="12">
      <c r="A152" s="14"/>
      <c r="B152" s="235"/>
      <c r="C152" s="236"/>
      <c r="D152" s="226" t="s">
        <v>149</v>
      </c>
      <c r="E152" s="236"/>
      <c r="F152" s="238" t="s">
        <v>705</v>
      </c>
      <c r="G152" s="236"/>
      <c r="H152" s="239">
        <v>0.27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149</v>
      </c>
      <c r="AU152" s="245" t="s">
        <v>82</v>
      </c>
      <c r="AV152" s="14" t="s">
        <v>82</v>
      </c>
      <c r="AW152" s="14" t="s">
        <v>4</v>
      </c>
      <c r="AX152" s="14" t="s">
        <v>80</v>
      </c>
      <c r="AY152" s="245" t="s">
        <v>128</v>
      </c>
    </row>
    <row r="153" spans="1:65" s="2" customFormat="1" ht="21.75" customHeight="1">
      <c r="A153" s="40"/>
      <c r="B153" s="41"/>
      <c r="C153" s="206" t="s">
        <v>242</v>
      </c>
      <c r="D153" s="206" t="s">
        <v>130</v>
      </c>
      <c r="E153" s="207" t="s">
        <v>280</v>
      </c>
      <c r="F153" s="208" t="s">
        <v>281</v>
      </c>
      <c r="G153" s="209" t="s">
        <v>146</v>
      </c>
      <c r="H153" s="210">
        <v>147.5</v>
      </c>
      <c r="I153" s="211"/>
      <c r="J153" s="212">
        <f>ROUND(I153*H153,2)</f>
        <v>0</v>
      </c>
      <c r="K153" s="208" t="s">
        <v>134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135</v>
      </c>
      <c r="AT153" s="217" t="s">
        <v>130</v>
      </c>
      <c r="AU153" s="217" t="s">
        <v>82</v>
      </c>
      <c r="AY153" s="19" t="s">
        <v>128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135</v>
      </c>
      <c r="BM153" s="217" t="s">
        <v>706</v>
      </c>
    </row>
    <row r="154" spans="1:47" s="2" customFormat="1" ht="12">
      <c r="A154" s="40"/>
      <c r="B154" s="41"/>
      <c r="C154" s="42"/>
      <c r="D154" s="219" t="s">
        <v>137</v>
      </c>
      <c r="E154" s="42"/>
      <c r="F154" s="220" t="s">
        <v>283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137</v>
      </c>
      <c r="AU154" s="19" t="s">
        <v>82</v>
      </c>
    </row>
    <row r="155" spans="1:51" s="13" customFormat="1" ht="12">
      <c r="A155" s="13"/>
      <c r="B155" s="224"/>
      <c r="C155" s="225"/>
      <c r="D155" s="226" t="s">
        <v>149</v>
      </c>
      <c r="E155" s="227" t="s">
        <v>19</v>
      </c>
      <c r="F155" s="228" t="s">
        <v>184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149</v>
      </c>
      <c r="AU155" s="234" t="s">
        <v>82</v>
      </c>
      <c r="AV155" s="13" t="s">
        <v>80</v>
      </c>
      <c r="AW155" s="13" t="s">
        <v>33</v>
      </c>
      <c r="AX155" s="13" t="s">
        <v>72</v>
      </c>
      <c r="AY155" s="234" t="s">
        <v>128</v>
      </c>
    </row>
    <row r="156" spans="1:51" s="14" customFormat="1" ht="12">
      <c r="A156" s="14"/>
      <c r="B156" s="235"/>
      <c r="C156" s="236"/>
      <c r="D156" s="226" t="s">
        <v>149</v>
      </c>
      <c r="E156" s="237" t="s">
        <v>19</v>
      </c>
      <c r="F156" s="238" t="s">
        <v>668</v>
      </c>
      <c r="G156" s="236"/>
      <c r="H156" s="239">
        <v>105.5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149</v>
      </c>
      <c r="AU156" s="245" t="s">
        <v>82</v>
      </c>
      <c r="AV156" s="14" t="s">
        <v>82</v>
      </c>
      <c r="AW156" s="14" t="s">
        <v>33</v>
      </c>
      <c r="AX156" s="14" t="s">
        <v>72</v>
      </c>
      <c r="AY156" s="245" t="s">
        <v>128</v>
      </c>
    </row>
    <row r="157" spans="1:51" s="13" customFormat="1" ht="12">
      <c r="A157" s="13"/>
      <c r="B157" s="224"/>
      <c r="C157" s="225"/>
      <c r="D157" s="226" t="s">
        <v>149</v>
      </c>
      <c r="E157" s="227" t="s">
        <v>19</v>
      </c>
      <c r="F157" s="228" t="s">
        <v>186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149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128</v>
      </c>
    </row>
    <row r="158" spans="1:51" s="14" customFormat="1" ht="12">
      <c r="A158" s="14"/>
      <c r="B158" s="235"/>
      <c r="C158" s="236"/>
      <c r="D158" s="226" t="s">
        <v>149</v>
      </c>
      <c r="E158" s="237" t="s">
        <v>19</v>
      </c>
      <c r="F158" s="238" t="s">
        <v>388</v>
      </c>
      <c r="G158" s="236"/>
      <c r="H158" s="239">
        <v>42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149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128</v>
      </c>
    </row>
    <row r="159" spans="1:51" s="15" customFormat="1" ht="12">
      <c r="A159" s="15"/>
      <c r="B159" s="246"/>
      <c r="C159" s="247"/>
      <c r="D159" s="226" t="s">
        <v>149</v>
      </c>
      <c r="E159" s="248" t="s">
        <v>19</v>
      </c>
      <c r="F159" s="249" t="s">
        <v>154</v>
      </c>
      <c r="G159" s="247"/>
      <c r="H159" s="250">
        <v>147.5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6" t="s">
        <v>149</v>
      </c>
      <c r="AU159" s="256" t="s">
        <v>82</v>
      </c>
      <c r="AV159" s="15" t="s">
        <v>135</v>
      </c>
      <c r="AW159" s="15" t="s">
        <v>33</v>
      </c>
      <c r="AX159" s="15" t="s">
        <v>80</v>
      </c>
      <c r="AY159" s="256" t="s">
        <v>128</v>
      </c>
    </row>
    <row r="160" spans="1:65" s="2" customFormat="1" ht="21.75" customHeight="1">
      <c r="A160" s="40"/>
      <c r="B160" s="41"/>
      <c r="C160" s="206" t="s">
        <v>252</v>
      </c>
      <c r="D160" s="206" t="s">
        <v>130</v>
      </c>
      <c r="E160" s="207" t="s">
        <v>287</v>
      </c>
      <c r="F160" s="208" t="s">
        <v>288</v>
      </c>
      <c r="G160" s="209" t="s">
        <v>146</v>
      </c>
      <c r="H160" s="210">
        <v>54</v>
      </c>
      <c r="I160" s="211"/>
      <c r="J160" s="212">
        <f>ROUND(I160*H160,2)</f>
        <v>0</v>
      </c>
      <c r="K160" s="208" t="s">
        <v>134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135</v>
      </c>
      <c r="AT160" s="217" t="s">
        <v>130</v>
      </c>
      <c r="AU160" s="217" t="s">
        <v>82</v>
      </c>
      <c r="AY160" s="19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135</v>
      </c>
      <c r="BM160" s="217" t="s">
        <v>707</v>
      </c>
    </row>
    <row r="161" spans="1:47" s="2" customFormat="1" ht="12">
      <c r="A161" s="40"/>
      <c r="B161" s="41"/>
      <c r="C161" s="42"/>
      <c r="D161" s="219" t="s">
        <v>137</v>
      </c>
      <c r="E161" s="42"/>
      <c r="F161" s="220" t="s">
        <v>290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149</v>
      </c>
      <c r="E162" s="227" t="s">
        <v>19</v>
      </c>
      <c r="F162" s="228" t="s">
        <v>291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149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128</v>
      </c>
    </row>
    <row r="163" spans="1:51" s="14" customFormat="1" ht="12">
      <c r="A163" s="14"/>
      <c r="B163" s="235"/>
      <c r="C163" s="236"/>
      <c r="D163" s="226" t="s">
        <v>149</v>
      </c>
      <c r="E163" s="237" t="s">
        <v>19</v>
      </c>
      <c r="F163" s="238" t="s">
        <v>708</v>
      </c>
      <c r="G163" s="236"/>
      <c r="H163" s="239">
        <v>54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149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128</v>
      </c>
    </row>
    <row r="164" spans="1:65" s="2" customFormat="1" ht="16.5" customHeight="1">
      <c r="A164" s="40"/>
      <c r="B164" s="41"/>
      <c r="C164" s="257" t="s">
        <v>257</v>
      </c>
      <c r="D164" s="257" t="s">
        <v>253</v>
      </c>
      <c r="E164" s="258" t="s">
        <v>294</v>
      </c>
      <c r="F164" s="259" t="s">
        <v>295</v>
      </c>
      <c r="G164" s="260" t="s">
        <v>232</v>
      </c>
      <c r="H164" s="261">
        <v>3.24</v>
      </c>
      <c r="I164" s="262"/>
      <c r="J164" s="263">
        <f>ROUND(I164*H164,2)</f>
        <v>0</v>
      </c>
      <c r="K164" s="259" t="s">
        <v>134</v>
      </c>
      <c r="L164" s="264"/>
      <c r="M164" s="265" t="s">
        <v>19</v>
      </c>
      <c r="N164" s="266" t="s">
        <v>43</v>
      </c>
      <c r="O164" s="86"/>
      <c r="P164" s="215">
        <f>O164*H164</f>
        <v>0</v>
      </c>
      <c r="Q164" s="215">
        <v>1</v>
      </c>
      <c r="R164" s="215">
        <f>Q164*H164</f>
        <v>3.24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178</v>
      </c>
      <c r="AT164" s="217" t="s">
        <v>253</v>
      </c>
      <c r="AU164" s="217" t="s">
        <v>82</v>
      </c>
      <c r="AY164" s="19" t="s">
        <v>128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135</v>
      </c>
      <c r="BM164" s="217" t="s">
        <v>709</v>
      </c>
    </row>
    <row r="165" spans="1:51" s="14" customFormat="1" ht="12">
      <c r="A165" s="14"/>
      <c r="B165" s="235"/>
      <c r="C165" s="236"/>
      <c r="D165" s="226" t="s">
        <v>149</v>
      </c>
      <c r="E165" s="237" t="s">
        <v>19</v>
      </c>
      <c r="F165" s="238" t="s">
        <v>710</v>
      </c>
      <c r="G165" s="236"/>
      <c r="H165" s="239">
        <v>3.24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149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128</v>
      </c>
    </row>
    <row r="166" spans="1:63" s="12" customFormat="1" ht="22.8" customHeight="1">
      <c r="A166" s="12"/>
      <c r="B166" s="190"/>
      <c r="C166" s="191"/>
      <c r="D166" s="192" t="s">
        <v>71</v>
      </c>
      <c r="E166" s="204" t="s">
        <v>82</v>
      </c>
      <c r="F166" s="204" t="s">
        <v>298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SUM(P167:P175)</f>
        <v>0</v>
      </c>
      <c r="Q166" s="198"/>
      <c r="R166" s="199">
        <f>SUM(R167:R175)</f>
        <v>9.11368667</v>
      </c>
      <c r="S166" s="198"/>
      <c r="T166" s="200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80</v>
      </c>
      <c r="AT166" s="202" t="s">
        <v>71</v>
      </c>
      <c r="AU166" s="202" t="s">
        <v>80</v>
      </c>
      <c r="AY166" s="201" t="s">
        <v>128</v>
      </c>
      <c r="BK166" s="203">
        <f>SUM(BK167:BK175)</f>
        <v>0</v>
      </c>
    </row>
    <row r="167" spans="1:65" s="2" customFormat="1" ht="16.5" customHeight="1">
      <c r="A167" s="40"/>
      <c r="B167" s="41"/>
      <c r="C167" s="206" t="s">
        <v>263</v>
      </c>
      <c r="D167" s="206" t="s">
        <v>130</v>
      </c>
      <c r="E167" s="207" t="s">
        <v>300</v>
      </c>
      <c r="F167" s="208" t="s">
        <v>301</v>
      </c>
      <c r="G167" s="209" t="s">
        <v>181</v>
      </c>
      <c r="H167" s="210">
        <v>1.527</v>
      </c>
      <c r="I167" s="211"/>
      <c r="J167" s="212">
        <f>ROUND(I167*H167,2)</f>
        <v>0</v>
      </c>
      <c r="K167" s="208" t="s">
        <v>134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2.16</v>
      </c>
      <c r="R167" s="215">
        <f>Q167*H167</f>
        <v>3.29832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135</v>
      </c>
      <c r="AT167" s="217" t="s">
        <v>130</v>
      </c>
      <c r="AU167" s="217" t="s">
        <v>82</v>
      </c>
      <c r="AY167" s="19" t="s">
        <v>128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135</v>
      </c>
      <c r="BM167" s="217" t="s">
        <v>711</v>
      </c>
    </row>
    <row r="168" spans="1:47" s="2" customFormat="1" ht="12">
      <c r="A168" s="40"/>
      <c r="B168" s="41"/>
      <c r="C168" s="42"/>
      <c r="D168" s="219" t="s">
        <v>137</v>
      </c>
      <c r="E168" s="42"/>
      <c r="F168" s="220" t="s">
        <v>303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137</v>
      </c>
      <c r="AU168" s="19" t="s">
        <v>82</v>
      </c>
    </row>
    <row r="169" spans="1:51" s="14" customFormat="1" ht="12">
      <c r="A169" s="14"/>
      <c r="B169" s="235"/>
      <c r="C169" s="236"/>
      <c r="D169" s="226" t="s">
        <v>149</v>
      </c>
      <c r="E169" s="237" t="s">
        <v>19</v>
      </c>
      <c r="F169" s="238" t="s">
        <v>712</v>
      </c>
      <c r="G169" s="236"/>
      <c r="H169" s="239">
        <v>1.527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149</v>
      </c>
      <c r="AU169" s="245" t="s">
        <v>82</v>
      </c>
      <c r="AV169" s="14" t="s">
        <v>82</v>
      </c>
      <c r="AW169" s="14" t="s">
        <v>33</v>
      </c>
      <c r="AX169" s="14" t="s">
        <v>80</v>
      </c>
      <c r="AY169" s="245" t="s">
        <v>128</v>
      </c>
    </row>
    <row r="170" spans="1:65" s="2" customFormat="1" ht="21.75" customHeight="1">
      <c r="A170" s="40"/>
      <c r="B170" s="41"/>
      <c r="C170" s="206" t="s">
        <v>7</v>
      </c>
      <c r="D170" s="206" t="s">
        <v>130</v>
      </c>
      <c r="E170" s="207" t="s">
        <v>306</v>
      </c>
      <c r="F170" s="208" t="s">
        <v>307</v>
      </c>
      <c r="G170" s="209" t="s">
        <v>181</v>
      </c>
      <c r="H170" s="210">
        <v>2.29</v>
      </c>
      <c r="I170" s="211"/>
      <c r="J170" s="212">
        <f>ROUND(I170*H170,2)</f>
        <v>0</v>
      </c>
      <c r="K170" s="208" t="s">
        <v>134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2.50187</v>
      </c>
      <c r="R170" s="215">
        <f>Q170*H170</f>
        <v>5.7292822999999995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135</v>
      </c>
      <c r="AT170" s="217" t="s">
        <v>130</v>
      </c>
      <c r="AU170" s="217" t="s">
        <v>82</v>
      </c>
      <c r="AY170" s="19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135</v>
      </c>
      <c r="BM170" s="217" t="s">
        <v>713</v>
      </c>
    </row>
    <row r="171" spans="1:47" s="2" customFormat="1" ht="12">
      <c r="A171" s="40"/>
      <c r="B171" s="41"/>
      <c r="C171" s="42"/>
      <c r="D171" s="219" t="s">
        <v>137</v>
      </c>
      <c r="E171" s="42"/>
      <c r="F171" s="220" t="s">
        <v>309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82</v>
      </c>
    </row>
    <row r="172" spans="1:51" s="14" customFormat="1" ht="12">
      <c r="A172" s="14"/>
      <c r="B172" s="235"/>
      <c r="C172" s="236"/>
      <c r="D172" s="226" t="s">
        <v>149</v>
      </c>
      <c r="E172" s="237" t="s">
        <v>19</v>
      </c>
      <c r="F172" s="238" t="s">
        <v>714</v>
      </c>
      <c r="G172" s="236"/>
      <c r="H172" s="239">
        <v>2.29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149</v>
      </c>
      <c r="AU172" s="245" t="s">
        <v>82</v>
      </c>
      <c r="AV172" s="14" t="s">
        <v>82</v>
      </c>
      <c r="AW172" s="14" t="s">
        <v>33</v>
      </c>
      <c r="AX172" s="14" t="s">
        <v>80</v>
      </c>
      <c r="AY172" s="245" t="s">
        <v>128</v>
      </c>
    </row>
    <row r="173" spans="1:65" s="2" customFormat="1" ht="16.5" customHeight="1">
      <c r="A173" s="40"/>
      <c r="B173" s="41"/>
      <c r="C173" s="206" t="s">
        <v>273</v>
      </c>
      <c r="D173" s="206" t="s">
        <v>130</v>
      </c>
      <c r="E173" s="207" t="s">
        <v>312</v>
      </c>
      <c r="F173" s="208" t="s">
        <v>313</v>
      </c>
      <c r="G173" s="209" t="s">
        <v>232</v>
      </c>
      <c r="H173" s="210">
        <v>0.081</v>
      </c>
      <c r="I173" s="211"/>
      <c r="J173" s="212">
        <f>ROUND(I173*H173,2)</f>
        <v>0</v>
      </c>
      <c r="K173" s="208" t="s">
        <v>134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1.06277</v>
      </c>
      <c r="R173" s="215">
        <f>Q173*H173</f>
        <v>0.08608437000000001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135</v>
      </c>
      <c r="AT173" s="217" t="s">
        <v>130</v>
      </c>
      <c r="AU173" s="217" t="s">
        <v>82</v>
      </c>
      <c r="AY173" s="19" t="s">
        <v>128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135</v>
      </c>
      <c r="BM173" s="217" t="s">
        <v>715</v>
      </c>
    </row>
    <row r="174" spans="1:47" s="2" customFormat="1" ht="12">
      <c r="A174" s="40"/>
      <c r="B174" s="41"/>
      <c r="C174" s="42"/>
      <c r="D174" s="219" t="s">
        <v>137</v>
      </c>
      <c r="E174" s="42"/>
      <c r="F174" s="220" t="s">
        <v>315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137</v>
      </c>
      <c r="AU174" s="19" t="s">
        <v>82</v>
      </c>
    </row>
    <row r="175" spans="1:51" s="14" customFormat="1" ht="12">
      <c r="A175" s="14"/>
      <c r="B175" s="235"/>
      <c r="C175" s="236"/>
      <c r="D175" s="226" t="s">
        <v>149</v>
      </c>
      <c r="E175" s="237" t="s">
        <v>19</v>
      </c>
      <c r="F175" s="238" t="s">
        <v>716</v>
      </c>
      <c r="G175" s="236"/>
      <c r="H175" s="239">
        <v>0.081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149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128</v>
      </c>
    </row>
    <row r="176" spans="1:63" s="12" customFormat="1" ht="22.8" customHeight="1">
      <c r="A176" s="12"/>
      <c r="B176" s="190"/>
      <c r="C176" s="191"/>
      <c r="D176" s="192" t="s">
        <v>71</v>
      </c>
      <c r="E176" s="204" t="s">
        <v>160</v>
      </c>
      <c r="F176" s="204" t="s">
        <v>327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SUM(P177:P226)</f>
        <v>0</v>
      </c>
      <c r="Q176" s="198"/>
      <c r="R176" s="199">
        <f>SUM(R177:R226)</f>
        <v>37.682927199999995</v>
      </c>
      <c r="S176" s="198"/>
      <c r="T176" s="200">
        <f>SUM(T177:T226)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80</v>
      </c>
      <c r="AT176" s="202" t="s">
        <v>71</v>
      </c>
      <c r="AU176" s="202" t="s">
        <v>80</v>
      </c>
      <c r="AY176" s="201" t="s">
        <v>128</v>
      </c>
      <c r="BK176" s="203">
        <f>SUM(BK177:BK226)</f>
        <v>0</v>
      </c>
    </row>
    <row r="177" spans="1:65" s="2" customFormat="1" ht="21.75" customHeight="1">
      <c r="A177" s="40"/>
      <c r="B177" s="41"/>
      <c r="C177" s="206" t="s">
        <v>279</v>
      </c>
      <c r="D177" s="206" t="s">
        <v>130</v>
      </c>
      <c r="E177" s="207" t="s">
        <v>335</v>
      </c>
      <c r="F177" s="208" t="s">
        <v>336</v>
      </c>
      <c r="G177" s="209" t="s">
        <v>146</v>
      </c>
      <c r="H177" s="210">
        <v>20</v>
      </c>
      <c r="I177" s="211"/>
      <c r="J177" s="212">
        <f>ROUND(I177*H177,2)</f>
        <v>0</v>
      </c>
      <c r="K177" s="208" t="s">
        <v>134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135</v>
      </c>
      <c r="AT177" s="217" t="s">
        <v>130</v>
      </c>
      <c r="AU177" s="217" t="s">
        <v>82</v>
      </c>
      <c r="AY177" s="19" t="s">
        <v>128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135</v>
      </c>
      <c r="BM177" s="217" t="s">
        <v>717</v>
      </c>
    </row>
    <row r="178" spans="1:47" s="2" customFormat="1" ht="12">
      <c r="A178" s="40"/>
      <c r="B178" s="41"/>
      <c r="C178" s="42"/>
      <c r="D178" s="219" t="s">
        <v>137</v>
      </c>
      <c r="E178" s="42"/>
      <c r="F178" s="220" t="s">
        <v>338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137</v>
      </c>
      <c r="AU178" s="19" t="s">
        <v>82</v>
      </c>
    </row>
    <row r="179" spans="1:51" s="13" customFormat="1" ht="12">
      <c r="A179" s="13"/>
      <c r="B179" s="224"/>
      <c r="C179" s="225"/>
      <c r="D179" s="226" t="s">
        <v>149</v>
      </c>
      <c r="E179" s="227" t="s">
        <v>19</v>
      </c>
      <c r="F179" s="228" t="s">
        <v>339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149</v>
      </c>
      <c r="AU179" s="234" t="s">
        <v>82</v>
      </c>
      <c r="AV179" s="13" t="s">
        <v>80</v>
      </c>
      <c r="AW179" s="13" t="s">
        <v>33</v>
      </c>
      <c r="AX179" s="13" t="s">
        <v>72</v>
      </c>
      <c r="AY179" s="234" t="s">
        <v>128</v>
      </c>
    </row>
    <row r="180" spans="1:51" s="14" customFormat="1" ht="12">
      <c r="A180" s="14"/>
      <c r="B180" s="235"/>
      <c r="C180" s="236"/>
      <c r="D180" s="226" t="s">
        <v>149</v>
      </c>
      <c r="E180" s="237" t="s">
        <v>19</v>
      </c>
      <c r="F180" s="238" t="s">
        <v>263</v>
      </c>
      <c r="G180" s="236"/>
      <c r="H180" s="239">
        <v>20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149</v>
      </c>
      <c r="AU180" s="245" t="s">
        <v>82</v>
      </c>
      <c r="AV180" s="14" t="s">
        <v>82</v>
      </c>
      <c r="AW180" s="14" t="s">
        <v>33</v>
      </c>
      <c r="AX180" s="14" t="s">
        <v>80</v>
      </c>
      <c r="AY180" s="245" t="s">
        <v>128</v>
      </c>
    </row>
    <row r="181" spans="1:65" s="2" customFormat="1" ht="21.75" customHeight="1">
      <c r="A181" s="40"/>
      <c r="B181" s="41"/>
      <c r="C181" s="206" t="s">
        <v>286</v>
      </c>
      <c r="D181" s="206" t="s">
        <v>130</v>
      </c>
      <c r="E181" s="207" t="s">
        <v>341</v>
      </c>
      <c r="F181" s="208" t="s">
        <v>342</v>
      </c>
      <c r="G181" s="209" t="s">
        <v>146</v>
      </c>
      <c r="H181" s="210">
        <v>105.5</v>
      </c>
      <c r="I181" s="211"/>
      <c r="J181" s="212">
        <f>ROUND(I181*H181,2)</f>
        <v>0</v>
      </c>
      <c r="K181" s="208" t="s">
        <v>134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135</v>
      </c>
      <c r="AT181" s="217" t="s">
        <v>130</v>
      </c>
      <c r="AU181" s="217" t="s">
        <v>82</v>
      </c>
      <c r="AY181" s="19" t="s">
        <v>128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135</v>
      </c>
      <c r="BM181" s="217" t="s">
        <v>718</v>
      </c>
    </row>
    <row r="182" spans="1:47" s="2" customFormat="1" ht="12">
      <c r="A182" s="40"/>
      <c r="B182" s="41"/>
      <c r="C182" s="42"/>
      <c r="D182" s="219" t="s">
        <v>137</v>
      </c>
      <c r="E182" s="42"/>
      <c r="F182" s="220" t="s">
        <v>344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137</v>
      </c>
      <c r="AU182" s="19" t="s">
        <v>82</v>
      </c>
    </row>
    <row r="183" spans="1:51" s="13" customFormat="1" ht="12">
      <c r="A183" s="13"/>
      <c r="B183" s="224"/>
      <c r="C183" s="225"/>
      <c r="D183" s="226" t="s">
        <v>149</v>
      </c>
      <c r="E183" s="227" t="s">
        <v>19</v>
      </c>
      <c r="F183" s="228" t="s">
        <v>184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149</v>
      </c>
      <c r="AU183" s="234" t="s">
        <v>82</v>
      </c>
      <c r="AV183" s="13" t="s">
        <v>80</v>
      </c>
      <c r="AW183" s="13" t="s">
        <v>33</v>
      </c>
      <c r="AX183" s="13" t="s">
        <v>72</v>
      </c>
      <c r="AY183" s="234" t="s">
        <v>128</v>
      </c>
    </row>
    <row r="184" spans="1:51" s="14" customFormat="1" ht="12">
      <c r="A184" s="14"/>
      <c r="B184" s="235"/>
      <c r="C184" s="236"/>
      <c r="D184" s="226" t="s">
        <v>149</v>
      </c>
      <c r="E184" s="237" t="s">
        <v>19</v>
      </c>
      <c r="F184" s="238" t="s">
        <v>668</v>
      </c>
      <c r="G184" s="236"/>
      <c r="H184" s="239">
        <v>105.5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149</v>
      </c>
      <c r="AU184" s="245" t="s">
        <v>82</v>
      </c>
      <c r="AV184" s="14" t="s">
        <v>82</v>
      </c>
      <c r="AW184" s="14" t="s">
        <v>33</v>
      </c>
      <c r="AX184" s="14" t="s">
        <v>80</v>
      </c>
      <c r="AY184" s="245" t="s">
        <v>128</v>
      </c>
    </row>
    <row r="185" spans="1:65" s="2" customFormat="1" ht="21.75" customHeight="1">
      <c r="A185" s="40"/>
      <c r="B185" s="41"/>
      <c r="C185" s="206" t="s">
        <v>293</v>
      </c>
      <c r="D185" s="206" t="s">
        <v>130</v>
      </c>
      <c r="E185" s="207" t="s">
        <v>346</v>
      </c>
      <c r="F185" s="208" t="s">
        <v>347</v>
      </c>
      <c r="G185" s="209" t="s">
        <v>146</v>
      </c>
      <c r="H185" s="210">
        <v>105.5</v>
      </c>
      <c r="I185" s="211"/>
      <c r="J185" s="212">
        <f>ROUND(I185*H185,2)</f>
        <v>0</v>
      </c>
      <c r="K185" s="208" t="s">
        <v>134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135</v>
      </c>
      <c r="AT185" s="217" t="s">
        <v>130</v>
      </c>
      <c r="AU185" s="217" t="s">
        <v>82</v>
      </c>
      <c r="AY185" s="19" t="s">
        <v>128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135</v>
      </c>
      <c r="BM185" s="217" t="s">
        <v>719</v>
      </c>
    </row>
    <row r="186" spans="1:47" s="2" customFormat="1" ht="12">
      <c r="A186" s="40"/>
      <c r="B186" s="41"/>
      <c r="C186" s="42"/>
      <c r="D186" s="219" t="s">
        <v>137</v>
      </c>
      <c r="E186" s="42"/>
      <c r="F186" s="220" t="s">
        <v>349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137</v>
      </c>
      <c r="AU186" s="19" t="s">
        <v>82</v>
      </c>
    </row>
    <row r="187" spans="1:51" s="13" customFormat="1" ht="12">
      <c r="A187" s="13"/>
      <c r="B187" s="224"/>
      <c r="C187" s="225"/>
      <c r="D187" s="226" t="s">
        <v>149</v>
      </c>
      <c r="E187" s="227" t="s">
        <v>19</v>
      </c>
      <c r="F187" s="228" t="s">
        <v>184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149</v>
      </c>
      <c r="AU187" s="234" t="s">
        <v>82</v>
      </c>
      <c r="AV187" s="13" t="s">
        <v>80</v>
      </c>
      <c r="AW187" s="13" t="s">
        <v>33</v>
      </c>
      <c r="AX187" s="13" t="s">
        <v>72</v>
      </c>
      <c r="AY187" s="234" t="s">
        <v>128</v>
      </c>
    </row>
    <row r="188" spans="1:51" s="14" customFormat="1" ht="12">
      <c r="A188" s="14"/>
      <c r="B188" s="235"/>
      <c r="C188" s="236"/>
      <c r="D188" s="226" t="s">
        <v>149</v>
      </c>
      <c r="E188" s="237" t="s">
        <v>19</v>
      </c>
      <c r="F188" s="238" t="s">
        <v>668</v>
      </c>
      <c r="G188" s="236"/>
      <c r="H188" s="239">
        <v>105.5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149</v>
      </c>
      <c r="AU188" s="245" t="s">
        <v>82</v>
      </c>
      <c r="AV188" s="14" t="s">
        <v>82</v>
      </c>
      <c r="AW188" s="14" t="s">
        <v>33</v>
      </c>
      <c r="AX188" s="14" t="s">
        <v>80</v>
      </c>
      <c r="AY188" s="245" t="s">
        <v>128</v>
      </c>
    </row>
    <row r="189" spans="1:65" s="2" customFormat="1" ht="21.75" customHeight="1">
      <c r="A189" s="40"/>
      <c r="B189" s="41"/>
      <c r="C189" s="206" t="s">
        <v>299</v>
      </c>
      <c r="D189" s="206" t="s">
        <v>130</v>
      </c>
      <c r="E189" s="207" t="s">
        <v>352</v>
      </c>
      <c r="F189" s="208" t="s">
        <v>353</v>
      </c>
      <c r="G189" s="209" t="s">
        <v>146</v>
      </c>
      <c r="H189" s="210">
        <v>31.11</v>
      </c>
      <c r="I189" s="211"/>
      <c r="J189" s="212">
        <f>ROUND(I189*H189,2)</f>
        <v>0</v>
      </c>
      <c r="K189" s="208" t="s">
        <v>134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135</v>
      </c>
      <c r="AT189" s="217" t="s">
        <v>130</v>
      </c>
      <c r="AU189" s="217" t="s">
        <v>82</v>
      </c>
      <c r="AY189" s="19" t="s">
        <v>128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135</v>
      </c>
      <c r="BM189" s="217" t="s">
        <v>720</v>
      </c>
    </row>
    <row r="190" spans="1:47" s="2" customFormat="1" ht="12">
      <c r="A190" s="40"/>
      <c r="B190" s="41"/>
      <c r="C190" s="42"/>
      <c r="D190" s="219" t="s">
        <v>137</v>
      </c>
      <c r="E190" s="42"/>
      <c r="F190" s="220" t="s">
        <v>355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137</v>
      </c>
      <c r="AU190" s="19" t="s">
        <v>82</v>
      </c>
    </row>
    <row r="191" spans="1:51" s="13" customFormat="1" ht="12">
      <c r="A191" s="13"/>
      <c r="B191" s="224"/>
      <c r="C191" s="225"/>
      <c r="D191" s="226" t="s">
        <v>149</v>
      </c>
      <c r="E191" s="227" t="s">
        <v>19</v>
      </c>
      <c r="F191" s="228" t="s">
        <v>186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149</v>
      </c>
      <c r="AU191" s="234" t="s">
        <v>82</v>
      </c>
      <c r="AV191" s="13" t="s">
        <v>80</v>
      </c>
      <c r="AW191" s="13" t="s">
        <v>33</v>
      </c>
      <c r="AX191" s="13" t="s">
        <v>72</v>
      </c>
      <c r="AY191" s="234" t="s">
        <v>128</v>
      </c>
    </row>
    <row r="192" spans="1:51" s="14" customFormat="1" ht="12">
      <c r="A192" s="14"/>
      <c r="B192" s="235"/>
      <c r="C192" s="236"/>
      <c r="D192" s="226" t="s">
        <v>149</v>
      </c>
      <c r="E192" s="237" t="s">
        <v>19</v>
      </c>
      <c r="F192" s="238" t="s">
        <v>388</v>
      </c>
      <c r="G192" s="236"/>
      <c r="H192" s="239">
        <v>42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149</v>
      </c>
      <c r="AU192" s="245" t="s">
        <v>82</v>
      </c>
      <c r="AV192" s="14" t="s">
        <v>82</v>
      </c>
      <c r="AW192" s="14" t="s">
        <v>33</v>
      </c>
      <c r="AX192" s="14" t="s">
        <v>72</v>
      </c>
      <c r="AY192" s="245" t="s">
        <v>128</v>
      </c>
    </row>
    <row r="193" spans="1:51" s="14" customFormat="1" ht="12">
      <c r="A193" s="14"/>
      <c r="B193" s="235"/>
      <c r="C193" s="236"/>
      <c r="D193" s="226" t="s">
        <v>149</v>
      </c>
      <c r="E193" s="237" t="s">
        <v>19</v>
      </c>
      <c r="F193" s="238" t="s">
        <v>721</v>
      </c>
      <c r="G193" s="236"/>
      <c r="H193" s="239">
        <v>-10.89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149</v>
      </c>
      <c r="AU193" s="245" t="s">
        <v>82</v>
      </c>
      <c r="AV193" s="14" t="s">
        <v>82</v>
      </c>
      <c r="AW193" s="14" t="s">
        <v>33</v>
      </c>
      <c r="AX193" s="14" t="s">
        <v>72</v>
      </c>
      <c r="AY193" s="245" t="s">
        <v>128</v>
      </c>
    </row>
    <row r="194" spans="1:51" s="15" customFormat="1" ht="12">
      <c r="A194" s="15"/>
      <c r="B194" s="246"/>
      <c r="C194" s="247"/>
      <c r="D194" s="226" t="s">
        <v>149</v>
      </c>
      <c r="E194" s="248" t="s">
        <v>19</v>
      </c>
      <c r="F194" s="249" t="s">
        <v>154</v>
      </c>
      <c r="G194" s="247"/>
      <c r="H194" s="250">
        <v>31.11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149</v>
      </c>
      <c r="AU194" s="256" t="s">
        <v>82</v>
      </c>
      <c r="AV194" s="15" t="s">
        <v>135</v>
      </c>
      <c r="AW194" s="15" t="s">
        <v>33</v>
      </c>
      <c r="AX194" s="15" t="s">
        <v>80</v>
      </c>
      <c r="AY194" s="256" t="s">
        <v>128</v>
      </c>
    </row>
    <row r="195" spans="1:65" s="2" customFormat="1" ht="24.15" customHeight="1">
      <c r="A195" s="40"/>
      <c r="B195" s="41"/>
      <c r="C195" s="206" t="s">
        <v>305</v>
      </c>
      <c r="D195" s="206" t="s">
        <v>130</v>
      </c>
      <c r="E195" s="207" t="s">
        <v>363</v>
      </c>
      <c r="F195" s="208" t="s">
        <v>364</v>
      </c>
      <c r="G195" s="209" t="s">
        <v>146</v>
      </c>
      <c r="H195" s="210">
        <v>20</v>
      </c>
      <c r="I195" s="211"/>
      <c r="J195" s="212">
        <f>ROUND(I195*H195,2)</f>
        <v>0</v>
      </c>
      <c r="K195" s="208" t="s">
        <v>134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135</v>
      </c>
      <c r="AT195" s="217" t="s">
        <v>130</v>
      </c>
      <c r="AU195" s="217" t="s">
        <v>82</v>
      </c>
      <c r="AY195" s="19" t="s">
        <v>128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135</v>
      </c>
      <c r="BM195" s="217" t="s">
        <v>722</v>
      </c>
    </row>
    <row r="196" spans="1:47" s="2" customFormat="1" ht="12">
      <c r="A196" s="40"/>
      <c r="B196" s="41"/>
      <c r="C196" s="42"/>
      <c r="D196" s="219" t="s">
        <v>137</v>
      </c>
      <c r="E196" s="42"/>
      <c r="F196" s="220" t="s">
        <v>366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137</v>
      </c>
      <c r="AU196" s="19" t="s">
        <v>82</v>
      </c>
    </row>
    <row r="197" spans="1:51" s="13" customFormat="1" ht="12">
      <c r="A197" s="13"/>
      <c r="B197" s="224"/>
      <c r="C197" s="225"/>
      <c r="D197" s="226" t="s">
        <v>149</v>
      </c>
      <c r="E197" s="227" t="s">
        <v>19</v>
      </c>
      <c r="F197" s="228" t="s">
        <v>339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149</v>
      </c>
      <c r="AU197" s="234" t="s">
        <v>82</v>
      </c>
      <c r="AV197" s="13" t="s">
        <v>80</v>
      </c>
      <c r="AW197" s="13" t="s">
        <v>33</v>
      </c>
      <c r="AX197" s="13" t="s">
        <v>72</v>
      </c>
      <c r="AY197" s="234" t="s">
        <v>128</v>
      </c>
    </row>
    <row r="198" spans="1:51" s="14" customFormat="1" ht="12">
      <c r="A198" s="14"/>
      <c r="B198" s="235"/>
      <c r="C198" s="236"/>
      <c r="D198" s="226" t="s">
        <v>149</v>
      </c>
      <c r="E198" s="237" t="s">
        <v>19</v>
      </c>
      <c r="F198" s="238" t="s">
        <v>263</v>
      </c>
      <c r="G198" s="236"/>
      <c r="H198" s="239">
        <v>20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149</v>
      </c>
      <c r="AU198" s="245" t="s">
        <v>82</v>
      </c>
      <c r="AV198" s="14" t="s">
        <v>82</v>
      </c>
      <c r="AW198" s="14" t="s">
        <v>33</v>
      </c>
      <c r="AX198" s="14" t="s">
        <v>80</v>
      </c>
      <c r="AY198" s="245" t="s">
        <v>128</v>
      </c>
    </row>
    <row r="199" spans="1:65" s="2" customFormat="1" ht="16.5" customHeight="1">
      <c r="A199" s="40"/>
      <c r="B199" s="41"/>
      <c r="C199" s="206" t="s">
        <v>311</v>
      </c>
      <c r="D199" s="206" t="s">
        <v>130</v>
      </c>
      <c r="E199" s="207" t="s">
        <v>368</v>
      </c>
      <c r="F199" s="208" t="s">
        <v>369</v>
      </c>
      <c r="G199" s="209" t="s">
        <v>146</v>
      </c>
      <c r="H199" s="210">
        <v>20</v>
      </c>
      <c r="I199" s="211"/>
      <c r="J199" s="212">
        <f>ROUND(I199*H199,2)</f>
        <v>0</v>
      </c>
      <c r="K199" s="208" t="s">
        <v>134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135</v>
      </c>
      <c r="AT199" s="217" t="s">
        <v>130</v>
      </c>
      <c r="AU199" s="217" t="s">
        <v>82</v>
      </c>
      <c r="AY199" s="19" t="s">
        <v>128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135</v>
      </c>
      <c r="BM199" s="217" t="s">
        <v>723</v>
      </c>
    </row>
    <row r="200" spans="1:47" s="2" customFormat="1" ht="12">
      <c r="A200" s="40"/>
      <c r="B200" s="41"/>
      <c r="C200" s="42"/>
      <c r="D200" s="219" t="s">
        <v>137</v>
      </c>
      <c r="E200" s="42"/>
      <c r="F200" s="220" t="s">
        <v>371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137</v>
      </c>
      <c r="AU200" s="19" t="s">
        <v>82</v>
      </c>
    </row>
    <row r="201" spans="1:51" s="13" customFormat="1" ht="12">
      <c r="A201" s="13"/>
      <c r="B201" s="224"/>
      <c r="C201" s="225"/>
      <c r="D201" s="226" t="s">
        <v>149</v>
      </c>
      <c r="E201" s="227" t="s">
        <v>19</v>
      </c>
      <c r="F201" s="228" t="s">
        <v>372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149</v>
      </c>
      <c r="AU201" s="234" t="s">
        <v>82</v>
      </c>
      <c r="AV201" s="13" t="s">
        <v>80</v>
      </c>
      <c r="AW201" s="13" t="s">
        <v>33</v>
      </c>
      <c r="AX201" s="13" t="s">
        <v>72</v>
      </c>
      <c r="AY201" s="234" t="s">
        <v>128</v>
      </c>
    </row>
    <row r="202" spans="1:51" s="14" customFormat="1" ht="12">
      <c r="A202" s="14"/>
      <c r="B202" s="235"/>
      <c r="C202" s="236"/>
      <c r="D202" s="226" t="s">
        <v>149</v>
      </c>
      <c r="E202" s="237" t="s">
        <v>19</v>
      </c>
      <c r="F202" s="238" t="s">
        <v>263</v>
      </c>
      <c r="G202" s="236"/>
      <c r="H202" s="239">
        <v>20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149</v>
      </c>
      <c r="AU202" s="245" t="s">
        <v>82</v>
      </c>
      <c r="AV202" s="14" t="s">
        <v>82</v>
      </c>
      <c r="AW202" s="14" t="s">
        <v>33</v>
      </c>
      <c r="AX202" s="14" t="s">
        <v>80</v>
      </c>
      <c r="AY202" s="245" t="s">
        <v>128</v>
      </c>
    </row>
    <row r="203" spans="1:65" s="2" customFormat="1" ht="24.15" customHeight="1">
      <c r="A203" s="40"/>
      <c r="B203" s="41"/>
      <c r="C203" s="206" t="s">
        <v>317</v>
      </c>
      <c r="D203" s="206" t="s">
        <v>130</v>
      </c>
      <c r="E203" s="207" t="s">
        <v>374</v>
      </c>
      <c r="F203" s="208" t="s">
        <v>375</v>
      </c>
      <c r="G203" s="209" t="s">
        <v>146</v>
      </c>
      <c r="H203" s="210">
        <v>20</v>
      </c>
      <c r="I203" s="211"/>
      <c r="J203" s="212">
        <f>ROUND(I203*H203,2)</f>
        <v>0</v>
      </c>
      <c r="K203" s="208" t="s">
        <v>134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135</v>
      </c>
      <c r="AT203" s="217" t="s">
        <v>130</v>
      </c>
      <c r="AU203" s="217" t="s">
        <v>82</v>
      </c>
      <c r="AY203" s="19" t="s">
        <v>128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135</v>
      </c>
      <c r="BM203" s="217" t="s">
        <v>724</v>
      </c>
    </row>
    <row r="204" spans="1:47" s="2" customFormat="1" ht="12">
      <c r="A204" s="40"/>
      <c r="B204" s="41"/>
      <c r="C204" s="42"/>
      <c r="D204" s="219" t="s">
        <v>137</v>
      </c>
      <c r="E204" s="42"/>
      <c r="F204" s="220" t="s">
        <v>377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137</v>
      </c>
      <c r="AU204" s="19" t="s">
        <v>82</v>
      </c>
    </row>
    <row r="205" spans="1:51" s="13" customFormat="1" ht="12">
      <c r="A205" s="13"/>
      <c r="B205" s="224"/>
      <c r="C205" s="225"/>
      <c r="D205" s="226" t="s">
        <v>149</v>
      </c>
      <c r="E205" s="227" t="s">
        <v>19</v>
      </c>
      <c r="F205" s="228" t="s">
        <v>339</v>
      </c>
      <c r="G205" s="225"/>
      <c r="H205" s="227" t="s">
        <v>19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149</v>
      </c>
      <c r="AU205" s="234" t="s">
        <v>82</v>
      </c>
      <c r="AV205" s="13" t="s">
        <v>80</v>
      </c>
      <c r="AW205" s="13" t="s">
        <v>33</v>
      </c>
      <c r="AX205" s="13" t="s">
        <v>72</v>
      </c>
      <c r="AY205" s="234" t="s">
        <v>128</v>
      </c>
    </row>
    <row r="206" spans="1:51" s="14" customFormat="1" ht="12">
      <c r="A206" s="14"/>
      <c r="B206" s="235"/>
      <c r="C206" s="236"/>
      <c r="D206" s="226" t="s">
        <v>149</v>
      </c>
      <c r="E206" s="237" t="s">
        <v>19</v>
      </c>
      <c r="F206" s="238" t="s">
        <v>263</v>
      </c>
      <c r="G206" s="236"/>
      <c r="H206" s="239">
        <v>20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149</v>
      </c>
      <c r="AU206" s="245" t="s">
        <v>82</v>
      </c>
      <c r="AV206" s="14" t="s">
        <v>82</v>
      </c>
      <c r="AW206" s="14" t="s">
        <v>33</v>
      </c>
      <c r="AX206" s="14" t="s">
        <v>80</v>
      </c>
      <c r="AY206" s="245" t="s">
        <v>128</v>
      </c>
    </row>
    <row r="207" spans="1:65" s="2" customFormat="1" ht="37.8" customHeight="1">
      <c r="A207" s="40"/>
      <c r="B207" s="41"/>
      <c r="C207" s="206" t="s">
        <v>323</v>
      </c>
      <c r="D207" s="206" t="s">
        <v>130</v>
      </c>
      <c r="E207" s="207" t="s">
        <v>725</v>
      </c>
      <c r="F207" s="208" t="s">
        <v>726</v>
      </c>
      <c r="G207" s="209" t="s">
        <v>146</v>
      </c>
      <c r="H207" s="210">
        <v>31.11</v>
      </c>
      <c r="I207" s="211"/>
      <c r="J207" s="212">
        <f>ROUND(I207*H207,2)</f>
        <v>0</v>
      </c>
      <c r="K207" s="208" t="s">
        <v>134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0.08922</v>
      </c>
      <c r="R207" s="215">
        <f>Q207*H207</f>
        <v>2.7756342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135</v>
      </c>
      <c r="AT207" s="217" t="s">
        <v>130</v>
      </c>
      <c r="AU207" s="217" t="s">
        <v>82</v>
      </c>
      <c r="AY207" s="19" t="s">
        <v>128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135</v>
      </c>
      <c r="BM207" s="217" t="s">
        <v>727</v>
      </c>
    </row>
    <row r="208" spans="1:47" s="2" customFormat="1" ht="12">
      <c r="A208" s="40"/>
      <c r="B208" s="41"/>
      <c r="C208" s="42"/>
      <c r="D208" s="219" t="s">
        <v>137</v>
      </c>
      <c r="E208" s="42"/>
      <c r="F208" s="220" t="s">
        <v>728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137</v>
      </c>
      <c r="AU208" s="19" t="s">
        <v>82</v>
      </c>
    </row>
    <row r="209" spans="1:51" s="13" customFormat="1" ht="12">
      <c r="A209" s="13"/>
      <c r="B209" s="224"/>
      <c r="C209" s="225"/>
      <c r="D209" s="226" t="s">
        <v>149</v>
      </c>
      <c r="E209" s="227" t="s">
        <v>19</v>
      </c>
      <c r="F209" s="228" t="s">
        <v>186</v>
      </c>
      <c r="G209" s="225"/>
      <c r="H209" s="227" t="s">
        <v>19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149</v>
      </c>
      <c r="AU209" s="234" t="s">
        <v>82</v>
      </c>
      <c r="AV209" s="13" t="s">
        <v>80</v>
      </c>
      <c r="AW209" s="13" t="s">
        <v>33</v>
      </c>
      <c r="AX209" s="13" t="s">
        <v>72</v>
      </c>
      <c r="AY209" s="234" t="s">
        <v>128</v>
      </c>
    </row>
    <row r="210" spans="1:51" s="14" customFormat="1" ht="12">
      <c r="A210" s="14"/>
      <c r="B210" s="235"/>
      <c r="C210" s="236"/>
      <c r="D210" s="226" t="s">
        <v>149</v>
      </c>
      <c r="E210" s="237" t="s">
        <v>19</v>
      </c>
      <c r="F210" s="238" t="s">
        <v>388</v>
      </c>
      <c r="G210" s="236"/>
      <c r="H210" s="239">
        <v>42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149</v>
      </c>
      <c r="AU210" s="245" t="s">
        <v>82</v>
      </c>
      <c r="AV210" s="14" t="s">
        <v>82</v>
      </c>
      <c r="AW210" s="14" t="s">
        <v>33</v>
      </c>
      <c r="AX210" s="14" t="s">
        <v>72</v>
      </c>
      <c r="AY210" s="245" t="s">
        <v>128</v>
      </c>
    </row>
    <row r="211" spans="1:51" s="14" customFormat="1" ht="12">
      <c r="A211" s="14"/>
      <c r="B211" s="235"/>
      <c r="C211" s="236"/>
      <c r="D211" s="226" t="s">
        <v>149</v>
      </c>
      <c r="E211" s="237" t="s">
        <v>19</v>
      </c>
      <c r="F211" s="238" t="s">
        <v>721</v>
      </c>
      <c r="G211" s="236"/>
      <c r="H211" s="239">
        <v>-10.89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149</v>
      </c>
      <c r="AU211" s="245" t="s">
        <v>82</v>
      </c>
      <c r="AV211" s="14" t="s">
        <v>82</v>
      </c>
      <c r="AW211" s="14" t="s">
        <v>33</v>
      </c>
      <c r="AX211" s="14" t="s">
        <v>72</v>
      </c>
      <c r="AY211" s="245" t="s">
        <v>128</v>
      </c>
    </row>
    <row r="212" spans="1:51" s="15" customFormat="1" ht="12">
      <c r="A212" s="15"/>
      <c r="B212" s="246"/>
      <c r="C212" s="247"/>
      <c r="D212" s="226" t="s">
        <v>149</v>
      </c>
      <c r="E212" s="248" t="s">
        <v>19</v>
      </c>
      <c r="F212" s="249" t="s">
        <v>154</v>
      </c>
      <c r="G212" s="247"/>
      <c r="H212" s="250">
        <v>31.11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149</v>
      </c>
      <c r="AU212" s="256" t="s">
        <v>82</v>
      </c>
      <c r="AV212" s="15" t="s">
        <v>135</v>
      </c>
      <c r="AW212" s="15" t="s">
        <v>33</v>
      </c>
      <c r="AX212" s="15" t="s">
        <v>80</v>
      </c>
      <c r="AY212" s="256" t="s">
        <v>128</v>
      </c>
    </row>
    <row r="213" spans="1:65" s="2" customFormat="1" ht="16.5" customHeight="1">
      <c r="A213" s="40"/>
      <c r="B213" s="41"/>
      <c r="C213" s="257" t="s">
        <v>328</v>
      </c>
      <c r="D213" s="257" t="s">
        <v>253</v>
      </c>
      <c r="E213" s="258" t="s">
        <v>389</v>
      </c>
      <c r="F213" s="259" t="s">
        <v>390</v>
      </c>
      <c r="G213" s="260" t="s">
        <v>146</v>
      </c>
      <c r="H213" s="261">
        <v>28.912</v>
      </c>
      <c r="I213" s="262"/>
      <c r="J213" s="263">
        <f>ROUND(I213*H213,2)</f>
        <v>0</v>
      </c>
      <c r="K213" s="259" t="s">
        <v>134</v>
      </c>
      <c r="L213" s="264"/>
      <c r="M213" s="265" t="s">
        <v>19</v>
      </c>
      <c r="N213" s="266" t="s">
        <v>43</v>
      </c>
      <c r="O213" s="86"/>
      <c r="P213" s="215">
        <f>O213*H213</f>
        <v>0</v>
      </c>
      <c r="Q213" s="215">
        <v>0.131</v>
      </c>
      <c r="R213" s="215">
        <f>Q213*H213</f>
        <v>3.787472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178</v>
      </c>
      <c r="AT213" s="217" t="s">
        <v>253</v>
      </c>
      <c r="AU213" s="217" t="s">
        <v>82</v>
      </c>
      <c r="AY213" s="19" t="s">
        <v>128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135</v>
      </c>
      <c r="BM213" s="217" t="s">
        <v>729</v>
      </c>
    </row>
    <row r="214" spans="1:51" s="14" customFormat="1" ht="12">
      <c r="A214" s="14"/>
      <c r="B214" s="235"/>
      <c r="C214" s="236"/>
      <c r="D214" s="226" t="s">
        <v>149</v>
      </c>
      <c r="E214" s="236"/>
      <c r="F214" s="238" t="s">
        <v>730</v>
      </c>
      <c r="G214" s="236"/>
      <c r="H214" s="239">
        <v>28.912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149</v>
      </c>
      <c r="AU214" s="245" t="s">
        <v>82</v>
      </c>
      <c r="AV214" s="14" t="s">
        <v>82</v>
      </c>
      <c r="AW214" s="14" t="s">
        <v>4</v>
      </c>
      <c r="AX214" s="14" t="s">
        <v>80</v>
      </c>
      <c r="AY214" s="245" t="s">
        <v>128</v>
      </c>
    </row>
    <row r="215" spans="1:65" s="2" customFormat="1" ht="16.5" customHeight="1">
      <c r="A215" s="40"/>
      <c r="B215" s="41"/>
      <c r="C215" s="257" t="s">
        <v>334</v>
      </c>
      <c r="D215" s="257" t="s">
        <v>253</v>
      </c>
      <c r="E215" s="258" t="s">
        <v>731</v>
      </c>
      <c r="F215" s="259" t="s">
        <v>732</v>
      </c>
      <c r="G215" s="260" t="s">
        <v>146</v>
      </c>
      <c r="H215" s="261">
        <v>3.131</v>
      </c>
      <c r="I215" s="262"/>
      <c r="J215" s="263">
        <f>ROUND(I215*H215,2)</f>
        <v>0</v>
      </c>
      <c r="K215" s="259" t="s">
        <v>134</v>
      </c>
      <c r="L215" s="264"/>
      <c r="M215" s="265" t="s">
        <v>19</v>
      </c>
      <c r="N215" s="266" t="s">
        <v>43</v>
      </c>
      <c r="O215" s="86"/>
      <c r="P215" s="215">
        <f>O215*H215</f>
        <v>0</v>
      </c>
      <c r="Q215" s="215">
        <v>0.131</v>
      </c>
      <c r="R215" s="215">
        <f>Q215*H215</f>
        <v>0.410161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178</v>
      </c>
      <c r="AT215" s="217" t="s">
        <v>253</v>
      </c>
      <c r="AU215" s="217" t="s">
        <v>82</v>
      </c>
      <c r="AY215" s="19" t="s">
        <v>128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135</v>
      </c>
      <c r="BM215" s="217" t="s">
        <v>733</v>
      </c>
    </row>
    <row r="216" spans="1:51" s="14" customFormat="1" ht="12">
      <c r="A216" s="14"/>
      <c r="B216" s="235"/>
      <c r="C216" s="236"/>
      <c r="D216" s="226" t="s">
        <v>149</v>
      </c>
      <c r="E216" s="236"/>
      <c r="F216" s="238" t="s">
        <v>734</v>
      </c>
      <c r="G216" s="236"/>
      <c r="H216" s="239">
        <v>3.131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149</v>
      </c>
      <c r="AU216" s="245" t="s">
        <v>82</v>
      </c>
      <c r="AV216" s="14" t="s">
        <v>82</v>
      </c>
      <c r="AW216" s="14" t="s">
        <v>4</v>
      </c>
      <c r="AX216" s="14" t="s">
        <v>80</v>
      </c>
      <c r="AY216" s="245" t="s">
        <v>128</v>
      </c>
    </row>
    <row r="217" spans="1:65" s="2" customFormat="1" ht="44.25" customHeight="1">
      <c r="A217" s="40"/>
      <c r="B217" s="41"/>
      <c r="C217" s="206" t="s">
        <v>340</v>
      </c>
      <c r="D217" s="206" t="s">
        <v>130</v>
      </c>
      <c r="E217" s="207" t="s">
        <v>399</v>
      </c>
      <c r="F217" s="208" t="s">
        <v>400</v>
      </c>
      <c r="G217" s="209" t="s">
        <v>146</v>
      </c>
      <c r="H217" s="210">
        <v>105.5</v>
      </c>
      <c r="I217" s="211"/>
      <c r="J217" s="212">
        <f>ROUND(I217*H217,2)</f>
        <v>0</v>
      </c>
      <c r="K217" s="208" t="s">
        <v>134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0.11162</v>
      </c>
      <c r="R217" s="215">
        <f>Q217*H217</f>
        <v>11.77591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135</v>
      </c>
      <c r="AT217" s="217" t="s">
        <v>130</v>
      </c>
      <c r="AU217" s="217" t="s">
        <v>82</v>
      </c>
      <c r="AY217" s="19" t="s">
        <v>128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135</v>
      </c>
      <c r="BM217" s="217" t="s">
        <v>735</v>
      </c>
    </row>
    <row r="218" spans="1:47" s="2" customFormat="1" ht="12">
      <c r="A218" s="40"/>
      <c r="B218" s="41"/>
      <c r="C218" s="42"/>
      <c r="D218" s="219" t="s">
        <v>137</v>
      </c>
      <c r="E218" s="42"/>
      <c r="F218" s="220" t="s">
        <v>402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137</v>
      </c>
      <c r="AU218" s="19" t="s">
        <v>82</v>
      </c>
    </row>
    <row r="219" spans="1:51" s="13" customFormat="1" ht="12">
      <c r="A219" s="13"/>
      <c r="B219" s="224"/>
      <c r="C219" s="225"/>
      <c r="D219" s="226" t="s">
        <v>149</v>
      </c>
      <c r="E219" s="227" t="s">
        <v>19</v>
      </c>
      <c r="F219" s="228" t="s">
        <v>184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149</v>
      </c>
      <c r="AU219" s="234" t="s">
        <v>82</v>
      </c>
      <c r="AV219" s="13" t="s">
        <v>80</v>
      </c>
      <c r="AW219" s="13" t="s">
        <v>33</v>
      </c>
      <c r="AX219" s="13" t="s">
        <v>72</v>
      </c>
      <c r="AY219" s="234" t="s">
        <v>128</v>
      </c>
    </row>
    <row r="220" spans="1:51" s="14" customFormat="1" ht="12">
      <c r="A220" s="14"/>
      <c r="B220" s="235"/>
      <c r="C220" s="236"/>
      <c r="D220" s="226" t="s">
        <v>149</v>
      </c>
      <c r="E220" s="237" t="s">
        <v>19</v>
      </c>
      <c r="F220" s="238" t="s">
        <v>668</v>
      </c>
      <c r="G220" s="236"/>
      <c r="H220" s="239">
        <v>105.5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149</v>
      </c>
      <c r="AU220" s="245" t="s">
        <v>82</v>
      </c>
      <c r="AV220" s="14" t="s">
        <v>82</v>
      </c>
      <c r="AW220" s="14" t="s">
        <v>33</v>
      </c>
      <c r="AX220" s="14" t="s">
        <v>80</v>
      </c>
      <c r="AY220" s="245" t="s">
        <v>128</v>
      </c>
    </row>
    <row r="221" spans="1:65" s="2" customFormat="1" ht="16.5" customHeight="1">
      <c r="A221" s="40"/>
      <c r="B221" s="41"/>
      <c r="C221" s="257" t="s">
        <v>345</v>
      </c>
      <c r="D221" s="257" t="s">
        <v>253</v>
      </c>
      <c r="E221" s="258" t="s">
        <v>405</v>
      </c>
      <c r="F221" s="259" t="s">
        <v>406</v>
      </c>
      <c r="G221" s="260" t="s">
        <v>146</v>
      </c>
      <c r="H221" s="261">
        <v>79.254</v>
      </c>
      <c r="I221" s="262"/>
      <c r="J221" s="263">
        <f>ROUND(I221*H221,2)</f>
        <v>0</v>
      </c>
      <c r="K221" s="259" t="s">
        <v>134</v>
      </c>
      <c r="L221" s="264"/>
      <c r="M221" s="265" t="s">
        <v>19</v>
      </c>
      <c r="N221" s="266" t="s">
        <v>43</v>
      </c>
      <c r="O221" s="86"/>
      <c r="P221" s="215">
        <f>O221*H221</f>
        <v>0</v>
      </c>
      <c r="Q221" s="215">
        <v>0.176</v>
      </c>
      <c r="R221" s="215">
        <f>Q221*H221</f>
        <v>13.948704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178</v>
      </c>
      <c r="AT221" s="217" t="s">
        <v>253</v>
      </c>
      <c r="AU221" s="217" t="s">
        <v>82</v>
      </c>
      <c r="AY221" s="19" t="s">
        <v>128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135</v>
      </c>
      <c r="BM221" s="217" t="s">
        <v>736</v>
      </c>
    </row>
    <row r="222" spans="1:51" s="14" customFormat="1" ht="12">
      <c r="A222" s="14"/>
      <c r="B222" s="235"/>
      <c r="C222" s="236"/>
      <c r="D222" s="226" t="s">
        <v>149</v>
      </c>
      <c r="E222" s="236"/>
      <c r="F222" s="238" t="s">
        <v>737</v>
      </c>
      <c r="G222" s="236"/>
      <c r="H222" s="239">
        <v>79.254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149</v>
      </c>
      <c r="AU222" s="245" t="s">
        <v>82</v>
      </c>
      <c r="AV222" s="14" t="s">
        <v>82</v>
      </c>
      <c r="AW222" s="14" t="s">
        <v>4</v>
      </c>
      <c r="AX222" s="14" t="s">
        <v>80</v>
      </c>
      <c r="AY222" s="245" t="s">
        <v>128</v>
      </c>
    </row>
    <row r="223" spans="1:65" s="2" customFormat="1" ht="16.5" customHeight="1">
      <c r="A223" s="40"/>
      <c r="B223" s="41"/>
      <c r="C223" s="257" t="s">
        <v>351</v>
      </c>
      <c r="D223" s="257" t="s">
        <v>253</v>
      </c>
      <c r="E223" s="258" t="s">
        <v>410</v>
      </c>
      <c r="F223" s="259" t="s">
        <v>411</v>
      </c>
      <c r="G223" s="260" t="s">
        <v>146</v>
      </c>
      <c r="H223" s="261">
        <v>22.746</v>
      </c>
      <c r="I223" s="262"/>
      <c r="J223" s="263">
        <f>ROUND(I223*H223,2)</f>
        <v>0</v>
      </c>
      <c r="K223" s="259" t="s">
        <v>134</v>
      </c>
      <c r="L223" s="264"/>
      <c r="M223" s="265" t="s">
        <v>19</v>
      </c>
      <c r="N223" s="266" t="s">
        <v>43</v>
      </c>
      <c r="O223" s="86"/>
      <c r="P223" s="215">
        <f>O223*H223</f>
        <v>0</v>
      </c>
      <c r="Q223" s="215">
        <v>0.176</v>
      </c>
      <c r="R223" s="215">
        <f>Q223*H223</f>
        <v>4.003296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178</v>
      </c>
      <c r="AT223" s="217" t="s">
        <v>253</v>
      </c>
      <c r="AU223" s="217" t="s">
        <v>82</v>
      </c>
      <c r="AY223" s="19" t="s">
        <v>128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135</v>
      </c>
      <c r="BM223" s="217" t="s">
        <v>738</v>
      </c>
    </row>
    <row r="224" spans="1:51" s="14" customFormat="1" ht="12">
      <c r="A224" s="14"/>
      <c r="B224" s="235"/>
      <c r="C224" s="236"/>
      <c r="D224" s="226" t="s">
        <v>149</v>
      </c>
      <c r="E224" s="236"/>
      <c r="F224" s="238" t="s">
        <v>739</v>
      </c>
      <c r="G224" s="236"/>
      <c r="H224" s="239">
        <v>22.746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149</v>
      </c>
      <c r="AU224" s="245" t="s">
        <v>82</v>
      </c>
      <c r="AV224" s="14" t="s">
        <v>82</v>
      </c>
      <c r="AW224" s="14" t="s">
        <v>4</v>
      </c>
      <c r="AX224" s="14" t="s">
        <v>80</v>
      </c>
      <c r="AY224" s="245" t="s">
        <v>128</v>
      </c>
    </row>
    <row r="225" spans="1:65" s="2" customFormat="1" ht="16.5" customHeight="1">
      <c r="A225" s="40"/>
      <c r="B225" s="41"/>
      <c r="C225" s="257" t="s">
        <v>357</v>
      </c>
      <c r="D225" s="257" t="s">
        <v>253</v>
      </c>
      <c r="E225" s="258" t="s">
        <v>740</v>
      </c>
      <c r="F225" s="259" t="s">
        <v>741</v>
      </c>
      <c r="G225" s="260" t="s">
        <v>146</v>
      </c>
      <c r="H225" s="261">
        <v>5.61</v>
      </c>
      <c r="I225" s="262"/>
      <c r="J225" s="263">
        <f>ROUND(I225*H225,2)</f>
        <v>0</v>
      </c>
      <c r="K225" s="259" t="s">
        <v>134</v>
      </c>
      <c r="L225" s="264"/>
      <c r="M225" s="265" t="s">
        <v>19</v>
      </c>
      <c r="N225" s="266" t="s">
        <v>43</v>
      </c>
      <c r="O225" s="86"/>
      <c r="P225" s="215">
        <f>O225*H225</f>
        <v>0</v>
      </c>
      <c r="Q225" s="215">
        <v>0.175</v>
      </c>
      <c r="R225" s="215">
        <f>Q225*H225</f>
        <v>0.98175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178</v>
      </c>
      <c r="AT225" s="217" t="s">
        <v>253</v>
      </c>
      <c r="AU225" s="217" t="s">
        <v>82</v>
      </c>
      <c r="AY225" s="19" t="s">
        <v>128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135</v>
      </c>
      <c r="BM225" s="217" t="s">
        <v>742</v>
      </c>
    </row>
    <row r="226" spans="1:51" s="14" customFormat="1" ht="12">
      <c r="A226" s="14"/>
      <c r="B226" s="235"/>
      <c r="C226" s="236"/>
      <c r="D226" s="226" t="s">
        <v>149</v>
      </c>
      <c r="E226" s="236"/>
      <c r="F226" s="238" t="s">
        <v>743</v>
      </c>
      <c r="G226" s="236"/>
      <c r="H226" s="239">
        <v>5.61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149</v>
      </c>
      <c r="AU226" s="245" t="s">
        <v>82</v>
      </c>
      <c r="AV226" s="14" t="s">
        <v>82</v>
      </c>
      <c r="AW226" s="14" t="s">
        <v>4</v>
      </c>
      <c r="AX226" s="14" t="s">
        <v>80</v>
      </c>
      <c r="AY226" s="245" t="s">
        <v>128</v>
      </c>
    </row>
    <row r="227" spans="1:63" s="12" customFormat="1" ht="22.8" customHeight="1">
      <c r="A227" s="12"/>
      <c r="B227" s="190"/>
      <c r="C227" s="191"/>
      <c r="D227" s="192" t="s">
        <v>71</v>
      </c>
      <c r="E227" s="204" t="s">
        <v>188</v>
      </c>
      <c r="F227" s="204" t="s">
        <v>414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SUM(P228:P257)</f>
        <v>0</v>
      </c>
      <c r="Q227" s="198"/>
      <c r="R227" s="199">
        <f>SUM(R228:R257)</f>
        <v>15.94086</v>
      </c>
      <c r="S227" s="198"/>
      <c r="T227" s="200">
        <f>SUM(T228:T257)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80</v>
      </c>
      <c r="AT227" s="202" t="s">
        <v>71</v>
      </c>
      <c r="AU227" s="202" t="s">
        <v>80</v>
      </c>
      <c r="AY227" s="201" t="s">
        <v>128</v>
      </c>
      <c r="BK227" s="203">
        <f>SUM(BK228:BK257)</f>
        <v>0</v>
      </c>
    </row>
    <row r="228" spans="1:65" s="2" customFormat="1" ht="24.15" customHeight="1">
      <c r="A228" s="40"/>
      <c r="B228" s="41"/>
      <c r="C228" s="206" t="s">
        <v>362</v>
      </c>
      <c r="D228" s="206" t="s">
        <v>130</v>
      </c>
      <c r="E228" s="207" t="s">
        <v>426</v>
      </c>
      <c r="F228" s="208" t="s">
        <v>427</v>
      </c>
      <c r="G228" s="209" t="s">
        <v>168</v>
      </c>
      <c r="H228" s="210">
        <v>59</v>
      </c>
      <c r="I228" s="211"/>
      <c r="J228" s="212">
        <f>ROUND(I228*H228,2)</f>
        <v>0</v>
      </c>
      <c r="K228" s="208" t="s">
        <v>134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0.1554</v>
      </c>
      <c r="R228" s="215">
        <f>Q228*H228</f>
        <v>9.168600000000001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135</v>
      </c>
      <c r="AT228" s="217" t="s">
        <v>130</v>
      </c>
      <c r="AU228" s="217" t="s">
        <v>82</v>
      </c>
      <c r="AY228" s="19" t="s">
        <v>128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135</v>
      </c>
      <c r="BM228" s="217" t="s">
        <v>744</v>
      </c>
    </row>
    <row r="229" spans="1:47" s="2" customFormat="1" ht="12">
      <c r="A229" s="40"/>
      <c r="B229" s="41"/>
      <c r="C229" s="42"/>
      <c r="D229" s="219" t="s">
        <v>137</v>
      </c>
      <c r="E229" s="42"/>
      <c r="F229" s="220" t="s">
        <v>429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137</v>
      </c>
      <c r="AU229" s="19" t="s">
        <v>82</v>
      </c>
    </row>
    <row r="230" spans="1:51" s="13" customFormat="1" ht="12">
      <c r="A230" s="13"/>
      <c r="B230" s="224"/>
      <c r="C230" s="225"/>
      <c r="D230" s="226" t="s">
        <v>149</v>
      </c>
      <c r="E230" s="227" t="s">
        <v>19</v>
      </c>
      <c r="F230" s="228" t="s">
        <v>431</v>
      </c>
      <c r="G230" s="225"/>
      <c r="H230" s="227" t="s">
        <v>19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149</v>
      </c>
      <c r="AU230" s="234" t="s">
        <v>82</v>
      </c>
      <c r="AV230" s="13" t="s">
        <v>80</v>
      </c>
      <c r="AW230" s="13" t="s">
        <v>33</v>
      </c>
      <c r="AX230" s="13" t="s">
        <v>72</v>
      </c>
      <c r="AY230" s="234" t="s">
        <v>128</v>
      </c>
    </row>
    <row r="231" spans="1:51" s="14" customFormat="1" ht="12">
      <c r="A231" s="14"/>
      <c r="B231" s="235"/>
      <c r="C231" s="236"/>
      <c r="D231" s="226" t="s">
        <v>149</v>
      </c>
      <c r="E231" s="237" t="s">
        <v>19</v>
      </c>
      <c r="F231" s="238" t="s">
        <v>480</v>
      </c>
      <c r="G231" s="236"/>
      <c r="H231" s="239">
        <v>59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149</v>
      </c>
      <c r="AU231" s="245" t="s">
        <v>82</v>
      </c>
      <c r="AV231" s="14" t="s">
        <v>82</v>
      </c>
      <c r="AW231" s="14" t="s">
        <v>33</v>
      </c>
      <c r="AX231" s="14" t="s">
        <v>72</v>
      </c>
      <c r="AY231" s="245" t="s">
        <v>128</v>
      </c>
    </row>
    <row r="232" spans="1:51" s="15" customFormat="1" ht="12">
      <c r="A232" s="15"/>
      <c r="B232" s="246"/>
      <c r="C232" s="247"/>
      <c r="D232" s="226" t="s">
        <v>149</v>
      </c>
      <c r="E232" s="248" t="s">
        <v>19</v>
      </c>
      <c r="F232" s="249" t="s">
        <v>154</v>
      </c>
      <c r="G232" s="247"/>
      <c r="H232" s="250">
        <v>59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6" t="s">
        <v>149</v>
      </c>
      <c r="AU232" s="256" t="s">
        <v>82</v>
      </c>
      <c r="AV232" s="15" t="s">
        <v>135</v>
      </c>
      <c r="AW232" s="15" t="s">
        <v>33</v>
      </c>
      <c r="AX232" s="15" t="s">
        <v>80</v>
      </c>
      <c r="AY232" s="256" t="s">
        <v>128</v>
      </c>
    </row>
    <row r="233" spans="1:65" s="2" customFormat="1" ht="16.5" customHeight="1">
      <c r="A233" s="40"/>
      <c r="B233" s="41"/>
      <c r="C233" s="257" t="s">
        <v>367</v>
      </c>
      <c r="D233" s="257" t="s">
        <v>253</v>
      </c>
      <c r="E233" s="258" t="s">
        <v>433</v>
      </c>
      <c r="F233" s="259" t="s">
        <v>434</v>
      </c>
      <c r="G233" s="260" t="s">
        <v>168</v>
      </c>
      <c r="H233" s="261">
        <v>60.18</v>
      </c>
      <c r="I233" s="262"/>
      <c r="J233" s="263">
        <f>ROUND(I233*H233,2)</f>
        <v>0</v>
      </c>
      <c r="K233" s="259" t="s">
        <v>134</v>
      </c>
      <c r="L233" s="264"/>
      <c r="M233" s="265" t="s">
        <v>19</v>
      </c>
      <c r="N233" s="266" t="s">
        <v>43</v>
      </c>
      <c r="O233" s="86"/>
      <c r="P233" s="215">
        <f>O233*H233</f>
        <v>0</v>
      </c>
      <c r="Q233" s="215">
        <v>0.0483</v>
      </c>
      <c r="R233" s="215">
        <f>Q233*H233</f>
        <v>2.9066940000000003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178</v>
      </c>
      <c r="AT233" s="217" t="s">
        <v>253</v>
      </c>
      <c r="AU233" s="217" t="s">
        <v>82</v>
      </c>
      <c r="AY233" s="19" t="s">
        <v>128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135</v>
      </c>
      <c r="BM233" s="217" t="s">
        <v>745</v>
      </c>
    </row>
    <row r="234" spans="1:51" s="14" customFormat="1" ht="12">
      <c r="A234" s="14"/>
      <c r="B234" s="235"/>
      <c r="C234" s="236"/>
      <c r="D234" s="226" t="s">
        <v>149</v>
      </c>
      <c r="E234" s="236"/>
      <c r="F234" s="238" t="s">
        <v>746</v>
      </c>
      <c r="G234" s="236"/>
      <c r="H234" s="239">
        <v>60.18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149</v>
      </c>
      <c r="AU234" s="245" t="s">
        <v>82</v>
      </c>
      <c r="AV234" s="14" t="s">
        <v>82</v>
      </c>
      <c r="AW234" s="14" t="s">
        <v>4</v>
      </c>
      <c r="AX234" s="14" t="s">
        <v>80</v>
      </c>
      <c r="AY234" s="245" t="s">
        <v>128</v>
      </c>
    </row>
    <row r="235" spans="1:65" s="2" customFormat="1" ht="24.15" customHeight="1">
      <c r="A235" s="40"/>
      <c r="B235" s="41"/>
      <c r="C235" s="206" t="s">
        <v>373</v>
      </c>
      <c r="D235" s="206" t="s">
        <v>130</v>
      </c>
      <c r="E235" s="207" t="s">
        <v>443</v>
      </c>
      <c r="F235" s="208" t="s">
        <v>444</v>
      </c>
      <c r="G235" s="209" t="s">
        <v>168</v>
      </c>
      <c r="H235" s="210">
        <v>22</v>
      </c>
      <c r="I235" s="211"/>
      <c r="J235" s="212">
        <f>ROUND(I235*H235,2)</f>
        <v>0</v>
      </c>
      <c r="K235" s="208" t="s">
        <v>134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0.1295</v>
      </c>
      <c r="R235" s="215">
        <f>Q235*H235</f>
        <v>2.849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135</v>
      </c>
      <c r="AT235" s="217" t="s">
        <v>130</v>
      </c>
      <c r="AU235" s="217" t="s">
        <v>82</v>
      </c>
      <c r="AY235" s="19" t="s">
        <v>128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135</v>
      </c>
      <c r="BM235" s="217" t="s">
        <v>747</v>
      </c>
    </row>
    <row r="236" spans="1:47" s="2" customFormat="1" ht="12">
      <c r="A236" s="40"/>
      <c r="B236" s="41"/>
      <c r="C236" s="42"/>
      <c r="D236" s="219" t="s">
        <v>137</v>
      </c>
      <c r="E236" s="42"/>
      <c r="F236" s="220" t="s">
        <v>446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137</v>
      </c>
      <c r="AU236" s="19" t="s">
        <v>82</v>
      </c>
    </row>
    <row r="237" spans="1:51" s="13" customFormat="1" ht="12">
      <c r="A237" s="13"/>
      <c r="B237" s="224"/>
      <c r="C237" s="225"/>
      <c r="D237" s="226" t="s">
        <v>149</v>
      </c>
      <c r="E237" s="227" t="s">
        <v>19</v>
      </c>
      <c r="F237" s="228" t="s">
        <v>447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149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128</v>
      </c>
    </row>
    <row r="238" spans="1:51" s="14" customFormat="1" ht="12">
      <c r="A238" s="14"/>
      <c r="B238" s="235"/>
      <c r="C238" s="236"/>
      <c r="D238" s="226" t="s">
        <v>149</v>
      </c>
      <c r="E238" s="237" t="s">
        <v>19</v>
      </c>
      <c r="F238" s="238" t="s">
        <v>273</v>
      </c>
      <c r="G238" s="236"/>
      <c r="H238" s="239">
        <v>22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149</v>
      </c>
      <c r="AU238" s="245" t="s">
        <v>82</v>
      </c>
      <c r="AV238" s="14" t="s">
        <v>82</v>
      </c>
      <c r="AW238" s="14" t="s">
        <v>33</v>
      </c>
      <c r="AX238" s="14" t="s">
        <v>80</v>
      </c>
      <c r="AY238" s="245" t="s">
        <v>128</v>
      </c>
    </row>
    <row r="239" spans="1:65" s="2" customFormat="1" ht="16.5" customHeight="1">
      <c r="A239" s="40"/>
      <c r="B239" s="41"/>
      <c r="C239" s="257" t="s">
        <v>378</v>
      </c>
      <c r="D239" s="257" t="s">
        <v>253</v>
      </c>
      <c r="E239" s="258" t="s">
        <v>449</v>
      </c>
      <c r="F239" s="259" t="s">
        <v>450</v>
      </c>
      <c r="G239" s="260" t="s">
        <v>168</v>
      </c>
      <c r="H239" s="261">
        <v>22.44</v>
      </c>
      <c r="I239" s="262"/>
      <c r="J239" s="263">
        <f>ROUND(I239*H239,2)</f>
        <v>0</v>
      </c>
      <c r="K239" s="259" t="s">
        <v>134</v>
      </c>
      <c r="L239" s="264"/>
      <c r="M239" s="265" t="s">
        <v>19</v>
      </c>
      <c r="N239" s="266" t="s">
        <v>43</v>
      </c>
      <c r="O239" s="86"/>
      <c r="P239" s="215">
        <f>O239*H239</f>
        <v>0</v>
      </c>
      <c r="Q239" s="215">
        <v>0.045</v>
      </c>
      <c r="R239" s="215">
        <f>Q239*H239</f>
        <v>1.0098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178</v>
      </c>
      <c r="AT239" s="217" t="s">
        <v>253</v>
      </c>
      <c r="AU239" s="217" t="s">
        <v>82</v>
      </c>
      <c r="AY239" s="19" t="s">
        <v>128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135</v>
      </c>
      <c r="BM239" s="217" t="s">
        <v>748</v>
      </c>
    </row>
    <row r="240" spans="1:51" s="14" customFormat="1" ht="12">
      <c r="A240" s="14"/>
      <c r="B240" s="235"/>
      <c r="C240" s="236"/>
      <c r="D240" s="226" t="s">
        <v>149</v>
      </c>
      <c r="E240" s="236"/>
      <c r="F240" s="238" t="s">
        <v>749</v>
      </c>
      <c r="G240" s="236"/>
      <c r="H240" s="239">
        <v>22.44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149</v>
      </c>
      <c r="AU240" s="245" t="s">
        <v>82</v>
      </c>
      <c r="AV240" s="14" t="s">
        <v>82</v>
      </c>
      <c r="AW240" s="14" t="s">
        <v>4</v>
      </c>
      <c r="AX240" s="14" t="s">
        <v>80</v>
      </c>
      <c r="AY240" s="245" t="s">
        <v>128</v>
      </c>
    </row>
    <row r="241" spans="1:65" s="2" customFormat="1" ht="24.15" customHeight="1">
      <c r="A241" s="40"/>
      <c r="B241" s="41"/>
      <c r="C241" s="206" t="s">
        <v>383</v>
      </c>
      <c r="D241" s="206" t="s">
        <v>130</v>
      </c>
      <c r="E241" s="207" t="s">
        <v>454</v>
      </c>
      <c r="F241" s="208" t="s">
        <v>455</v>
      </c>
      <c r="G241" s="209" t="s">
        <v>168</v>
      </c>
      <c r="H241" s="210">
        <v>39.8</v>
      </c>
      <c r="I241" s="211"/>
      <c r="J241" s="212">
        <f>ROUND(I241*H241,2)</f>
        <v>0</v>
      </c>
      <c r="K241" s="208" t="s">
        <v>134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0.00017</v>
      </c>
      <c r="R241" s="215">
        <f>Q241*H241</f>
        <v>0.006766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135</v>
      </c>
      <c r="AT241" s="217" t="s">
        <v>130</v>
      </c>
      <c r="AU241" s="217" t="s">
        <v>82</v>
      </c>
      <c r="AY241" s="19" t="s">
        <v>128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135</v>
      </c>
      <c r="BM241" s="217" t="s">
        <v>750</v>
      </c>
    </row>
    <row r="242" spans="1:47" s="2" customFormat="1" ht="12">
      <c r="A242" s="40"/>
      <c r="B242" s="41"/>
      <c r="C242" s="42"/>
      <c r="D242" s="219" t="s">
        <v>137</v>
      </c>
      <c r="E242" s="42"/>
      <c r="F242" s="220" t="s">
        <v>457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137</v>
      </c>
      <c r="AU242" s="19" t="s">
        <v>82</v>
      </c>
    </row>
    <row r="243" spans="1:51" s="14" customFormat="1" ht="12">
      <c r="A243" s="14"/>
      <c r="B243" s="235"/>
      <c r="C243" s="236"/>
      <c r="D243" s="226" t="s">
        <v>149</v>
      </c>
      <c r="E243" s="237" t="s">
        <v>19</v>
      </c>
      <c r="F243" s="238" t="s">
        <v>751</v>
      </c>
      <c r="G243" s="236"/>
      <c r="H243" s="239">
        <v>39.8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149</v>
      </c>
      <c r="AU243" s="245" t="s">
        <v>82</v>
      </c>
      <c r="AV243" s="14" t="s">
        <v>82</v>
      </c>
      <c r="AW243" s="14" t="s">
        <v>33</v>
      </c>
      <c r="AX243" s="14" t="s">
        <v>80</v>
      </c>
      <c r="AY243" s="245" t="s">
        <v>128</v>
      </c>
    </row>
    <row r="244" spans="1:65" s="2" customFormat="1" ht="16.5" customHeight="1">
      <c r="A244" s="40"/>
      <c r="B244" s="41"/>
      <c r="C244" s="206" t="s">
        <v>388</v>
      </c>
      <c r="D244" s="206" t="s">
        <v>130</v>
      </c>
      <c r="E244" s="207" t="s">
        <v>459</v>
      </c>
      <c r="F244" s="208" t="s">
        <v>460</v>
      </c>
      <c r="G244" s="209" t="s">
        <v>168</v>
      </c>
      <c r="H244" s="210">
        <v>43.7</v>
      </c>
      <c r="I244" s="211"/>
      <c r="J244" s="212">
        <f>ROUND(I244*H244,2)</f>
        <v>0</v>
      </c>
      <c r="K244" s="208" t="s">
        <v>134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135</v>
      </c>
      <c r="AT244" s="217" t="s">
        <v>130</v>
      </c>
      <c r="AU244" s="217" t="s">
        <v>82</v>
      </c>
      <c r="AY244" s="19" t="s">
        <v>128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135</v>
      </c>
      <c r="BM244" s="217" t="s">
        <v>752</v>
      </c>
    </row>
    <row r="245" spans="1:47" s="2" customFormat="1" ht="12">
      <c r="A245" s="40"/>
      <c r="B245" s="41"/>
      <c r="C245" s="42"/>
      <c r="D245" s="219" t="s">
        <v>137</v>
      </c>
      <c r="E245" s="42"/>
      <c r="F245" s="220" t="s">
        <v>462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137</v>
      </c>
      <c r="AU245" s="19" t="s">
        <v>82</v>
      </c>
    </row>
    <row r="246" spans="1:51" s="14" customFormat="1" ht="12">
      <c r="A246" s="14"/>
      <c r="B246" s="235"/>
      <c r="C246" s="236"/>
      <c r="D246" s="226" t="s">
        <v>149</v>
      </c>
      <c r="E246" s="237" t="s">
        <v>19</v>
      </c>
      <c r="F246" s="238" t="s">
        <v>753</v>
      </c>
      <c r="G246" s="236"/>
      <c r="H246" s="239">
        <v>43.7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149</v>
      </c>
      <c r="AU246" s="245" t="s">
        <v>82</v>
      </c>
      <c r="AV246" s="14" t="s">
        <v>82</v>
      </c>
      <c r="AW246" s="14" t="s">
        <v>33</v>
      </c>
      <c r="AX246" s="14" t="s">
        <v>80</v>
      </c>
      <c r="AY246" s="245" t="s">
        <v>128</v>
      </c>
    </row>
    <row r="247" spans="1:65" s="2" customFormat="1" ht="16.5" customHeight="1">
      <c r="A247" s="40"/>
      <c r="B247" s="41"/>
      <c r="C247" s="206" t="s">
        <v>393</v>
      </c>
      <c r="D247" s="206" t="s">
        <v>130</v>
      </c>
      <c r="E247" s="207" t="s">
        <v>754</v>
      </c>
      <c r="F247" s="208" t="s">
        <v>755</v>
      </c>
      <c r="G247" s="209" t="s">
        <v>472</v>
      </c>
      <c r="H247" s="210">
        <v>1</v>
      </c>
      <c r="I247" s="211"/>
      <c r="J247" s="212">
        <f>ROUND(I247*H247,2)</f>
        <v>0</v>
      </c>
      <c r="K247" s="208" t="s">
        <v>19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135</v>
      </c>
      <c r="AT247" s="217" t="s">
        <v>130</v>
      </c>
      <c r="AU247" s="217" t="s">
        <v>82</v>
      </c>
      <c r="AY247" s="19" t="s">
        <v>128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135</v>
      </c>
      <c r="BM247" s="217" t="s">
        <v>756</v>
      </c>
    </row>
    <row r="248" spans="1:51" s="13" customFormat="1" ht="12">
      <c r="A248" s="13"/>
      <c r="B248" s="224"/>
      <c r="C248" s="225"/>
      <c r="D248" s="226" t="s">
        <v>149</v>
      </c>
      <c r="E248" s="227" t="s">
        <v>19</v>
      </c>
      <c r="F248" s="228" t="s">
        <v>757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149</v>
      </c>
      <c r="AU248" s="234" t="s">
        <v>82</v>
      </c>
      <c r="AV248" s="13" t="s">
        <v>80</v>
      </c>
      <c r="AW248" s="13" t="s">
        <v>33</v>
      </c>
      <c r="AX248" s="13" t="s">
        <v>72</v>
      </c>
      <c r="AY248" s="234" t="s">
        <v>128</v>
      </c>
    </row>
    <row r="249" spans="1:51" s="13" customFormat="1" ht="12">
      <c r="A249" s="13"/>
      <c r="B249" s="224"/>
      <c r="C249" s="225"/>
      <c r="D249" s="226" t="s">
        <v>149</v>
      </c>
      <c r="E249" s="227" t="s">
        <v>19</v>
      </c>
      <c r="F249" s="228" t="s">
        <v>758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149</v>
      </c>
      <c r="AU249" s="234" t="s">
        <v>82</v>
      </c>
      <c r="AV249" s="13" t="s">
        <v>80</v>
      </c>
      <c r="AW249" s="13" t="s">
        <v>33</v>
      </c>
      <c r="AX249" s="13" t="s">
        <v>72</v>
      </c>
      <c r="AY249" s="234" t="s">
        <v>128</v>
      </c>
    </row>
    <row r="250" spans="1:51" s="14" customFormat="1" ht="12">
      <c r="A250" s="14"/>
      <c r="B250" s="235"/>
      <c r="C250" s="236"/>
      <c r="D250" s="226" t="s">
        <v>149</v>
      </c>
      <c r="E250" s="237" t="s">
        <v>19</v>
      </c>
      <c r="F250" s="238" t="s">
        <v>80</v>
      </c>
      <c r="G250" s="236"/>
      <c r="H250" s="239">
        <v>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149</v>
      </c>
      <c r="AU250" s="245" t="s">
        <v>82</v>
      </c>
      <c r="AV250" s="14" t="s">
        <v>82</v>
      </c>
      <c r="AW250" s="14" t="s">
        <v>33</v>
      </c>
      <c r="AX250" s="14" t="s">
        <v>80</v>
      </c>
      <c r="AY250" s="245" t="s">
        <v>128</v>
      </c>
    </row>
    <row r="251" spans="1:65" s="2" customFormat="1" ht="16.5" customHeight="1">
      <c r="A251" s="40"/>
      <c r="B251" s="41"/>
      <c r="C251" s="206" t="s">
        <v>398</v>
      </c>
      <c r="D251" s="206" t="s">
        <v>130</v>
      </c>
      <c r="E251" s="207" t="s">
        <v>759</v>
      </c>
      <c r="F251" s="208" t="s">
        <v>471</v>
      </c>
      <c r="G251" s="209" t="s">
        <v>472</v>
      </c>
      <c r="H251" s="210">
        <v>1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135</v>
      </c>
      <c r="AT251" s="217" t="s">
        <v>130</v>
      </c>
      <c r="AU251" s="217" t="s">
        <v>82</v>
      </c>
      <c r="AY251" s="19" t="s">
        <v>128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135</v>
      </c>
      <c r="BM251" s="217" t="s">
        <v>760</v>
      </c>
    </row>
    <row r="252" spans="1:51" s="13" customFormat="1" ht="12">
      <c r="A252" s="13"/>
      <c r="B252" s="224"/>
      <c r="C252" s="225"/>
      <c r="D252" s="226" t="s">
        <v>149</v>
      </c>
      <c r="E252" s="227" t="s">
        <v>19</v>
      </c>
      <c r="F252" s="228" t="s">
        <v>474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149</v>
      </c>
      <c r="AU252" s="234" t="s">
        <v>82</v>
      </c>
      <c r="AV252" s="13" t="s">
        <v>80</v>
      </c>
      <c r="AW252" s="13" t="s">
        <v>33</v>
      </c>
      <c r="AX252" s="13" t="s">
        <v>72</v>
      </c>
      <c r="AY252" s="234" t="s">
        <v>128</v>
      </c>
    </row>
    <row r="253" spans="1:51" s="13" customFormat="1" ht="12">
      <c r="A253" s="13"/>
      <c r="B253" s="224"/>
      <c r="C253" s="225"/>
      <c r="D253" s="226" t="s">
        <v>149</v>
      </c>
      <c r="E253" s="227" t="s">
        <v>19</v>
      </c>
      <c r="F253" s="228" t="s">
        <v>761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149</v>
      </c>
      <c r="AU253" s="234" t="s">
        <v>82</v>
      </c>
      <c r="AV253" s="13" t="s">
        <v>80</v>
      </c>
      <c r="AW253" s="13" t="s">
        <v>33</v>
      </c>
      <c r="AX253" s="13" t="s">
        <v>72</v>
      </c>
      <c r="AY253" s="234" t="s">
        <v>128</v>
      </c>
    </row>
    <row r="254" spans="1:51" s="14" customFormat="1" ht="12">
      <c r="A254" s="14"/>
      <c r="B254" s="235"/>
      <c r="C254" s="236"/>
      <c r="D254" s="226" t="s">
        <v>149</v>
      </c>
      <c r="E254" s="237" t="s">
        <v>19</v>
      </c>
      <c r="F254" s="238" t="s">
        <v>80</v>
      </c>
      <c r="G254" s="236"/>
      <c r="H254" s="239">
        <v>1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149</v>
      </c>
      <c r="AU254" s="245" t="s">
        <v>82</v>
      </c>
      <c r="AV254" s="14" t="s">
        <v>82</v>
      </c>
      <c r="AW254" s="14" t="s">
        <v>33</v>
      </c>
      <c r="AX254" s="14" t="s">
        <v>80</v>
      </c>
      <c r="AY254" s="245" t="s">
        <v>128</v>
      </c>
    </row>
    <row r="255" spans="1:65" s="2" customFormat="1" ht="16.5" customHeight="1">
      <c r="A255" s="40"/>
      <c r="B255" s="41"/>
      <c r="C255" s="257" t="s">
        <v>404</v>
      </c>
      <c r="D255" s="257" t="s">
        <v>253</v>
      </c>
      <c r="E255" s="258" t="s">
        <v>477</v>
      </c>
      <c r="F255" s="259" t="s">
        <v>478</v>
      </c>
      <c r="G255" s="260" t="s">
        <v>133</v>
      </c>
      <c r="H255" s="261">
        <v>2</v>
      </c>
      <c r="I255" s="262"/>
      <c r="J255" s="263">
        <f>ROUND(I255*H255,2)</f>
        <v>0</v>
      </c>
      <c r="K255" s="259" t="s">
        <v>19</v>
      </c>
      <c r="L255" s="264"/>
      <c r="M255" s="265" t="s">
        <v>19</v>
      </c>
      <c r="N255" s="266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178</v>
      </c>
      <c r="AT255" s="217" t="s">
        <v>253</v>
      </c>
      <c r="AU255" s="217" t="s">
        <v>82</v>
      </c>
      <c r="AY255" s="19" t="s">
        <v>128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135</v>
      </c>
      <c r="BM255" s="217" t="s">
        <v>762</v>
      </c>
    </row>
    <row r="256" spans="1:65" s="2" customFormat="1" ht="16.5" customHeight="1">
      <c r="A256" s="40"/>
      <c r="B256" s="41"/>
      <c r="C256" s="257" t="s">
        <v>409</v>
      </c>
      <c r="D256" s="257" t="s">
        <v>253</v>
      </c>
      <c r="E256" s="258" t="s">
        <v>481</v>
      </c>
      <c r="F256" s="259" t="s">
        <v>763</v>
      </c>
      <c r="G256" s="260" t="s">
        <v>133</v>
      </c>
      <c r="H256" s="261">
        <v>1</v>
      </c>
      <c r="I256" s="262"/>
      <c r="J256" s="263">
        <f>ROUND(I256*H256,2)</f>
        <v>0</v>
      </c>
      <c r="K256" s="259" t="s">
        <v>19</v>
      </c>
      <c r="L256" s="264"/>
      <c r="M256" s="265" t="s">
        <v>19</v>
      </c>
      <c r="N256" s="266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178</v>
      </c>
      <c r="AT256" s="217" t="s">
        <v>253</v>
      </c>
      <c r="AU256" s="217" t="s">
        <v>82</v>
      </c>
      <c r="AY256" s="19" t="s">
        <v>128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135</v>
      </c>
      <c r="BM256" s="217" t="s">
        <v>764</v>
      </c>
    </row>
    <row r="257" spans="1:65" s="2" customFormat="1" ht="21.75" customHeight="1">
      <c r="A257" s="40"/>
      <c r="B257" s="41"/>
      <c r="C257" s="257" t="s">
        <v>415</v>
      </c>
      <c r="D257" s="257" t="s">
        <v>253</v>
      </c>
      <c r="E257" s="258" t="s">
        <v>765</v>
      </c>
      <c r="F257" s="259" t="s">
        <v>766</v>
      </c>
      <c r="G257" s="260" t="s">
        <v>133</v>
      </c>
      <c r="H257" s="261">
        <v>1</v>
      </c>
      <c r="I257" s="262"/>
      <c r="J257" s="263">
        <f>ROUND(I257*H257,2)</f>
        <v>0</v>
      </c>
      <c r="K257" s="259" t="s">
        <v>19</v>
      </c>
      <c r="L257" s="264"/>
      <c r="M257" s="265" t="s">
        <v>19</v>
      </c>
      <c r="N257" s="266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178</v>
      </c>
      <c r="AT257" s="217" t="s">
        <v>253</v>
      </c>
      <c r="AU257" s="217" t="s">
        <v>82</v>
      </c>
      <c r="AY257" s="19" t="s">
        <v>128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135</v>
      </c>
      <c r="BM257" s="217" t="s">
        <v>767</v>
      </c>
    </row>
    <row r="258" spans="1:63" s="12" customFormat="1" ht="22.8" customHeight="1">
      <c r="A258" s="12"/>
      <c r="B258" s="190"/>
      <c r="C258" s="191"/>
      <c r="D258" s="192" t="s">
        <v>71</v>
      </c>
      <c r="E258" s="204" t="s">
        <v>491</v>
      </c>
      <c r="F258" s="204" t="s">
        <v>492</v>
      </c>
      <c r="G258" s="191"/>
      <c r="H258" s="191"/>
      <c r="I258" s="194"/>
      <c r="J258" s="205">
        <f>BK258</f>
        <v>0</v>
      </c>
      <c r="K258" s="191"/>
      <c r="L258" s="196"/>
      <c r="M258" s="197"/>
      <c r="N258" s="198"/>
      <c r="O258" s="198"/>
      <c r="P258" s="199">
        <f>SUM(P259:P276)</f>
        <v>0</v>
      </c>
      <c r="Q258" s="198"/>
      <c r="R258" s="199">
        <f>SUM(R259:R276)</f>
        <v>0</v>
      </c>
      <c r="S258" s="198"/>
      <c r="T258" s="200">
        <f>SUM(T259:T276)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80</v>
      </c>
      <c r="AT258" s="202" t="s">
        <v>71</v>
      </c>
      <c r="AU258" s="202" t="s">
        <v>80</v>
      </c>
      <c r="AY258" s="201" t="s">
        <v>128</v>
      </c>
      <c r="BK258" s="203">
        <f>SUM(BK259:BK276)</f>
        <v>0</v>
      </c>
    </row>
    <row r="259" spans="1:65" s="2" customFormat="1" ht="24.15" customHeight="1">
      <c r="A259" s="40"/>
      <c r="B259" s="41"/>
      <c r="C259" s="206" t="s">
        <v>420</v>
      </c>
      <c r="D259" s="206" t="s">
        <v>130</v>
      </c>
      <c r="E259" s="207" t="s">
        <v>494</v>
      </c>
      <c r="F259" s="208" t="s">
        <v>495</v>
      </c>
      <c r="G259" s="209" t="s">
        <v>232</v>
      </c>
      <c r="H259" s="210">
        <v>75.15</v>
      </c>
      <c r="I259" s="211"/>
      <c r="J259" s="212">
        <f>ROUND(I259*H259,2)</f>
        <v>0</v>
      </c>
      <c r="K259" s="208" t="s">
        <v>134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135</v>
      </c>
      <c r="AT259" s="217" t="s">
        <v>130</v>
      </c>
      <c r="AU259" s="217" t="s">
        <v>82</v>
      </c>
      <c r="AY259" s="19" t="s">
        <v>128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135</v>
      </c>
      <c r="BM259" s="217" t="s">
        <v>768</v>
      </c>
    </row>
    <row r="260" spans="1:47" s="2" customFormat="1" ht="12">
      <c r="A260" s="40"/>
      <c r="B260" s="41"/>
      <c r="C260" s="42"/>
      <c r="D260" s="219" t="s">
        <v>137</v>
      </c>
      <c r="E260" s="42"/>
      <c r="F260" s="220" t="s">
        <v>497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137</v>
      </c>
      <c r="AU260" s="19" t="s">
        <v>82</v>
      </c>
    </row>
    <row r="261" spans="1:65" s="2" customFormat="1" ht="24.15" customHeight="1">
      <c r="A261" s="40"/>
      <c r="B261" s="41"/>
      <c r="C261" s="206" t="s">
        <v>425</v>
      </c>
      <c r="D261" s="206" t="s">
        <v>130</v>
      </c>
      <c r="E261" s="207" t="s">
        <v>499</v>
      </c>
      <c r="F261" s="208" t="s">
        <v>500</v>
      </c>
      <c r="G261" s="209" t="s">
        <v>232</v>
      </c>
      <c r="H261" s="210">
        <v>1052.1</v>
      </c>
      <c r="I261" s="211"/>
      <c r="J261" s="212">
        <f>ROUND(I261*H261,2)</f>
        <v>0</v>
      </c>
      <c r="K261" s="208" t="s">
        <v>134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135</v>
      </c>
      <c r="AT261" s="217" t="s">
        <v>130</v>
      </c>
      <c r="AU261" s="217" t="s">
        <v>82</v>
      </c>
      <c r="AY261" s="19" t="s">
        <v>128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135</v>
      </c>
      <c r="BM261" s="217" t="s">
        <v>769</v>
      </c>
    </row>
    <row r="262" spans="1:47" s="2" customFormat="1" ht="12">
      <c r="A262" s="40"/>
      <c r="B262" s="41"/>
      <c r="C262" s="42"/>
      <c r="D262" s="219" t="s">
        <v>137</v>
      </c>
      <c r="E262" s="42"/>
      <c r="F262" s="220" t="s">
        <v>502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137</v>
      </c>
      <c r="AU262" s="19" t="s">
        <v>82</v>
      </c>
    </row>
    <row r="263" spans="1:51" s="14" customFormat="1" ht="12">
      <c r="A263" s="14"/>
      <c r="B263" s="235"/>
      <c r="C263" s="236"/>
      <c r="D263" s="226" t="s">
        <v>149</v>
      </c>
      <c r="E263" s="237" t="s">
        <v>19</v>
      </c>
      <c r="F263" s="238" t="s">
        <v>770</v>
      </c>
      <c r="G263" s="236"/>
      <c r="H263" s="239">
        <v>1052.1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149</v>
      </c>
      <c r="AU263" s="245" t="s">
        <v>82</v>
      </c>
      <c r="AV263" s="14" t="s">
        <v>82</v>
      </c>
      <c r="AW263" s="14" t="s">
        <v>33</v>
      </c>
      <c r="AX263" s="14" t="s">
        <v>80</v>
      </c>
      <c r="AY263" s="245" t="s">
        <v>128</v>
      </c>
    </row>
    <row r="264" spans="1:65" s="2" customFormat="1" ht="16.5" customHeight="1">
      <c r="A264" s="40"/>
      <c r="B264" s="41"/>
      <c r="C264" s="206" t="s">
        <v>432</v>
      </c>
      <c r="D264" s="206" t="s">
        <v>130</v>
      </c>
      <c r="E264" s="207" t="s">
        <v>505</v>
      </c>
      <c r="F264" s="208" t="s">
        <v>506</v>
      </c>
      <c r="G264" s="209" t="s">
        <v>232</v>
      </c>
      <c r="H264" s="210">
        <v>75.15</v>
      </c>
      <c r="I264" s="211"/>
      <c r="J264" s="212">
        <f>ROUND(I264*H264,2)</f>
        <v>0</v>
      </c>
      <c r="K264" s="208" t="s">
        <v>134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135</v>
      </c>
      <c r="AT264" s="217" t="s">
        <v>130</v>
      </c>
      <c r="AU264" s="217" t="s">
        <v>82</v>
      </c>
      <c r="AY264" s="19" t="s">
        <v>128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135</v>
      </c>
      <c r="BM264" s="217" t="s">
        <v>771</v>
      </c>
    </row>
    <row r="265" spans="1:47" s="2" customFormat="1" ht="12">
      <c r="A265" s="40"/>
      <c r="B265" s="41"/>
      <c r="C265" s="42"/>
      <c r="D265" s="219" t="s">
        <v>137</v>
      </c>
      <c r="E265" s="42"/>
      <c r="F265" s="220" t="s">
        <v>508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82</v>
      </c>
    </row>
    <row r="266" spans="1:51" s="14" customFormat="1" ht="12">
      <c r="A266" s="14"/>
      <c r="B266" s="235"/>
      <c r="C266" s="236"/>
      <c r="D266" s="226" t="s">
        <v>149</v>
      </c>
      <c r="E266" s="237" t="s">
        <v>19</v>
      </c>
      <c r="F266" s="238" t="s">
        <v>772</v>
      </c>
      <c r="G266" s="236"/>
      <c r="H266" s="239">
        <v>75.15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149</v>
      </c>
      <c r="AU266" s="245" t="s">
        <v>82</v>
      </c>
      <c r="AV266" s="14" t="s">
        <v>82</v>
      </c>
      <c r="AW266" s="14" t="s">
        <v>33</v>
      </c>
      <c r="AX266" s="14" t="s">
        <v>80</v>
      </c>
      <c r="AY266" s="245" t="s">
        <v>128</v>
      </c>
    </row>
    <row r="267" spans="1:65" s="2" customFormat="1" ht="24.15" customHeight="1">
      <c r="A267" s="40"/>
      <c r="B267" s="41"/>
      <c r="C267" s="206" t="s">
        <v>437</v>
      </c>
      <c r="D267" s="206" t="s">
        <v>130</v>
      </c>
      <c r="E267" s="207" t="s">
        <v>511</v>
      </c>
      <c r="F267" s="208" t="s">
        <v>512</v>
      </c>
      <c r="G267" s="209" t="s">
        <v>232</v>
      </c>
      <c r="H267" s="210">
        <v>9.225</v>
      </c>
      <c r="I267" s="211"/>
      <c r="J267" s="212">
        <f>ROUND(I267*H267,2)</f>
        <v>0</v>
      </c>
      <c r="K267" s="208" t="s">
        <v>134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135</v>
      </c>
      <c r="AT267" s="217" t="s">
        <v>130</v>
      </c>
      <c r="AU267" s="217" t="s">
        <v>82</v>
      </c>
      <c r="AY267" s="19" t="s">
        <v>128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135</v>
      </c>
      <c r="BM267" s="217" t="s">
        <v>773</v>
      </c>
    </row>
    <row r="268" spans="1:47" s="2" customFormat="1" ht="12">
      <c r="A268" s="40"/>
      <c r="B268" s="41"/>
      <c r="C268" s="42"/>
      <c r="D268" s="219" t="s">
        <v>137</v>
      </c>
      <c r="E268" s="42"/>
      <c r="F268" s="220" t="s">
        <v>514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137</v>
      </c>
      <c r="AU268" s="19" t="s">
        <v>82</v>
      </c>
    </row>
    <row r="269" spans="1:51" s="14" customFormat="1" ht="12">
      <c r="A269" s="14"/>
      <c r="B269" s="235"/>
      <c r="C269" s="236"/>
      <c r="D269" s="226" t="s">
        <v>149</v>
      </c>
      <c r="E269" s="237" t="s">
        <v>19</v>
      </c>
      <c r="F269" s="238" t="s">
        <v>774</v>
      </c>
      <c r="G269" s="236"/>
      <c r="H269" s="239">
        <v>9.225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149</v>
      </c>
      <c r="AU269" s="245" t="s">
        <v>82</v>
      </c>
      <c r="AV269" s="14" t="s">
        <v>82</v>
      </c>
      <c r="AW269" s="14" t="s">
        <v>33</v>
      </c>
      <c r="AX269" s="14" t="s">
        <v>80</v>
      </c>
      <c r="AY269" s="245" t="s">
        <v>128</v>
      </c>
    </row>
    <row r="270" spans="1:65" s="2" customFormat="1" ht="24.15" customHeight="1">
      <c r="A270" s="40"/>
      <c r="B270" s="41"/>
      <c r="C270" s="206" t="s">
        <v>442</v>
      </c>
      <c r="D270" s="206" t="s">
        <v>130</v>
      </c>
      <c r="E270" s="207" t="s">
        <v>518</v>
      </c>
      <c r="F270" s="208" t="s">
        <v>231</v>
      </c>
      <c r="G270" s="209" t="s">
        <v>232</v>
      </c>
      <c r="H270" s="210">
        <v>36.395</v>
      </c>
      <c r="I270" s="211"/>
      <c r="J270" s="212">
        <f>ROUND(I270*H270,2)</f>
        <v>0</v>
      </c>
      <c r="K270" s="208" t="s">
        <v>134</v>
      </c>
      <c r="L270" s="46"/>
      <c r="M270" s="213" t="s">
        <v>19</v>
      </c>
      <c r="N270" s="214" t="s">
        <v>43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135</v>
      </c>
      <c r="AT270" s="217" t="s">
        <v>130</v>
      </c>
      <c r="AU270" s="217" t="s">
        <v>82</v>
      </c>
      <c r="AY270" s="19" t="s">
        <v>128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135</v>
      </c>
      <c r="BM270" s="217" t="s">
        <v>775</v>
      </c>
    </row>
    <row r="271" spans="1:47" s="2" customFormat="1" ht="12">
      <c r="A271" s="40"/>
      <c r="B271" s="41"/>
      <c r="C271" s="42"/>
      <c r="D271" s="219" t="s">
        <v>137</v>
      </c>
      <c r="E271" s="42"/>
      <c r="F271" s="220" t="s">
        <v>520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137</v>
      </c>
      <c r="AU271" s="19" t="s">
        <v>82</v>
      </c>
    </row>
    <row r="272" spans="1:51" s="14" customFormat="1" ht="12">
      <c r="A272" s="14"/>
      <c r="B272" s="235"/>
      <c r="C272" s="236"/>
      <c r="D272" s="226" t="s">
        <v>149</v>
      </c>
      <c r="E272" s="237" t="s">
        <v>19</v>
      </c>
      <c r="F272" s="238" t="s">
        <v>776</v>
      </c>
      <c r="G272" s="236"/>
      <c r="H272" s="239">
        <v>36.395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149</v>
      </c>
      <c r="AU272" s="245" t="s">
        <v>82</v>
      </c>
      <c r="AV272" s="14" t="s">
        <v>82</v>
      </c>
      <c r="AW272" s="14" t="s">
        <v>33</v>
      </c>
      <c r="AX272" s="14" t="s">
        <v>80</v>
      </c>
      <c r="AY272" s="245" t="s">
        <v>128</v>
      </c>
    </row>
    <row r="273" spans="1:65" s="2" customFormat="1" ht="24.15" customHeight="1">
      <c r="A273" s="40"/>
      <c r="B273" s="41"/>
      <c r="C273" s="206" t="s">
        <v>448</v>
      </c>
      <c r="D273" s="206" t="s">
        <v>130</v>
      </c>
      <c r="E273" s="207" t="s">
        <v>523</v>
      </c>
      <c r="F273" s="208" t="s">
        <v>524</v>
      </c>
      <c r="G273" s="209" t="s">
        <v>232</v>
      </c>
      <c r="H273" s="210">
        <v>6.32</v>
      </c>
      <c r="I273" s="211"/>
      <c r="J273" s="212">
        <f>ROUND(I273*H273,2)</f>
        <v>0</v>
      </c>
      <c r="K273" s="208" t="s">
        <v>134</v>
      </c>
      <c r="L273" s="46"/>
      <c r="M273" s="213" t="s">
        <v>19</v>
      </c>
      <c r="N273" s="214" t="s">
        <v>43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135</v>
      </c>
      <c r="AT273" s="217" t="s">
        <v>130</v>
      </c>
      <c r="AU273" s="217" t="s">
        <v>82</v>
      </c>
      <c r="AY273" s="19" t="s">
        <v>128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80</v>
      </c>
      <c r="BK273" s="218">
        <f>ROUND(I273*H273,2)</f>
        <v>0</v>
      </c>
      <c r="BL273" s="19" t="s">
        <v>135</v>
      </c>
      <c r="BM273" s="217" t="s">
        <v>777</v>
      </c>
    </row>
    <row r="274" spans="1:47" s="2" customFormat="1" ht="12">
      <c r="A274" s="40"/>
      <c r="B274" s="41"/>
      <c r="C274" s="42"/>
      <c r="D274" s="219" t="s">
        <v>137</v>
      </c>
      <c r="E274" s="42"/>
      <c r="F274" s="220" t="s">
        <v>526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137</v>
      </c>
      <c r="AU274" s="19" t="s">
        <v>82</v>
      </c>
    </row>
    <row r="275" spans="1:51" s="14" customFormat="1" ht="12">
      <c r="A275" s="14"/>
      <c r="B275" s="235"/>
      <c r="C275" s="236"/>
      <c r="D275" s="226" t="s">
        <v>149</v>
      </c>
      <c r="E275" s="237" t="s">
        <v>19</v>
      </c>
      <c r="F275" s="238" t="s">
        <v>778</v>
      </c>
      <c r="G275" s="236"/>
      <c r="H275" s="239">
        <v>23.21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149</v>
      </c>
      <c r="AU275" s="245" t="s">
        <v>82</v>
      </c>
      <c r="AV275" s="14" t="s">
        <v>82</v>
      </c>
      <c r="AW275" s="14" t="s">
        <v>33</v>
      </c>
      <c r="AX275" s="14" t="s">
        <v>72</v>
      </c>
      <c r="AY275" s="245" t="s">
        <v>128</v>
      </c>
    </row>
    <row r="276" spans="1:51" s="14" customFormat="1" ht="12">
      <c r="A276" s="14"/>
      <c r="B276" s="235"/>
      <c r="C276" s="236"/>
      <c r="D276" s="226" t="s">
        <v>149</v>
      </c>
      <c r="E276" s="237" t="s">
        <v>19</v>
      </c>
      <c r="F276" s="238" t="s">
        <v>779</v>
      </c>
      <c r="G276" s="236"/>
      <c r="H276" s="239">
        <v>6.32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149</v>
      </c>
      <c r="AU276" s="245" t="s">
        <v>82</v>
      </c>
      <c r="AV276" s="14" t="s">
        <v>82</v>
      </c>
      <c r="AW276" s="14" t="s">
        <v>33</v>
      </c>
      <c r="AX276" s="14" t="s">
        <v>80</v>
      </c>
      <c r="AY276" s="245" t="s">
        <v>128</v>
      </c>
    </row>
    <row r="277" spans="1:63" s="12" customFormat="1" ht="22.8" customHeight="1">
      <c r="A277" s="12"/>
      <c r="B277" s="190"/>
      <c r="C277" s="191"/>
      <c r="D277" s="192" t="s">
        <v>71</v>
      </c>
      <c r="E277" s="204" t="s">
        <v>529</v>
      </c>
      <c r="F277" s="204" t="s">
        <v>530</v>
      </c>
      <c r="G277" s="191"/>
      <c r="H277" s="191"/>
      <c r="I277" s="194"/>
      <c r="J277" s="205">
        <f>BK277</f>
        <v>0</v>
      </c>
      <c r="K277" s="191"/>
      <c r="L277" s="196"/>
      <c r="M277" s="197"/>
      <c r="N277" s="198"/>
      <c r="O277" s="198"/>
      <c r="P277" s="199">
        <f>SUM(P278:P279)</f>
        <v>0</v>
      </c>
      <c r="Q277" s="198"/>
      <c r="R277" s="199">
        <f>SUM(R278:R279)</f>
        <v>0</v>
      </c>
      <c r="S277" s="198"/>
      <c r="T277" s="200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1" t="s">
        <v>80</v>
      </c>
      <c r="AT277" s="202" t="s">
        <v>71</v>
      </c>
      <c r="AU277" s="202" t="s">
        <v>80</v>
      </c>
      <c r="AY277" s="201" t="s">
        <v>128</v>
      </c>
      <c r="BK277" s="203">
        <f>SUM(BK278:BK279)</f>
        <v>0</v>
      </c>
    </row>
    <row r="278" spans="1:65" s="2" customFormat="1" ht="24.15" customHeight="1">
      <c r="A278" s="40"/>
      <c r="B278" s="41"/>
      <c r="C278" s="206" t="s">
        <v>453</v>
      </c>
      <c r="D278" s="206" t="s">
        <v>130</v>
      </c>
      <c r="E278" s="207" t="s">
        <v>532</v>
      </c>
      <c r="F278" s="208" t="s">
        <v>533</v>
      </c>
      <c r="G278" s="209" t="s">
        <v>232</v>
      </c>
      <c r="H278" s="210">
        <v>79.978</v>
      </c>
      <c r="I278" s="211"/>
      <c r="J278" s="212">
        <f>ROUND(I278*H278,2)</f>
        <v>0</v>
      </c>
      <c r="K278" s="208" t="s">
        <v>134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135</v>
      </c>
      <c r="AT278" s="217" t="s">
        <v>130</v>
      </c>
      <c r="AU278" s="217" t="s">
        <v>82</v>
      </c>
      <c r="AY278" s="19" t="s">
        <v>128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135</v>
      </c>
      <c r="BM278" s="217" t="s">
        <v>780</v>
      </c>
    </row>
    <row r="279" spans="1:47" s="2" customFormat="1" ht="12">
      <c r="A279" s="40"/>
      <c r="B279" s="41"/>
      <c r="C279" s="42"/>
      <c r="D279" s="219" t="s">
        <v>137</v>
      </c>
      <c r="E279" s="42"/>
      <c r="F279" s="220" t="s">
        <v>535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137</v>
      </c>
      <c r="AU279" s="19" t="s">
        <v>82</v>
      </c>
    </row>
    <row r="280" spans="1:63" s="12" customFormat="1" ht="25.9" customHeight="1">
      <c r="A280" s="12"/>
      <c r="B280" s="190"/>
      <c r="C280" s="191"/>
      <c r="D280" s="192" t="s">
        <v>71</v>
      </c>
      <c r="E280" s="193" t="s">
        <v>619</v>
      </c>
      <c r="F280" s="193" t="s">
        <v>620</v>
      </c>
      <c r="G280" s="191"/>
      <c r="H280" s="191"/>
      <c r="I280" s="194"/>
      <c r="J280" s="195">
        <f>BK280</f>
        <v>0</v>
      </c>
      <c r="K280" s="191"/>
      <c r="L280" s="196"/>
      <c r="M280" s="197"/>
      <c r="N280" s="198"/>
      <c r="O280" s="198"/>
      <c r="P280" s="199">
        <f>P281+P290+P298</f>
        <v>0</v>
      </c>
      <c r="Q280" s="198"/>
      <c r="R280" s="199">
        <f>R281+R290+R298</f>
        <v>0</v>
      </c>
      <c r="S280" s="198"/>
      <c r="T280" s="200">
        <f>T281+T290+T298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160</v>
      </c>
      <c r="AT280" s="202" t="s">
        <v>71</v>
      </c>
      <c r="AU280" s="202" t="s">
        <v>72</v>
      </c>
      <c r="AY280" s="201" t="s">
        <v>128</v>
      </c>
      <c r="BK280" s="203">
        <f>BK281+BK290+BK298</f>
        <v>0</v>
      </c>
    </row>
    <row r="281" spans="1:63" s="12" customFormat="1" ht="22.8" customHeight="1">
      <c r="A281" s="12"/>
      <c r="B281" s="190"/>
      <c r="C281" s="191"/>
      <c r="D281" s="192" t="s">
        <v>71</v>
      </c>
      <c r="E281" s="204" t="s">
        <v>621</v>
      </c>
      <c r="F281" s="204" t="s">
        <v>622</v>
      </c>
      <c r="G281" s="191"/>
      <c r="H281" s="191"/>
      <c r="I281" s="194"/>
      <c r="J281" s="205">
        <f>BK281</f>
        <v>0</v>
      </c>
      <c r="K281" s="191"/>
      <c r="L281" s="196"/>
      <c r="M281" s="197"/>
      <c r="N281" s="198"/>
      <c r="O281" s="198"/>
      <c r="P281" s="199">
        <f>SUM(P282:P289)</f>
        <v>0</v>
      </c>
      <c r="Q281" s="198"/>
      <c r="R281" s="199">
        <f>SUM(R282:R289)</f>
        <v>0</v>
      </c>
      <c r="S281" s="198"/>
      <c r="T281" s="200">
        <f>SUM(T282:T289)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1" t="s">
        <v>160</v>
      </c>
      <c r="AT281" s="202" t="s">
        <v>71</v>
      </c>
      <c r="AU281" s="202" t="s">
        <v>80</v>
      </c>
      <c r="AY281" s="201" t="s">
        <v>128</v>
      </c>
      <c r="BK281" s="203">
        <f>SUM(BK282:BK289)</f>
        <v>0</v>
      </c>
    </row>
    <row r="282" spans="1:65" s="2" customFormat="1" ht="16.5" customHeight="1">
      <c r="A282" s="40"/>
      <c r="B282" s="41"/>
      <c r="C282" s="206" t="s">
        <v>458</v>
      </c>
      <c r="D282" s="206" t="s">
        <v>130</v>
      </c>
      <c r="E282" s="207" t="s">
        <v>624</v>
      </c>
      <c r="F282" s="208" t="s">
        <v>625</v>
      </c>
      <c r="G282" s="209" t="s">
        <v>626</v>
      </c>
      <c r="H282" s="210">
        <v>10</v>
      </c>
      <c r="I282" s="211"/>
      <c r="J282" s="212">
        <f>ROUND(I282*H282,2)</f>
        <v>0</v>
      </c>
      <c r="K282" s="208" t="s">
        <v>19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627</v>
      </c>
      <c r="AT282" s="217" t="s">
        <v>130</v>
      </c>
      <c r="AU282" s="217" t="s">
        <v>82</v>
      </c>
      <c r="AY282" s="19" t="s">
        <v>128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627</v>
      </c>
      <c r="BM282" s="217" t="s">
        <v>781</v>
      </c>
    </row>
    <row r="283" spans="1:51" s="13" customFormat="1" ht="12">
      <c r="A283" s="13"/>
      <c r="B283" s="224"/>
      <c r="C283" s="225"/>
      <c r="D283" s="226" t="s">
        <v>149</v>
      </c>
      <c r="E283" s="227" t="s">
        <v>19</v>
      </c>
      <c r="F283" s="228" t="s">
        <v>629</v>
      </c>
      <c r="G283" s="225"/>
      <c r="H283" s="227" t="s">
        <v>19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149</v>
      </c>
      <c r="AU283" s="234" t="s">
        <v>82</v>
      </c>
      <c r="AV283" s="13" t="s">
        <v>80</v>
      </c>
      <c r="AW283" s="13" t="s">
        <v>33</v>
      </c>
      <c r="AX283" s="13" t="s">
        <v>72</v>
      </c>
      <c r="AY283" s="234" t="s">
        <v>128</v>
      </c>
    </row>
    <row r="284" spans="1:51" s="14" customFormat="1" ht="12">
      <c r="A284" s="14"/>
      <c r="B284" s="235"/>
      <c r="C284" s="236"/>
      <c r="D284" s="226" t="s">
        <v>149</v>
      </c>
      <c r="E284" s="237" t="s">
        <v>19</v>
      </c>
      <c r="F284" s="238" t="s">
        <v>197</v>
      </c>
      <c r="G284" s="236"/>
      <c r="H284" s="239">
        <v>10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149</v>
      </c>
      <c r="AU284" s="245" t="s">
        <v>82</v>
      </c>
      <c r="AV284" s="14" t="s">
        <v>82</v>
      </c>
      <c r="AW284" s="14" t="s">
        <v>33</v>
      </c>
      <c r="AX284" s="14" t="s">
        <v>80</v>
      </c>
      <c r="AY284" s="245" t="s">
        <v>128</v>
      </c>
    </row>
    <row r="285" spans="1:65" s="2" customFormat="1" ht="16.5" customHeight="1">
      <c r="A285" s="40"/>
      <c r="B285" s="41"/>
      <c r="C285" s="206" t="s">
        <v>464</v>
      </c>
      <c r="D285" s="206" t="s">
        <v>130</v>
      </c>
      <c r="E285" s="207" t="s">
        <v>631</v>
      </c>
      <c r="F285" s="208" t="s">
        <v>632</v>
      </c>
      <c r="G285" s="209" t="s">
        <v>626</v>
      </c>
      <c r="H285" s="210">
        <v>10</v>
      </c>
      <c r="I285" s="211"/>
      <c r="J285" s="212">
        <f>ROUND(I285*H285,2)</f>
        <v>0</v>
      </c>
      <c r="K285" s="208" t="s">
        <v>134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627</v>
      </c>
      <c r="AT285" s="217" t="s">
        <v>130</v>
      </c>
      <c r="AU285" s="217" t="s">
        <v>82</v>
      </c>
      <c r="AY285" s="19" t="s">
        <v>128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627</v>
      </c>
      <c r="BM285" s="217" t="s">
        <v>782</v>
      </c>
    </row>
    <row r="286" spans="1:47" s="2" customFormat="1" ht="12">
      <c r="A286" s="40"/>
      <c r="B286" s="41"/>
      <c r="C286" s="42"/>
      <c r="D286" s="219" t="s">
        <v>137</v>
      </c>
      <c r="E286" s="42"/>
      <c r="F286" s="220" t="s">
        <v>634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137</v>
      </c>
      <c r="AU286" s="19" t="s">
        <v>82</v>
      </c>
    </row>
    <row r="287" spans="1:65" s="2" customFormat="1" ht="16.5" customHeight="1">
      <c r="A287" s="40"/>
      <c r="B287" s="41"/>
      <c r="C287" s="206" t="s">
        <v>469</v>
      </c>
      <c r="D287" s="206" t="s">
        <v>130</v>
      </c>
      <c r="E287" s="207" t="s">
        <v>636</v>
      </c>
      <c r="F287" s="208" t="s">
        <v>637</v>
      </c>
      <c r="G287" s="209" t="s">
        <v>626</v>
      </c>
      <c r="H287" s="210">
        <v>10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627</v>
      </c>
      <c r="AT287" s="217" t="s">
        <v>130</v>
      </c>
      <c r="AU287" s="217" t="s">
        <v>82</v>
      </c>
      <c r="AY287" s="19" t="s">
        <v>128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627</v>
      </c>
      <c r="BM287" s="217" t="s">
        <v>783</v>
      </c>
    </row>
    <row r="288" spans="1:51" s="13" customFormat="1" ht="12">
      <c r="A288" s="13"/>
      <c r="B288" s="224"/>
      <c r="C288" s="225"/>
      <c r="D288" s="226" t="s">
        <v>149</v>
      </c>
      <c r="E288" s="227" t="s">
        <v>19</v>
      </c>
      <c r="F288" s="228" t="s">
        <v>639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149</v>
      </c>
      <c r="AU288" s="234" t="s">
        <v>82</v>
      </c>
      <c r="AV288" s="13" t="s">
        <v>80</v>
      </c>
      <c r="AW288" s="13" t="s">
        <v>33</v>
      </c>
      <c r="AX288" s="13" t="s">
        <v>72</v>
      </c>
      <c r="AY288" s="234" t="s">
        <v>128</v>
      </c>
    </row>
    <row r="289" spans="1:51" s="14" customFormat="1" ht="12">
      <c r="A289" s="14"/>
      <c r="B289" s="235"/>
      <c r="C289" s="236"/>
      <c r="D289" s="226" t="s">
        <v>149</v>
      </c>
      <c r="E289" s="237" t="s">
        <v>19</v>
      </c>
      <c r="F289" s="238" t="s">
        <v>197</v>
      </c>
      <c r="G289" s="236"/>
      <c r="H289" s="239">
        <v>10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149</v>
      </c>
      <c r="AU289" s="245" t="s">
        <v>82</v>
      </c>
      <c r="AV289" s="14" t="s">
        <v>82</v>
      </c>
      <c r="AW289" s="14" t="s">
        <v>33</v>
      </c>
      <c r="AX289" s="14" t="s">
        <v>80</v>
      </c>
      <c r="AY289" s="245" t="s">
        <v>128</v>
      </c>
    </row>
    <row r="290" spans="1:63" s="12" customFormat="1" ht="22.8" customHeight="1">
      <c r="A290" s="12"/>
      <c r="B290" s="190"/>
      <c r="C290" s="191"/>
      <c r="D290" s="192" t="s">
        <v>71</v>
      </c>
      <c r="E290" s="204" t="s">
        <v>640</v>
      </c>
      <c r="F290" s="204" t="s">
        <v>641</v>
      </c>
      <c r="G290" s="191"/>
      <c r="H290" s="191"/>
      <c r="I290" s="194"/>
      <c r="J290" s="205">
        <f>BK290</f>
        <v>0</v>
      </c>
      <c r="K290" s="191"/>
      <c r="L290" s="196"/>
      <c r="M290" s="197"/>
      <c r="N290" s="198"/>
      <c r="O290" s="198"/>
      <c r="P290" s="199">
        <f>SUM(P291:P297)</f>
        <v>0</v>
      </c>
      <c r="Q290" s="198"/>
      <c r="R290" s="199">
        <f>SUM(R291:R297)</f>
        <v>0</v>
      </c>
      <c r="S290" s="198"/>
      <c r="T290" s="200">
        <f>SUM(T291:T297)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1" t="s">
        <v>160</v>
      </c>
      <c r="AT290" s="202" t="s">
        <v>71</v>
      </c>
      <c r="AU290" s="202" t="s">
        <v>80</v>
      </c>
      <c r="AY290" s="201" t="s">
        <v>128</v>
      </c>
      <c r="BK290" s="203">
        <f>SUM(BK291:BK297)</f>
        <v>0</v>
      </c>
    </row>
    <row r="291" spans="1:65" s="2" customFormat="1" ht="16.5" customHeight="1">
      <c r="A291" s="40"/>
      <c r="B291" s="41"/>
      <c r="C291" s="206" t="s">
        <v>476</v>
      </c>
      <c r="D291" s="206" t="s">
        <v>130</v>
      </c>
      <c r="E291" s="207" t="s">
        <v>643</v>
      </c>
      <c r="F291" s="208" t="s">
        <v>644</v>
      </c>
      <c r="G291" s="209" t="s">
        <v>472</v>
      </c>
      <c r="H291" s="210">
        <v>1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627</v>
      </c>
      <c r="AT291" s="217" t="s">
        <v>130</v>
      </c>
      <c r="AU291" s="217" t="s">
        <v>82</v>
      </c>
      <c r="AY291" s="19" t="s">
        <v>128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627</v>
      </c>
      <c r="BM291" s="217" t="s">
        <v>784</v>
      </c>
    </row>
    <row r="292" spans="1:65" s="2" customFormat="1" ht="16.5" customHeight="1">
      <c r="A292" s="40"/>
      <c r="B292" s="41"/>
      <c r="C292" s="206" t="s">
        <v>480</v>
      </c>
      <c r="D292" s="206" t="s">
        <v>130</v>
      </c>
      <c r="E292" s="207" t="s">
        <v>647</v>
      </c>
      <c r="F292" s="208" t="s">
        <v>648</v>
      </c>
      <c r="G292" s="209" t="s">
        <v>649</v>
      </c>
      <c r="H292" s="210">
        <v>1</v>
      </c>
      <c r="I292" s="211"/>
      <c r="J292" s="212">
        <f>ROUND(I292*H292,2)</f>
        <v>0</v>
      </c>
      <c r="K292" s="208" t="s">
        <v>19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627</v>
      </c>
      <c r="AT292" s="217" t="s">
        <v>130</v>
      </c>
      <c r="AU292" s="217" t="s">
        <v>82</v>
      </c>
      <c r="AY292" s="19" t="s">
        <v>128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627</v>
      </c>
      <c r="BM292" s="217" t="s">
        <v>785</v>
      </c>
    </row>
    <row r="293" spans="1:51" s="14" customFormat="1" ht="12">
      <c r="A293" s="14"/>
      <c r="B293" s="235"/>
      <c r="C293" s="236"/>
      <c r="D293" s="226" t="s">
        <v>149</v>
      </c>
      <c r="E293" s="237" t="s">
        <v>19</v>
      </c>
      <c r="F293" s="238" t="s">
        <v>80</v>
      </c>
      <c r="G293" s="236"/>
      <c r="H293" s="239">
        <v>1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149</v>
      </c>
      <c r="AU293" s="245" t="s">
        <v>82</v>
      </c>
      <c r="AV293" s="14" t="s">
        <v>82</v>
      </c>
      <c r="AW293" s="14" t="s">
        <v>33</v>
      </c>
      <c r="AX293" s="14" t="s">
        <v>80</v>
      </c>
      <c r="AY293" s="245" t="s">
        <v>128</v>
      </c>
    </row>
    <row r="294" spans="1:65" s="2" customFormat="1" ht="16.5" customHeight="1">
      <c r="A294" s="40"/>
      <c r="B294" s="41"/>
      <c r="C294" s="206" t="s">
        <v>484</v>
      </c>
      <c r="D294" s="206" t="s">
        <v>130</v>
      </c>
      <c r="E294" s="207" t="s">
        <v>652</v>
      </c>
      <c r="F294" s="208" t="s">
        <v>653</v>
      </c>
      <c r="G294" s="209" t="s">
        <v>649</v>
      </c>
      <c r="H294" s="210">
        <v>1</v>
      </c>
      <c r="I294" s="211"/>
      <c r="J294" s="212">
        <f>ROUND(I294*H294,2)</f>
        <v>0</v>
      </c>
      <c r="K294" s="208" t="s">
        <v>19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627</v>
      </c>
      <c r="AT294" s="217" t="s">
        <v>130</v>
      </c>
      <c r="AU294" s="217" t="s">
        <v>82</v>
      </c>
      <c r="AY294" s="19" t="s">
        <v>128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627</v>
      </c>
      <c r="BM294" s="217" t="s">
        <v>786</v>
      </c>
    </row>
    <row r="295" spans="1:51" s="13" customFormat="1" ht="12">
      <c r="A295" s="13"/>
      <c r="B295" s="224"/>
      <c r="C295" s="225"/>
      <c r="D295" s="226" t="s">
        <v>149</v>
      </c>
      <c r="E295" s="227" t="s">
        <v>19</v>
      </c>
      <c r="F295" s="228" t="s">
        <v>655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149</v>
      </c>
      <c r="AU295" s="234" t="s">
        <v>82</v>
      </c>
      <c r="AV295" s="13" t="s">
        <v>80</v>
      </c>
      <c r="AW295" s="13" t="s">
        <v>33</v>
      </c>
      <c r="AX295" s="13" t="s">
        <v>72</v>
      </c>
      <c r="AY295" s="234" t="s">
        <v>128</v>
      </c>
    </row>
    <row r="296" spans="1:51" s="14" customFormat="1" ht="12">
      <c r="A296" s="14"/>
      <c r="B296" s="235"/>
      <c r="C296" s="236"/>
      <c r="D296" s="226" t="s">
        <v>149</v>
      </c>
      <c r="E296" s="237" t="s">
        <v>19</v>
      </c>
      <c r="F296" s="238" t="s">
        <v>80</v>
      </c>
      <c r="G296" s="236"/>
      <c r="H296" s="239">
        <v>1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149</v>
      </c>
      <c r="AU296" s="245" t="s">
        <v>82</v>
      </c>
      <c r="AV296" s="14" t="s">
        <v>82</v>
      </c>
      <c r="AW296" s="14" t="s">
        <v>33</v>
      </c>
      <c r="AX296" s="14" t="s">
        <v>80</v>
      </c>
      <c r="AY296" s="245" t="s">
        <v>128</v>
      </c>
    </row>
    <row r="297" spans="1:65" s="2" customFormat="1" ht="16.5" customHeight="1">
      <c r="A297" s="40"/>
      <c r="B297" s="41"/>
      <c r="C297" s="206" t="s">
        <v>171</v>
      </c>
      <c r="D297" s="206" t="s">
        <v>130</v>
      </c>
      <c r="E297" s="207" t="s">
        <v>657</v>
      </c>
      <c r="F297" s="208" t="s">
        <v>658</v>
      </c>
      <c r="G297" s="209" t="s">
        <v>133</v>
      </c>
      <c r="H297" s="210">
        <v>1</v>
      </c>
      <c r="I297" s="211"/>
      <c r="J297" s="212">
        <f>ROUND(I297*H297,2)</f>
        <v>0</v>
      </c>
      <c r="K297" s="208" t="s">
        <v>19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627</v>
      </c>
      <c r="AT297" s="217" t="s">
        <v>130</v>
      </c>
      <c r="AU297" s="217" t="s">
        <v>82</v>
      </c>
      <c r="AY297" s="19" t="s">
        <v>128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627</v>
      </c>
      <c r="BM297" s="217" t="s">
        <v>787</v>
      </c>
    </row>
    <row r="298" spans="1:63" s="12" customFormat="1" ht="22.8" customHeight="1">
      <c r="A298" s="12"/>
      <c r="B298" s="190"/>
      <c r="C298" s="191"/>
      <c r="D298" s="192" t="s">
        <v>71</v>
      </c>
      <c r="E298" s="204" t="s">
        <v>660</v>
      </c>
      <c r="F298" s="204" t="s">
        <v>661</v>
      </c>
      <c r="G298" s="191"/>
      <c r="H298" s="191"/>
      <c r="I298" s="194"/>
      <c r="J298" s="205">
        <f>BK298</f>
        <v>0</v>
      </c>
      <c r="K298" s="191"/>
      <c r="L298" s="196"/>
      <c r="M298" s="197"/>
      <c r="N298" s="198"/>
      <c r="O298" s="198"/>
      <c r="P298" s="199">
        <f>P299</f>
        <v>0</v>
      </c>
      <c r="Q298" s="198"/>
      <c r="R298" s="199">
        <f>R299</f>
        <v>0</v>
      </c>
      <c r="S298" s="198"/>
      <c r="T298" s="200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1" t="s">
        <v>160</v>
      </c>
      <c r="AT298" s="202" t="s">
        <v>71</v>
      </c>
      <c r="AU298" s="202" t="s">
        <v>80</v>
      </c>
      <c r="AY298" s="201" t="s">
        <v>128</v>
      </c>
      <c r="BK298" s="203">
        <f>BK299</f>
        <v>0</v>
      </c>
    </row>
    <row r="299" spans="1:65" s="2" customFormat="1" ht="16.5" customHeight="1">
      <c r="A299" s="40"/>
      <c r="B299" s="41"/>
      <c r="C299" s="206" t="s">
        <v>493</v>
      </c>
      <c r="D299" s="206" t="s">
        <v>130</v>
      </c>
      <c r="E299" s="207" t="s">
        <v>663</v>
      </c>
      <c r="F299" s="208" t="s">
        <v>664</v>
      </c>
      <c r="G299" s="209" t="s">
        <v>472</v>
      </c>
      <c r="H299" s="210">
        <v>3</v>
      </c>
      <c r="I299" s="211"/>
      <c r="J299" s="212">
        <f>ROUND(I299*H299,2)</f>
        <v>0</v>
      </c>
      <c r="K299" s="208" t="s">
        <v>19</v>
      </c>
      <c r="L299" s="46"/>
      <c r="M299" s="267" t="s">
        <v>19</v>
      </c>
      <c r="N299" s="268" t="s">
        <v>43</v>
      </c>
      <c r="O299" s="269"/>
      <c r="P299" s="270">
        <f>O299*H299</f>
        <v>0</v>
      </c>
      <c r="Q299" s="270">
        <v>0</v>
      </c>
      <c r="R299" s="270">
        <f>Q299*H299</f>
        <v>0</v>
      </c>
      <c r="S299" s="270">
        <v>0</v>
      </c>
      <c r="T299" s="271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627</v>
      </c>
      <c r="AT299" s="217" t="s">
        <v>130</v>
      </c>
      <c r="AU299" s="217" t="s">
        <v>82</v>
      </c>
      <c r="AY299" s="19" t="s">
        <v>128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627</v>
      </c>
      <c r="BM299" s="217" t="s">
        <v>788</v>
      </c>
    </row>
    <row r="300" spans="1:31" s="2" customFormat="1" ht="6.95" customHeight="1">
      <c r="A300" s="40"/>
      <c r="B300" s="61"/>
      <c r="C300" s="62"/>
      <c r="D300" s="62"/>
      <c r="E300" s="62"/>
      <c r="F300" s="62"/>
      <c r="G300" s="62"/>
      <c r="H300" s="62"/>
      <c r="I300" s="62"/>
      <c r="J300" s="62"/>
      <c r="K300" s="62"/>
      <c r="L300" s="46"/>
      <c r="M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</row>
  </sheetData>
  <sheetProtection password="C7D8" sheet="1" objects="1" scenarios="1" formatColumns="0" formatRows="0" autoFilter="0"/>
  <autoFilter ref="C89:K29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7122"/>
    <hyperlink ref="F101" r:id="rId2" display="https://podminky.urs.cz/item/CS_URS_2023_01/113107142"/>
    <hyperlink ref="F105" r:id="rId3" display="https://podminky.urs.cz/item/CS_URS_2023_01/113107143"/>
    <hyperlink ref="F109" r:id="rId4" display="https://podminky.urs.cz/item/CS_URS_2023_01/113202111"/>
    <hyperlink ref="F112" r:id="rId5" display="https://podminky.urs.cz/item/CS_URS_2023_01/121151103"/>
    <hyperlink ref="F114" r:id="rId6" display="https://podminky.urs.cz/item/CS_URS_2023_01/122251102"/>
    <hyperlink ref="F121" r:id="rId7" display="https://podminky.urs.cz/item/CS_URS_2023_01/131251102"/>
    <hyperlink ref="F124" r:id="rId8" display="https://podminky.urs.cz/item/CS_URS_2023_01/162751137"/>
    <hyperlink ref="F130" r:id="rId9" display="https://podminky.urs.cz/item/CS_URS_2023_01/162751139"/>
    <hyperlink ref="F133" r:id="rId10" display="https://podminky.urs.cz/item/CS_URS_2023_01/167151101"/>
    <hyperlink ref="F135" r:id="rId11" display="https://podminky.urs.cz/item/CS_URS_2023_01/171201231"/>
    <hyperlink ref="F138" r:id="rId12" display="https://podminky.urs.cz/item/CS_URS_2023_01/171251201"/>
    <hyperlink ref="F141" r:id="rId13" display="https://podminky.urs.cz/item/CS_URS_2023_01/174111101"/>
    <hyperlink ref="F149" r:id="rId14" display="https://podminky.urs.cz/item/CS_URS_2023_01/181411131"/>
    <hyperlink ref="F154" r:id="rId15" display="https://podminky.urs.cz/item/CS_URS_2023_01/181951112"/>
    <hyperlink ref="F161" r:id="rId16" display="https://podminky.urs.cz/item/CS_URS_2023_01/182303111"/>
    <hyperlink ref="F168" r:id="rId17" display="https://podminky.urs.cz/item/CS_URS_2023_01/271542211"/>
    <hyperlink ref="F171" r:id="rId18" display="https://podminky.urs.cz/item/CS_URS_2023_01/273321411"/>
    <hyperlink ref="F174" r:id="rId19" display="https://podminky.urs.cz/item/CS_URS_2023_01/273362021"/>
    <hyperlink ref="F178" r:id="rId20" display="https://podminky.urs.cz/item/CS_URS_2023_01/564831011"/>
    <hyperlink ref="F182" r:id="rId21" display="https://podminky.urs.cz/item/CS_URS_2023_01/564851111"/>
    <hyperlink ref="F186" r:id="rId22" display="https://podminky.urs.cz/item/CS_URS_2023_01/564861111"/>
    <hyperlink ref="F190" r:id="rId23" display="https://podminky.urs.cz/item/CS_URS_2023_01/564871011"/>
    <hyperlink ref="F196" r:id="rId24" display="https://podminky.urs.cz/item/CS_URS_2023_01/565165101"/>
    <hyperlink ref="F200" r:id="rId25" display="https://podminky.urs.cz/item/CS_URS_2023_01/573211108"/>
    <hyperlink ref="F204" r:id="rId26" display="https://podminky.urs.cz/item/CS_URS_2023_01/577144031"/>
    <hyperlink ref="F208" r:id="rId27" display="https://podminky.urs.cz/item/CS_URS_2023_01/596211110"/>
    <hyperlink ref="F218" r:id="rId28" display="https://podminky.urs.cz/item/CS_URS_2023_01/596212212"/>
    <hyperlink ref="F229" r:id="rId29" display="https://podminky.urs.cz/item/CS_URS_2023_01/916131213"/>
    <hyperlink ref="F236" r:id="rId30" display="https://podminky.urs.cz/item/CS_URS_2023_01/916231213"/>
    <hyperlink ref="F242" r:id="rId31" display="https://podminky.urs.cz/item/CS_URS_2023_01/919122122"/>
    <hyperlink ref="F245" r:id="rId32" display="https://podminky.urs.cz/item/CS_URS_2023_01/919735113"/>
    <hyperlink ref="F260" r:id="rId33" display="https://podminky.urs.cz/item/CS_URS_2023_01/997221571"/>
    <hyperlink ref="F262" r:id="rId34" display="https://podminky.urs.cz/item/CS_URS_2023_01/997221579"/>
    <hyperlink ref="F265" r:id="rId35" display="https://podminky.urs.cz/item/CS_URS_2023_01/997221612"/>
    <hyperlink ref="F268" r:id="rId36" display="https://podminky.urs.cz/item/CS_URS_2023_01/997221861"/>
    <hyperlink ref="F271" r:id="rId37" display="https://podminky.urs.cz/item/CS_URS_2023_01/997221873"/>
    <hyperlink ref="F274" r:id="rId38" display="https://podminky.urs.cz/item/CS_URS_2023_01/997221875"/>
    <hyperlink ref="F279" r:id="rId39" display="https://podminky.urs.cz/item/CS_URS_2023_01/998223011"/>
    <hyperlink ref="F286" r:id="rId40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Rozmístění polopodzemních kontejnerů - Březenecká III.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29. 6. 2023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ROUND((SUM(BE90:BE247)),2)</f>
        <v>0</v>
      </c>
      <c r="G33" s="40"/>
      <c r="H33" s="40"/>
      <c r="I33" s="150">
        <v>0.21</v>
      </c>
      <c r="J33" s="149">
        <f>ROUND(((SUM(BE90:BE247))*I33),2)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ROUND((SUM(BF90:BF247)),2)</f>
        <v>0</v>
      </c>
      <c r="G34" s="40"/>
      <c r="H34" s="40"/>
      <c r="I34" s="150">
        <v>0.15</v>
      </c>
      <c r="J34" s="149">
        <f>ROUND(((SUM(BF90:BF247))*I34),2)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ROUND((SUM(BG90:BG247)),2)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ROUND((SUM(BH90:BH247)),2)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ROUND((SUM(BI90:BI247)),2)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Rozmístění polopodzemních kontejnerů - Březenecká III.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Lokalita I.A - 6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29. 6. 2023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Chomutov</v>
      </c>
      <c r="G54" s="42"/>
      <c r="H54" s="42"/>
      <c r="I54" s="34" t="s">
        <v>31</v>
      </c>
      <c r="J54" s="38" t="str">
        <f>E21</f>
        <v>KAP atelier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J141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J151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J184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J210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J225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109</v>
      </c>
      <c r="E67" s="170"/>
      <c r="F67" s="170"/>
      <c r="G67" s="170"/>
      <c r="H67" s="170"/>
      <c r="I67" s="170"/>
      <c r="J67" s="171">
        <f>J228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J229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J238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J246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113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Rozmístění polopodzemních kontejnerů - Březenecká III. Etapa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93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04 - Lokalita I.A - 6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Chomutov</v>
      </c>
      <c r="G84" s="42"/>
      <c r="H84" s="42"/>
      <c r="I84" s="34" t="s">
        <v>23</v>
      </c>
      <c r="J84" s="74" t="str">
        <f>IF(J12="","",J12)</f>
        <v>29. 6. 2023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Statutární město Chomutov</v>
      </c>
      <c r="G86" s="42"/>
      <c r="H86" s="42"/>
      <c r="I86" s="34" t="s">
        <v>31</v>
      </c>
      <c r="J86" s="38" t="str">
        <f>E21</f>
        <v>KAP atelier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34</v>
      </c>
      <c r="J87" s="38" t="str">
        <f>E24</f>
        <v>Jaroslav Kudláček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114</v>
      </c>
      <c r="D89" s="182" t="s">
        <v>57</v>
      </c>
      <c r="E89" s="182" t="s">
        <v>53</v>
      </c>
      <c r="F89" s="182" t="s">
        <v>54</v>
      </c>
      <c r="G89" s="182" t="s">
        <v>115</v>
      </c>
      <c r="H89" s="182" t="s">
        <v>116</v>
      </c>
      <c r="I89" s="182" t="s">
        <v>117</v>
      </c>
      <c r="J89" s="182" t="s">
        <v>97</v>
      </c>
      <c r="K89" s="183" t="s">
        <v>118</v>
      </c>
      <c r="L89" s="184"/>
      <c r="M89" s="94" t="s">
        <v>19</v>
      </c>
      <c r="N89" s="95" t="s">
        <v>42</v>
      </c>
      <c r="O89" s="95" t="s">
        <v>119</v>
      </c>
      <c r="P89" s="95" t="s">
        <v>120</v>
      </c>
      <c r="Q89" s="95" t="s">
        <v>121</v>
      </c>
      <c r="R89" s="95" t="s">
        <v>122</v>
      </c>
      <c r="S89" s="95" t="s">
        <v>123</v>
      </c>
      <c r="T89" s="96" t="s">
        <v>124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125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P91+P228</f>
        <v>0</v>
      </c>
      <c r="Q90" s="98"/>
      <c r="R90" s="187">
        <f>R91+R228</f>
        <v>51.178245710000006</v>
      </c>
      <c r="S90" s="98"/>
      <c r="T90" s="188">
        <f>T91+T228</f>
        <v>42.2685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98</v>
      </c>
      <c r="BK90" s="189">
        <f>BK91+BK228</f>
        <v>0</v>
      </c>
    </row>
    <row r="91" spans="1:63" s="12" customFormat="1" ht="25.9" customHeight="1">
      <c r="A91" s="12"/>
      <c r="B91" s="190"/>
      <c r="C91" s="191"/>
      <c r="D91" s="192" t="s">
        <v>71</v>
      </c>
      <c r="E91" s="193" t="s">
        <v>126</v>
      </c>
      <c r="F91" s="193" t="s">
        <v>127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P92+P141+P151+P184+P210+P225</f>
        <v>0</v>
      </c>
      <c r="Q91" s="198"/>
      <c r="R91" s="199">
        <f>R92+R141+R151+R184+R210+R225</f>
        <v>51.178245710000006</v>
      </c>
      <c r="S91" s="198"/>
      <c r="T91" s="200">
        <f>T92+T141+T151+T184+T210+T225</f>
        <v>42.2685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72</v>
      </c>
      <c r="AY91" s="201" t="s">
        <v>128</v>
      </c>
      <c r="BK91" s="203">
        <f>BK92+BK141+BK151+BK184+BK210+BK225</f>
        <v>0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80</v>
      </c>
      <c r="F92" s="204" t="s">
        <v>129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SUM(P93:P140)</f>
        <v>0</v>
      </c>
      <c r="Q92" s="198"/>
      <c r="R92" s="199">
        <f>SUM(R93:R140)</f>
        <v>19.52</v>
      </c>
      <c r="S92" s="198"/>
      <c r="T92" s="200">
        <f>SUM(T93:T140)</f>
        <v>42.2685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80</v>
      </c>
      <c r="AY92" s="201" t="s">
        <v>128</v>
      </c>
      <c r="BK92" s="203">
        <f>SUM(BK93:BK140)</f>
        <v>0</v>
      </c>
    </row>
    <row r="93" spans="1:65" s="2" customFormat="1" ht="33" customHeight="1">
      <c r="A93" s="40"/>
      <c r="B93" s="41"/>
      <c r="C93" s="206" t="s">
        <v>80</v>
      </c>
      <c r="D93" s="206" t="s">
        <v>130</v>
      </c>
      <c r="E93" s="207" t="s">
        <v>144</v>
      </c>
      <c r="F93" s="208" t="s">
        <v>145</v>
      </c>
      <c r="G93" s="209" t="s">
        <v>146</v>
      </c>
      <c r="H93" s="210">
        <v>69.75</v>
      </c>
      <c r="I93" s="211"/>
      <c r="J93" s="212">
        <f>ROUND(I93*H93,2)</f>
        <v>0</v>
      </c>
      <c r="K93" s="208" t="s">
        <v>134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0.29</v>
      </c>
      <c r="T93" s="216">
        <f>S93*H93</f>
        <v>20.2275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135</v>
      </c>
      <c r="AT93" s="217" t="s">
        <v>130</v>
      </c>
      <c r="AU93" s="217" t="s">
        <v>82</v>
      </c>
      <c r="AY93" s="19" t="s">
        <v>128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135</v>
      </c>
      <c r="BM93" s="217" t="s">
        <v>790</v>
      </c>
    </row>
    <row r="94" spans="1:47" s="2" customFormat="1" ht="12">
      <c r="A94" s="40"/>
      <c r="B94" s="41"/>
      <c r="C94" s="42"/>
      <c r="D94" s="219" t="s">
        <v>137</v>
      </c>
      <c r="E94" s="42"/>
      <c r="F94" s="220" t="s">
        <v>148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137</v>
      </c>
      <c r="AU94" s="19" t="s">
        <v>82</v>
      </c>
    </row>
    <row r="95" spans="1:51" s="13" customFormat="1" ht="12">
      <c r="A95" s="13"/>
      <c r="B95" s="224"/>
      <c r="C95" s="225"/>
      <c r="D95" s="226" t="s">
        <v>149</v>
      </c>
      <c r="E95" s="227" t="s">
        <v>19</v>
      </c>
      <c r="F95" s="228" t="s">
        <v>150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149</v>
      </c>
      <c r="AU95" s="234" t="s">
        <v>82</v>
      </c>
      <c r="AV95" s="13" t="s">
        <v>80</v>
      </c>
      <c r="AW95" s="13" t="s">
        <v>33</v>
      </c>
      <c r="AX95" s="13" t="s">
        <v>72</v>
      </c>
      <c r="AY95" s="234" t="s">
        <v>128</v>
      </c>
    </row>
    <row r="96" spans="1:51" s="14" customFormat="1" ht="12">
      <c r="A96" s="14"/>
      <c r="B96" s="235"/>
      <c r="C96" s="236"/>
      <c r="D96" s="226" t="s">
        <v>149</v>
      </c>
      <c r="E96" s="237" t="s">
        <v>19</v>
      </c>
      <c r="F96" s="238" t="s">
        <v>791</v>
      </c>
      <c r="G96" s="236"/>
      <c r="H96" s="239">
        <v>8.8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149</v>
      </c>
      <c r="AU96" s="245" t="s">
        <v>82</v>
      </c>
      <c r="AV96" s="14" t="s">
        <v>82</v>
      </c>
      <c r="AW96" s="14" t="s">
        <v>33</v>
      </c>
      <c r="AX96" s="14" t="s">
        <v>72</v>
      </c>
      <c r="AY96" s="245" t="s">
        <v>128</v>
      </c>
    </row>
    <row r="97" spans="1:51" s="14" customFormat="1" ht="12">
      <c r="A97" s="14"/>
      <c r="B97" s="235"/>
      <c r="C97" s="236"/>
      <c r="D97" s="226" t="s">
        <v>149</v>
      </c>
      <c r="E97" s="237" t="s">
        <v>19</v>
      </c>
      <c r="F97" s="238" t="s">
        <v>792</v>
      </c>
      <c r="G97" s="236"/>
      <c r="H97" s="239">
        <v>60.95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149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128</v>
      </c>
    </row>
    <row r="98" spans="1:51" s="15" customFormat="1" ht="12">
      <c r="A98" s="15"/>
      <c r="B98" s="246"/>
      <c r="C98" s="247"/>
      <c r="D98" s="226" t="s">
        <v>149</v>
      </c>
      <c r="E98" s="248" t="s">
        <v>19</v>
      </c>
      <c r="F98" s="249" t="s">
        <v>154</v>
      </c>
      <c r="G98" s="247"/>
      <c r="H98" s="250">
        <v>69.75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149</v>
      </c>
      <c r="AU98" s="256" t="s">
        <v>82</v>
      </c>
      <c r="AV98" s="15" t="s">
        <v>135</v>
      </c>
      <c r="AW98" s="15" t="s">
        <v>33</v>
      </c>
      <c r="AX98" s="15" t="s">
        <v>80</v>
      </c>
      <c r="AY98" s="256" t="s">
        <v>128</v>
      </c>
    </row>
    <row r="99" spans="1:65" s="2" customFormat="1" ht="24.15" customHeight="1">
      <c r="A99" s="40"/>
      <c r="B99" s="41"/>
      <c r="C99" s="206" t="s">
        <v>82</v>
      </c>
      <c r="D99" s="206" t="s">
        <v>130</v>
      </c>
      <c r="E99" s="207" t="s">
        <v>161</v>
      </c>
      <c r="F99" s="208" t="s">
        <v>162</v>
      </c>
      <c r="G99" s="209" t="s">
        <v>146</v>
      </c>
      <c r="H99" s="210">
        <v>69.75</v>
      </c>
      <c r="I99" s="211"/>
      <c r="J99" s="212">
        <f>ROUND(I99*H99,2)</f>
        <v>0</v>
      </c>
      <c r="K99" s="208" t="s">
        <v>134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0.316</v>
      </c>
      <c r="T99" s="216">
        <f>S99*H99</f>
        <v>22.041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135</v>
      </c>
      <c r="AT99" s="217" t="s">
        <v>130</v>
      </c>
      <c r="AU99" s="217" t="s">
        <v>82</v>
      </c>
      <c r="AY99" s="19" t="s">
        <v>128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135</v>
      </c>
      <c r="BM99" s="217" t="s">
        <v>793</v>
      </c>
    </row>
    <row r="100" spans="1:47" s="2" customFormat="1" ht="12">
      <c r="A100" s="40"/>
      <c r="B100" s="41"/>
      <c r="C100" s="42"/>
      <c r="D100" s="219" t="s">
        <v>137</v>
      </c>
      <c r="E100" s="42"/>
      <c r="F100" s="220" t="s">
        <v>164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137</v>
      </c>
      <c r="AU100" s="19" t="s">
        <v>82</v>
      </c>
    </row>
    <row r="101" spans="1:51" s="13" customFormat="1" ht="12">
      <c r="A101" s="13"/>
      <c r="B101" s="224"/>
      <c r="C101" s="225"/>
      <c r="D101" s="226" t="s">
        <v>149</v>
      </c>
      <c r="E101" s="227" t="s">
        <v>19</v>
      </c>
      <c r="F101" s="228" t="s">
        <v>150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149</v>
      </c>
      <c r="AU101" s="234" t="s">
        <v>82</v>
      </c>
      <c r="AV101" s="13" t="s">
        <v>80</v>
      </c>
      <c r="AW101" s="13" t="s">
        <v>33</v>
      </c>
      <c r="AX101" s="13" t="s">
        <v>72</v>
      </c>
      <c r="AY101" s="234" t="s">
        <v>128</v>
      </c>
    </row>
    <row r="102" spans="1:51" s="14" customFormat="1" ht="12">
      <c r="A102" s="14"/>
      <c r="B102" s="235"/>
      <c r="C102" s="236"/>
      <c r="D102" s="226" t="s">
        <v>149</v>
      </c>
      <c r="E102" s="237" t="s">
        <v>19</v>
      </c>
      <c r="F102" s="238" t="s">
        <v>791</v>
      </c>
      <c r="G102" s="236"/>
      <c r="H102" s="239">
        <v>8.8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149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128</v>
      </c>
    </row>
    <row r="103" spans="1:51" s="14" customFormat="1" ht="12">
      <c r="A103" s="14"/>
      <c r="B103" s="235"/>
      <c r="C103" s="236"/>
      <c r="D103" s="226" t="s">
        <v>149</v>
      </c>
      <c r="E103" s="237" t="s">
        <v>19</v>
      </c>
      <c r="F103" s="238" t="s">
        <v>792</v>
      </c>
      <c r="G103" s="236"/>
      <c r="H103" s="239">
        <v>60.95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149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128</v>
      </c>
    </row>
    <row r="104" spans="1:51" s="15" customFormat="1" ht="12">
      <c r="A104" s="15"/>
      <c r="B104" s="246"/>
      <c r="C104" s="247"/>
      <c r="D104" s="226" t="s">
        <v>149</v>
      </c>
      <c r="E104" s="248" t="s">
        <v>19</v>
      </c>
      <c r="F104" s="249" t="s">
        <v>154</v>
      </c>
      <c r="G104" s="247"/>
      <c r="H104" s="250">
        <v>69.75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149</v>
      </c>
      <c r="AU104" s="256" t="s">
        <v>82</v>
      </c>
      <c r="AV104" s="15" t="s">
        <v>135</v>
      </c>
      <c r="AW104" s="15" t="s">
        <v>33</v>
      </c>
      <c r="AX104" s="15" t="s">
        <v>80</v>
      </c>
      <c r="AY104" s="256" t="s">
        <v>128</v>
      </c>
    </row>
    <row r="105" spans="1:65" s="2" customFormat="1" ht="16.5" customHeight="1">
      <c r="A105" s="40"/>
      <c r="B105" s="41"/>
      <c r="C105" s="206" t="s">
        <v>143</v>
      </c>
      <c r="D105" s="206" t="s">
        <v>130</v>
      </c>
      <c r="E105" s="207" t="s">
        <v>794</v>
      </c>
      <c r="F105" s="208" t="s">
        <v>795</v>
      </c>
      <c r="G105" s="209" t="s">
        <v>181</v>
      </c>
      <c r="H105" s="210">
        <v>9.15</v>
      </c>
      <c r="I105" s="211"/>
      <c r="J105" s="212">
        <f>ROUND(I105*H105,2)</f>
        <v>0</v>
      </c>
      <c r="K105" s="208" t="s">
        <v>134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135</v>
      </c>
      <c r="AT105" s="217" t="s">
        <v>130</v>
      </c>
      <c r="AU105" s="217" t="s">
        <v>82</v>
      </c>
      <c r="AY105" s="19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135</v>
      </c>
      <c r="BM105" s="217" t="s">
        <v>796</v>
      </c>
    </row>
    <row r="106" spans="1:47" s="2" customFormat="1" ht="12">
      <c r="A106" s="40"/>
      <c r="B106" s="41"/>
      <c r="C106" s="42"/>
      <c r="D106" s="219" t="s">
        <v>137</v>
      </c>
      <c r="E106" s="42"/>
      <c r="F106" s="220" t="s">
        <v>797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137</v>
      </c>
      <c r="AU106" s="19" t="s">
        <v>82</v>
      </c>
    </row>
    <row r="107" spans="1:51" s="13" customFormat="1" ht="12">
      <c r="A107" s="13"/>
      <c r="B107" s="224"/>
      <c r="C107" s="225"/>
      <c r="D107" s="226" t="s">
        <v>149</v>
      </c>
      <c r="E107" s="227" t="s">
        <v>19</v>
      </c>
      <c r="F107" s="228" t="s">
        <v>186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149</v>
      </c>
      <c r="AU107" s="234" t="s">
        <v>82</v>
      </c>
      <c r="AV107" s="13" t="s">
        <v>80</v>
      </c>
      <c r="AW107" s="13" t="s">
        <v>33</v>
      </c>
      <c r="AX107" s="13" t="s">
        <v>72</v>
      </c>
      <c r="AY107" s="234" t="s">
        <v>128</v>
      </c>
    </row>
    <row r="108" spans="1:51" s="14" customFormat="1" ht="12">
      <c r="A108" s="14"/>
      <c r="B108" s="235"/>
      <c r="C108" s="236"/>
      <c r="D108" s="226" t="s">
        <v>149</v>
      </c>
      <c r="E108" s="237" t="s">
        <v>19</v>
      </c>
      <c r="F108" s="238" t="s">
        <v>798</v>
      </c>
      <c r="G108" s="236"/>
      <c r="H108" s="239">
        <v>9.15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149</v>
      </c>
      <c r="AU108" s="245" t="s">
        <v>82</v>
      </c>
      <c r="AV108" s="14" t="s">
        <v>82</v>
      </c>
      <c r="AW108" s="14" t="s">
        <v>33</v>
      </c>
      <c r="AX108" s="14" t="s">
        <v>80</v>
      </c>
      <c r="AY108" s="245" t="s">
        <v>128</v>
      </c>
    </row>
    <row r="109" spans="1:65" s="2" customFormat="1" ht="24.15" customHeight="1">
      <c r="A109" s="40"/>
      <c r="B109" s="41"/>
      <c r="C109" s="206" t="s">
        <v>135</v>
      </c>
      <c r="D109" s="206" t="s">
        <v>130</v>
      </c>
      <c r="E109" s="207" t="s">
        <v>799</v>
      </c>
      <c r="F109" s="208" t="s">
        <v>800</v>
      </c>
      <c r="G109" s="209" t="s">
        <v>181</v>
      </c>
      <c r="H109" s="210">
        <v>62.567</v>
      </c>
      <c r="I109" s="211"/>
      <c r="J109" s="212">
        <f>ROUND(I109*H109,2)</f>
        <v>0</v>
      </c>
      <c r="K109" s="208" t="s">
        <v>134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135</v>
      </c>
      <c r="AT109" s="217" t="s">
        <v>130</v>
      </c>
      <c r="AU109" s="217" t="s">
        <v>82</v>
      </c>
      <c r="AY109" s="19" t="s">
        <v>128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135</v>
      </c>
      <c r="BM109" s="217" t="s">
        <v>801</v>
      </c>
    </row>
    <row r="110" spans="1:47" s="2" customFormat="1" ht="12">
      <c r="A110" s="40"/>
      <c r="B110" s="41"/>
      <c r="C110" s="42"/>
      <c r="D110" s="219" t="s">
        <v>137</v>
      </c>
      <c r="E110" s="42"/>
      <c r="F110" s="220" t="s">
        <v>802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137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149</v>
      </c>
      <c r="E111" s="237" t="s">
        <v>19</v>
      </c>
      <c r="F111" s="238" t="s">
        <v>803</v>
      </c>
      <c r="G111" s="236"/>
      <c r="H111" s="239">
        <v>62.567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149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128</v>
      </c>
    </row>
    <row r="112" spans="1:65" s="2" customFormat="1" ht="37.8" customHeight="1">
      <c r="A112" s="40"/>
      <c r="B112" s="41"/>
      <c r="C112" s="206" t="s">
        <v>160</v>
      </c>
      <c r="D112" s="206" t="s">
        <v>130</v>
      </c>
      <c r="E112" s="207" t="s">
        <v>210</v>
      </c>
      <c r="F112" s="208" t="s">
        <v>211</v>
      </c>
      <c r="G112" s="209" t="s">
        <v>181</v>
      </c>
      <c r="H112" s="210">
        <v>71.717</v>
      </c>
      <c r="I112" s="211"/>
      <c r="J112" s="212">
        <f>ROUND(I112*H112,2)</f>
        <v>0</v>
      </c>
      <c r="K112" s="208" t="s">
        <v>134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135</v>
      </c>
      <c r="AT112" s="217" t="s">
        <v>130</v>
      </c>
      <c r="AU112" s="217" t="s">
        <v>82</v>
      </c>
      <c r="AY112" s="19" t="s">
        <v>128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135</v>
      </c>
      <c r="BM112" s="217" t="s">
        <v>804</v>
      </c>
    </row>
    <row r="113" spans="1:47" s="2" customFormat="1" ht="12">
      <c r="A113" s="40"/>
      <c r="B113" s="41"/>
      <c r="C113" s="42"/>
      <c r="D113" s="219" t="s">
        <v>137</v>
      </c>
      <c r="E113" s="42"/>
      <c r="F113" s="220" t="s">
        <v>213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137</v>
      </c>
      <c r="AU113" s="19" t="s">
        <v>82</v>
      </c>
    </row>
    <row r="114" spans="1:51" s="14" customFormat="1" ht="12">
      <c r="A114" s="14"/>
      <c r="B114" s="235"/>
      <c r="C114" s="236"/>
      <c r="D114" s="226" t="s">
        <v>149</v>
      </c>
      <c r="E114" s="237" t="s">
        <v>19</v>
      </c>
      <c r="F114" s="238" t="s">
        <v>805</v>
      </c>
      <c r="G114" s="236"/>
      <c r="H114" s="239">
        <v>9.15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149</v>
      </c>
      <c r="AU114" s="245" t="s">
        <v>82</v>
      </c>
      <c r="AV114" s="14" t="s">
        <v>82</v>
      </c>
      <c r="AW114" s="14" t="s">
        <v>33</v>
      </c>
      <c r="AX114" s="14" t="s">
        <v>72</v>
      </c>
      <c r="AY114" s="245" t="s">
        <v>128</v>
      </c>
    </row>
    <row r="115" spans="1:51" s="14" customFormat="1" ht="12">
      <c r="A115" s="14"/>
      <c r="B115" s="235"/>
      <c r="C115" s="236"/>
      <c r="D115" s="226" t="s">
        <v>149</v>
      </c>
      <c r="E115" s="237" t="s">
        <v>19</v>
      </c>
      <c r="F115" s="238" t="s">
        <v>806</v>
      </c>
      <c r="G115" s="236"/>
      <c r="H115" s="239">
        <v>62.567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149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128</v>
      </c>
    </row>
    <row r="116" spans="1:51" s="15" customFormat="1" ht="12">
      <c r="A116" s="15"/>
      <c r="B116" s="246"/>
      <c r="C116" s="247"/>
      <c r="D116" s="226" t="s">
        <v>149</v>
      </c>
      <c r="E116" s="248" t="s">
        <v>19</v>
      </c>
      <c r="F116" s="249" t="s">
        <v>154</v>
      </c>
      <c r="G116" s="247"/>
      <c r="H116" s="250">
        <v>71.717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149</v>
      </c>
      <c r="AU116" s="256" t="s">
        <v>82</v>
      </c>
      <c r="AV116" s="15" t="s">
        <v>135</v>
      </c>
      <c r="AW116" s="15" t="s">
        <v>33</v>
      </c>
      <c r="AX116" s="15" t="s">
        <v>80</v>
      </c>
      <c r="AY116" s="256" t="s">
        <v>128</v>
      </c>
    </row>
    <row r="117" spans="1:65" s="2" customFormat="1" ht="37.8" customHeight="1">
      <c r="A117" s="40"/>
      <c r="B117" s="41"/>
      <c r="C117" s="206" t="s">
        <v>165</v>
      </c>
      <c r="D117" s="206" t="s">
        <v>130</v>
      </c>
      <c r="E117" s="207" t="s">
        <v>220</v>
      </c>
      <c r="F117" s="208" t="s">
        <v>221</v>
      </c>
      <c r="G117" s="209" t="s">
        <v>181</v>
      </c>
      <c r="H117" s="210">
        <v>358.585</v>
      </c>
      <c r="I117" s="211"/>
      <c r="J117" s="212">
        <f>ROUND(I117*H117,2)</f>
        <v>0</v>
      </c>
      <c r="K117" s="208" t="s">
        <v>134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135</v>
      </c>
      <c r="AT117" s="217" t="s">
        <v>130</v>
      </c>
      <c r="AU117" s="217" t="s">
        <v>82</v>
      </c>
      <c r="AY117" s="19" t="s">
        <v>128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135</v>
      </c>
      <c r="BM117" s="217" t="s">
        <v>807</v>
      </c>
    </row>
    <row r="118" spans="1:47" s="2" customFormat="1" ht="12">
      <c r="A118" s="40"/>
      <c r="B118" s="41"/>
      <c r="C118" s="42"/>
      <c r="D118" s="219" t="s">
        <v>137</v>
      </c>
      <c r="E118" s="42"/>
      <c r="F118" s="220" t="s">
        <v>223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137</v>
      </c>
      <c r="AU118" s="19" t="s">
        <v>82</v>
      </c>
    </row>
    <row r="119" spans="1:51" s="14" customFormat="1" ht="12">
      <c r="A119" s="14"/>
      <c r="B119" s="235"/>
      <c r="C119" s="236"/>
      <c r="D119" s="226" t="s">
        <v>149</v>
      </c>
      <c r="E119" s="237" t="s">
        <v>19</v>
      </c>
      <c r="F119" s="238" t="s">
        <v>808</v>
      </c>
      <c r="G119" s="236"/>
      <c r="H119" s="239">
        <v>358.585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149</v>
      </c>
      <c r="AU119" s="245" t="s">
        <v>82</v>
      </c>
      <c r="AV119" s="14" t="s">
        <v>82</v>
      </c>
      <c r="AW119" s="14" t="s">
        <v>33</v>
      </c>
      <c r="AX119" s="14" t="s">
        <v>80</v>
      </c>
      <c r="AY119" s="245" t="s">
        <v>128</v>
      </c>
    </row>
    <row r="120" spans="1:65" s="2" customFormat="1" ht="24.15" customHeight="1">
      <c r="A120" s="40"/>
      <c r="B120" s="41"/>
      <c r="C120" s="206" t="s">
        <v>172</v>
      </c>
      <c r="D120" s="206" t="s">
        <v>130</v>
      </c>
      <c r="E120" s="207" t="s">
        <v>226</v>
      </c>
      <c r="F120" s="208" t="s">
        <v>227</v>
      </c>
      <c r="G120" s="209" t="s">
        <v>181</v>
      </c>
      <c r="H120" s="210">
        <v>71.717</v>
      </c>
      <c r="I120" s="211"/>
      <c r="J120" s="212">
        <f>ROUND(I120*H120,2)</f>
        <v>0</v>
      </c>
      <c r="K120" s="208" t="s">
        <v>134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135</v>
      </c>
      <c r="AT120" s="217" t="s">
        <v>130</v>
      </c>
      <c r="AU120" s="217" t="s">
        <v>82</v>
      </c>
      <c r="AY120" s="19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135</v>
      </c>
      <c r="BM120" s="217" t="s">
        <v>809</v>
      </c>
    </row>
    <row r="121" spans="1:47" s="2" customFormat="1" ht="12">
      <c r="A121" s="40"/>
      <c r="B121" s="41"/>
      <c r="C121" s="42"/>
      <c r="D121" s="219" t="s">
        <v>137</v>
      </c>
      <c r="E121" s="42"/>
      <c r="F121" s="220" t="s">
        <v>229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137</v>
      </c>
      <c r="AU121" s="19" t="s">
        <v>82</v>
      </c>
    </row>
    <row r="122" spans="1:65" s="2" customFormat="1" ht="24.15" customHeight="1">
      <c r="A122" s="40"/>
      <c r="B122" s="41"/>
      <c r="C122" s="206" t="s">
        <v>178</v>
      </c>
      <c r="D122" s="206" t="s">
        <v>130</v>
      </c>
      <c r="E122" s="207" t="s">
        <v>230</v>
      </c>
      <c r="F122" s="208" t="s">
        <v>231</v>
      </c>
      <c r="G122" s="209" t="s">
        <v>232</v>
      </c>
      <c r="H122" s="210">
        <v>129.091</v>
      </c>
      <c r="I122" s="211"/>
      <c r="J122" s="212">
        <f>ROUND(I122*H122,2)</f>
        <v>0</v>
      </c>
      <c r="K122" s="208" t="s">
        <v>134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135</v>
      </c>
      <c r="AT122" s="217" t="s">
        <v>130</v>
      </c>
      <c r="AU122" s="217" t="s">
        <v>82</v>
      </c>
      <c r="AY122" s="19" t="s">
        <v>128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135</v>
      </c>
      <c r="BM122" s="217" t="s">
        <v>810</v>
      </c>
    </row>
    <row r="123" spans="1:47" s="2" customFormat="1" ht="12">
      <c r="A123" s="40"/>
      <c r="B123" s="41"/>
      <c r="C123" s="42"/>
      <c r="D123" s="219" t="s">
        <v>137</v>
      </c>
      <c r="E123" s="42"/>
      <c r="F123" s="220" t="s">
        <v>234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137</v>
      </c>
      <c r="AU123" s="19" t="s">
        <v>82</v>
      </c>
    </row>
    <row r="124" spans="1:51" s="14" customFormat="1" ht="12">
      <c r="A124" s="14"/>
      <c r="B124" s="235"/>
      <c r="C124" s="236"/>
      <c r="D124" s="226" t="s">
        <v>149</v>
      </c>
      <c r="E124" s="237" t="s">
        <v>19</v>
      </c>
      <c r="F124" s="238" t="s">
        <v>811</v>
      </c>
      <c r="G124" s="236"/>
      <c r="H124" s="239">
        <v>129.091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149</v>
      </c>
      <c r="AU124" s="245" t="s">
        <v>82</v>
      </c>
      <c r="AV124" s="14" t="s">
        <v>82</v>
      </c>
      <c r="AW124" s="14" t="s">
        <v>33</v>
      </c>
      <c r="AX124" s="14" t="s">
        <v>80</v>
      </c>
      <c r="AY124" s="245" t="s">
        <v>128</v>
      </c>
    </row>
    <row r="125" spans="1:65" s="2" customFormat="1" ht="24.15" customHeight="1">
      <c r="A125" s="40"/>
      <c r="B125" s="41"/>
      <c r="C125" s="206" t="s">
        <v>188</v>
      </c>
      <c r="D125" s="206" t="s">
        <v>130</v>
      </c>
      <c r="E125" s="207" t="s">
        <v>237</v>
      </c>
      <c r="F125" s="208" t="s">
        <v>238</v>
      </c>
      <c r="G125" s="209" t="s">
        <v>181</v>
      </c>
      <c r="H125" s="210">
        <v>71.717</v>
      </c>
      <c r="I125" s="211"/>
      <c r="J125" s="212">
        <f>ROUND(I125*H125,2)</f>
        <v>0</v>
      </c>
      <c r="K125" s="208" t="s">
        <v>134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135</v>
      </c>
      <c r="AT125" s="217" t="s">
        <v>130</v>
      </c>
      <c r="AU125" s="217" t="s">
        <v>82</v>
      </c>
      <c r="AY125" s="19" t="s">
        <v>128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135</v>
      </c>
      <c r="BM125" s="217" t="s">
        <v>812</v>
      </c>
    </row>
    <row r="126" spans="1:47" s="2" customFormat="1" ht="12">
      <c r="A126" s="40"/>
      <c r="B126" s="41"/>
      <c r="C126" s="42"/>
      <c r="D126" s="219" t="s">
        <v>137</v>
      </c>
      <c r="E126" s="42"/>
      <c r="F126" s="220" t="s">
        <v>240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137</v>
      </c>
      <c r="AU126" s="19" t="s">
        <v>82</v>
      </c>
    </row>
    <row r="127" spans="1:51" s="14" customFormat="1" ht="12">
      <c r="A127" s="14"/>
      <c r="B127" s="235"/>
      <c r="C127" s="236"/>
      <c r="D127" s="226" t="s">
        <v>149</v>
      </c>
      <c r="E127" s="237" t="s">
        <v>19</v>
      </c>
      <c r="F127" s="238" t="s">
        <v>813</v>
      </c>
      <c r="G127" s="236"/>
      <c r="H127" s="239">
        <v>71.717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149</v>
      </c>
      <c r="AU127" s="245" t="s">
        <v>82</v>
      </c>
      <c r="AV127" s="14" t="s">
        <v>82</v>
      </c>
      <c r="AW127" s="14" t="s">
        <v>33</v>
      </c>
      <c r="AX127" s="14" t="s">
        <v>80</v>
      </c>
      <c r="AY127" s="245" t="s">
        <v>128</v>
      </c>
    </row>
    <row r="128" spans="1:65" s="2" customFormat="1" ht="24.15" customHeight="1">
      <c r="A128" s="40"/>
      <c r="B128" s="41"/>
      <c r="C128" s="206" t="s">
        <v>197</v>
      </c>
      <c r="D128" s="206" t="s">
        <v>130</v>
      </c>
      <c r="E128" s="207" t="s">
        <v>243</v>
      </c>
      <c r="F128" s="208" t="s">
        <v>244</v>
      </c>
      <c r="G128" s="209" t="s">
        <v>181</v>
      </c>
      <c r="H128" s="210">
        <v>9.76</v>
      </c>
      <c r="I128" s="211"/>
      <c r="J128" s="212">
        <f>ROUND(I128*H128,2)</f>
        <v>0</v>
      </c>
      <c r="K128" s="208" t="s">
        <v>134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135</v>
      </c>
      <c r="AT128" s="217" t="s">
        <v>130</v>
      </c>
      <c r="AU128" s="217" t="s">
        <v>82</v>
      </c>
      <c r="AY128" s="19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135</v>
      </c>
      <c r="BM128" s="217" t="s">
        <v>814</v>
      </c>
    </row>
    <row r="129" spans="1:47" s="2" customFormat="1" ht="12">
      <c r="A129" s="40"/>
      <c r="B129" s="41"/>
      <c r="C129" s="42"/>
      <c r="D129" s="219" t="s">
        <v>137</v>
      </c>
      <c r="E129" s="42"/>
      <c r="F129" s="220" t="s">
        <v>246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82</v>
      </c>
    </row>
    <row r="130" spans="1:51" s="13" customFormat="1" ht="12">
      <c r="A130" s="13"/>
      <c r="B130" s="224"/>
      <c r="C130" s="225"/>
      <c r="D130" s="226" t="s">
        <v>149</v>
      </c>
      <c r="E130" s="227" t="s">
        <v>19</v>
      </c>
      <c r="F130" s="228" t="s">
        <v>247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149</v>
      </c>
      <c r="AU130" s="234" t="s">
        <v>82</v>
      </c>
      <c r="AV130" s="13" t="s">
        <v>80</v>
      </c>
      <c r="AW130" s="13" t="s">
        <v>33</v>
      </c>
      <c r="AX130" s="13" t="s">
        <v>72</v>
      </c>
      <c r="AY130" s="234" t="s">
        <v>128</v>
      </c>
    </row>
    <row r="131" spans="1:51" s="14" customFormat="1" ht="12">
      <c r="A131" s="14"/>
      <c r="B131" s="235"/>
      <c r="C131" s="236"/>
      <c r="D131" s="226" t="s">
        <v>149</v>
      </c>
      <c r="E131" s="237" t="s">
        <v>19</v>
      </c>
      <c r="F131" s="238" t="s">
        <v>806</v>
      </c>
      <c r="G131" s="236"/>
      <c r="H131" s="239">
        <v>62.567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149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128</v>
      </c>
    </row>
    <row r="132" spans="1:51" s="14" customFormat="1" ht="12">
      <c r="A132" s="14"/>
      <c r="B132" s="235"/>
      <c r="C132" s="236"/>
      <c r="D132" s="226" t="s">
        <v>149</v>
      </c>
      <c r="E132" s="237" t="s">
        <v>19</v>
      </c>
      <c r="F132" s="238" t="s">
        <v>815</v>
      </c>
      <c r="G132" s="236"/>
      <c r="H132" s="239">
        <v>-44.352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149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128</v>
      </c>
    </row>
    <row r="133" spans="1:51" s="14" customFormat="1" ht="12">
      <c r="A133" s="14"/>
      <c r="B133" s="235"/>
      <c r="C133" s="236"/>
      <c r="D133" s="226" t="s">
        <v>149</v>
      </c>
      <c r="E133" s="237" t="s">
        <v>19</v>
      </c>
      <c r="F133" s="238" t="s">
        <v>816</v>
      </c>
      <c r="G133" s="236"/>
      <c r="H133" s="239">
        <v>-8.455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149</v>
      </c>
      <c r="AU133" s="245" t="s">
        <v>82</v>
      </c>
      <c r="AV133" s="14" t="s">
        <v>82</v>
      </c>
      <c r="AW133" s="14" t="s">
        <v>33</v>
      </c>
      <c r="AX133" s="14" t="s">
        <v>72</v>
      </c>
      <c r="AY133" s="245" t="s">
        <v>128</v>
      </c>
    </row>
    <row r="134" spans="1:51" s="15" customFormat="1" ht="12">
      <c r="A134" s="15"/>
      <c r="B134" s="246"/>
      <c r="C134" s="247"/>
      <c r="D134" s="226" t="s">
        <v>149</v>
      </c>
      <c r="E134" s="248" t="s">
        <v>19</v>
      </c>
      <c r="F134" s="249" t="s">
        <v>154</v>
      </c>
      <c r="G134" s="247"/>
      <c r="H134" s="250">
        <v>9.76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149</v>
      </c>
      <c r="AU134" s="256" t="s">
        <v>82</v>
      </c>
      <c r="AV134" s="15" t="s">
        <v>135</v>
      </c>
      <c r="AW134" s="15" t="s">
        <v>33</v>
      </c>
      <c r="AX134" s="15" t="s">
        <v>80</v>
      </c>
      <c r="AY134" s="256" t="s">
        <v>128</v>
      </c>
    </row>
    <row r="135" spans="1:65" s="2" customFormat="1" ht="16.5" customHeight="1">
      <c r="A135" s="40"/>
      <c r="B135" s="41"/>
      <c r="C135" s="257" t="s">
        <v>203</v>
      </c>
      <c r="D135" s="257" t="s">
        <v>253</v>
      </c>
      <c r="E135" s="258" t="s">
        <v>254</v>
      </c>
      <c r="F135" s="259" t="s">
        <v>255</v>
      </c>
      <c r="G135" s="260" t="s">
        <v>232</v>
      </c>
      <c r="H135" s="261">
        <v>19.52</v>
      </c>
      <c r="I135" s="262"/>
      <c r="J135" s="263">
        <f>ROUND(I135*H135,2)</f>
        <v>0</v>
      </c>
      <c r="K135" s="259" t="s">
        <v>134</v>
      </c>
      <c r="L135" s="264"/>
      <c r="M135" s="265" t="s">
        <v>19</v>
      </c>
      <c r="N135" s="266" t="s">
        <v>43</v>
      </c>
      <c r="O135" s="86"/>
      <c r="P135" s="215">
        <f>O135*H135</f>
        <v>0</v>
      </c>
      <c r="Q135" s="215">
        <v>1</v>
      </c>
      <c r="R135" s="215">
        <f>Q135*H135</f>
        <v>19.52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178</v>
      </c>
      <c r="AT135" s="217" t="s">
        <v>253</v>
      </c>
      <c r="AU135" s="217" t="s">
        <v>82</v>
      </c>
      <c r="AY135" s="19" t="s">
        <v>128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135</v>
      </c>
      <c r="BM135" s="217" t="s">
        <v>817</v>
      </c>
    </row>
    <row r="136" spans="1:51" s="14" customFormat="1" ht="12">
      <c r="A136" s="14"/>
      <c r="B136" s="235"/>
      <c r="C136" s="236"/>
      <c r="D136" s="226" t="s">
        <v>149</v>
      </c>
      <c r="E136" s="237" t="s">
        <v>19</v>
      </c>
      <c r="F136" s="238" t="s">
        <v>818</v>
      </c>
      <c r="G136" s="236"/>
      <c r="H136" s="239">
        <v>19.52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149</v>
      </c>
      <c r="AU136" s="245" t="s">
        <v>82</v>
      </c>
      <c r="AV136" s="14" t="s">
        <v>82</v>
      </c>
      <c r="AW136" s="14" t="s">
        <v>33</v>
      </c>
      <c r="AX136" s="14" t="s">
        <v>80</v>
      </c>
      <c r="AY136" s="245" t="s">
        <v>128</v>
      </c>
    </row>
    <row r="137" spans="1:65" s="2" customFormat="1" ht="21.75" customHeight="1">
      <c r="A137" s="40"/>
      <c r="B137" s="41"/>
      <c r="C137" s="206" t="s">
        <v>209</v>
      </c>
      <c r="D137" s="206" t="s">
        <v>130</v>
      </c>
      <c r="E137" s="207" t="s">
        <v>280</v>
      </c>
      <c r="F137" s="208" t="s">
        <v>281</v>
      </c>
      <c r="G137" s="209" t="s">
        <v>146</v>
      </c>
      <c r="H137" s="210">
        <v>61</v>
      </c>
      <c r="I137" s="211"/>
      <c r="J137" s="212">
        <f>ROUND(I137*H137,2)</f>
        <v>0</v>
      </c>
      <c r="K137" s="208" t="s">
        <v>134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135</v>
      </c>
      <c r="AT137" s="217" t="s">
        <v>130</v>
      </c>
      <c r="AU137" s="217" t="s">
        <v>82</v>
      </c>
      <c r="AY137" s="19" t="s">
        <v>128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135</v>
      </c>
      <c r="BM137" s="217" t="s">
        <v>819</v>
      </c>
    </row>
    <row r="138" spans="1:47" s="2" customFormat="1" ht="12">
      <c r="A138" s="40"/>
      <c r="B138" s="41"/>
      <c r="C138" s="42"/>
      <c r="D138" s="219" t="s">
        <v>137</v>
      </c>
      <c r="E138" s="42"/>
      <c r="F138" s="220" t="s">
        <v>283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137</v>
      </c>
      <c r="AU138" s="19" t="s">
        <v>82</v>
      </c>
    </row>
    <row r="139" spans="1:51" s="13" customFormat="1" ht="12">
      <c r="A139" s="13"/>
      <c r="B139" s="224"/>
      <c r="C139" s="225"/>
      <c r="D139" s="226" t="s">
        <v>149</v>
      </c>
      <c r="E139" s="227" t="s">
        <v>19</v>
      </c>
      <c r="F139" s="228" t="s">
        <v>186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149</v>
      </c>
      <c r="AU139" s="234" t="s">
        <v>82</v>
      </c>
      <c r="AV139" s="13" t="s">
        <v>80</v>
      </c>
      <c r="AW139" s="13" t="s">
        <v>33</v>
      </c>
      <c r="AX139" s="13" t="s">
        <v>72</v>
      </c>
      <c r="AY139" s="234" t="s">
        <v>128</v>
      </c>
    </row>
    <row r="140" spans="1:51" s="14" customFormat="1" ht="12">
      <c r="A140" s="14"/>
      <c r="B140" s="235"/>
      <c r="C140" s="236"/>
      <c r="D140" s="226" t="s">
        <v>149</v>
      </c>
      <c r="E140" s="237" t="s">
        <v>19</v>
      </c>
      <c r="F140" s="238" t="s">
        <v>171</v>
      </c>
      <c r="G140" s="236"/>
      <c r="H140" s="239">
        <v>61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149</v>
      </c>
      <c r="AU140" s="245" t="s">
        <v>82</v>
      </c>
      <c r="AV140" s="14" t="s">
        <v>82</v>
      </c>
      <c r="AW140" s="14" t="s">
        <v>33</v>
      </c>
      <c r="AX140" s="14" t="s">
        <v>80</v>
      </c>
      <c r="AY140" s="245" t="s">
        <v>128</v>
      </c>
    </row>
    <row r="141" spans="1:63" s="12" customFormat="1" ht="22.8" customHeight="1">
      <c r="A141" s="12"/>
      <c r="B141" s="190"/>
      <c r="C141" s="191"/>
      <c r="D141" s="192" t="s">
        <v>71</v>
      </c>
      <c r="E141" s="204" t="s">
        <v>82</v>
      </c>
      <c r="F141" s="204" t="s">
        <v>298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SUM(P142:P150)</f>
        <v>0</v>
      </c>
      <c r="Q141" s="198"/>
      <c r="R141" s="199">
        <f>SUM(R142:R150)</f>
        <v>20.18840511</v>
      </c>
      <c r="S141" s="198"/>
      <c r="T141" s="200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80</v>
      </c>
      <c r="AT141" s="202" t="s">
        <v>71</v>
      </c>
      <c r="AU141" s="202" t="s">
        <v>80</v>
      </c>
      <c r="AY141" s="201" t="s">
        <v>128</v>
      </c>
      <c r="BK141" s="203">
        <f>SUM(BK142:BK150)</f>
        <v>0</v>
      </c>
    </row>
    <row r="142" spans="1:65" s="2" customFormat="1" ht="16.5" customHeight="1">
      <c r="A142" s="40"/>
      <c r="B142" s="41"/>
      <c r="C142" s="206" t="s">
        <v>219</v>
      </c>
      <c r="D142" s="206" t="s">
        <v>130</v>
      </c>
      <c r="E142" s="207" t="s">
        <v>300</v>
      </c>
      <c r="F142" s="208" t="s">
        <v>301</v>
      </c>
      <c r="G142" s="209" t="s">
        <v>181</v>
      </c>
      <c r="H142" s="210">
        <v>3.382</v>
      </c>
      <c r="I142" s="211"/>
      <c r="J142" s="212">
        <f>ROUND(I142*H142,2)</f>
        <v>0</v>
      </c>
      <c r="K142" s="208" t="s">
        <v>134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2.16</v>
      </c>
      <c r="R142" s="215">
        <f>Q142*H142</f>
        <v>7.3051200000000005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135</v>
      </c>
      <c r="AT142" s="217" t="s">
        <v>130</v>
      </c>
      <c r="AU142" s="217" t="s">
        <v>82</v>
      </c>
      <c r="AY142" s="19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135</v>
      </c>
      <c r="BM142" s="217" t="s">
        <v>820</v>
      </c>
    </row>
    <row r="143" spans="1:47" s="2" customFormat="1" ht="12">
      <c r="A143" s="40"/>
      <c r="B143" s="41"/>
      <c r="C143" s="42"/>
      <c r="D143" s="219" t="s">
        <v>137</v>
      </c>
      <c r="E143" s="42"/>
      <c r="F143" s="220" t="s">
        <v>303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137</v>
      </c>
      <c r="AU143" s="19" t="s">
        <v>82</v>
      </c>
    </row>
    <row r="144" spans="1:51" s="14" customFormat="1" ht="12">
      <c r="A144" s="14"/>
      <c r="B144" s="235"/>
      <c r="C144" s="236"/>
      <c r="D144" s="226" t="s">
        <v>149</v>
      </c>
      <c r="E144" s="237" t="s">
        <v>19</v>
      </c>
      <c r="F144" s="238" t="s">
        <v>821</v>
      </c>
      <c r="G144" s="236"/>
      <c r="H144" s="239">
        <v>3.382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149</v>
      </c>
      <c r="AU144" s="245" t="s">
        <v>82</v>
      </c>
      <c r="AV144" s="14" t="s">
        <v>82</v>
      </c>
      <c r="AW144" s="14" t="s">
        <v>33</v>
      </c>
      <c r="AX144" s="14" t="s">
        <v>80</v>
      </c>
      <c r="AY144" s="245" t="s">
        <v>128</v>
      </c>
    </row>
    <row r="145" spans="1:65" s="2" customFormat="1" ht="21.75" customHeight="1">
      <c r="A145" s="40"/>
      <c r="B145" s="41"/>
      <c r="C145" s="206" t="s">
        <v>225</v>
      </c>
      <c r="D145" s="206" t="s">
        <v>130</v>
      </c>
      <c r="E145" s="207" t="s">
        <v>306</v>
      </c>
      <c r="F145" s="208" t="s">
        <v>307</v>
      </c>
      <c r="G145" s="209" t="s">
        <v>181</v>
      </c>
      <c r="H145" s="210">
        <v>5.073</v>
      </c>
      <c r="I145" s="211"/>
      <c r="J145" s="212">
        <f>ROUND(I145*H145,2)</f>
        <v>0</v>
      </c>
      <c r="K145" s="208" t="s">
        <v>134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2.50187</v>
      </c>
      <c r="R145" s="215">
        <f>Q145*H145</f>
        <v>12.69198651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135</v>
      </c>
      <c r="AT145" s="217" t="s">
        <v>130</v>
      </c>
      <c r="AU145" s="217" t="s">
        <v>82</v>
      </c>
      <c r="AY145" s="19" t="s">
        <v>128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135</v>
      </c>
      <c r="BM145" s="217" t="s">
        <v>822</v>
      </c>
    </row>
    <row r="146" spans="1:47" s="2" customFormat="1" ht="12">
      <c r="A146" s="40"/>
      <c r="B146" s="41"/>
      <c r="C146" s="42"/>
      <c r="D146" s="219" t="s">
        <v>137</v>
      </c>
      <c r="E146" s="42"/>
      <c r="F146" s="220" t="s">
        <v>309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137</v>
      </c>
      <c r="AU146" s="19" t="s">
        <v>82</v>
      </c>
    </row>
    <row r="147" spans="1:51" s="14" customFormat="1" ht="12">
      <c r="A147" s="14"/>
      <c r="B147" s="235"/>
      <c r="C147" s="236"/>
      <c r="D147" s="226" t="s">
        <v>149</v>
      </c>
      <c r="E147" s="237" t="s">
        <v>19</v>
      </c>
      <c r="F147" s="238" t="s">
        <v>823</v>
      </c>
      <c r="G147" s="236"/>
      <c r="H147" s="239">
        <v>5.073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149</v>
      </c>
      <c r="AU147" s="245" t="s">
        <v>82</v>
      </c>
      <c r="AV147" s="14" t="s">
        <v>82</v>
      </c>
      <c r="AW147" s="14" t="s">
        <v>33</v>
      </c>
      <c r="AX147" s="14" t="s">
        <v>80</v>
      </c>
      <c r="AY147" s="245" t="s">
        <v>128</v>
      </c>
    </row>
    <row r="148" spans="1:65" s="2" customFormat="1" ht="16.5" customHeight="1">
      <c r="A148" s="40"/>
      <c r="B148" s="41"/>
      <c r="C148" s="206" t="s">
        <v>8</v>
      </c>
      <c r="D148" s="206" t="s">
        <v>130</v>
      </c>
      <c r="E148" s="207" t="s">
        <v>312</v>
      </c>
      <c r="F148" s="208" t="s">
        <v>313</v>
      </c>
      <c r="G148" s="209" t="s">
        <v>232</v>
      </c>
      <c r="H148" s="210">
        <v>0.18</v>
      </c>
      <c r="I148" s="211"/>
      <c r="J148" s="212">
        <f>ROUND(I148*H148,2)</f>
        <v>0</v>
      </c>
      <c r="K148" s="208" t="s">
        <v>134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1.06277</v>
      </c>
      <c r="R148" s="215">
        <f>Q148*H148</f>
        <v>0.19129859999999999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135</v>
      </c>
      <c r="AT148" s="217" t="s">
        <v>130</v>
      </c>
      <c r="AU148" s="217" t="s">
        <v>82</v>
      </c>
      <c r="AY148" s="19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135</v>
      </c>
      <c r="BM148" s="217" t="s">
        <v>824</v>
      </c>
    </row>
    <row r="149" spans="1:47" s="2" customFormat="1" ht="12">
      <c r="A149" s="40"/>
      <c r="B149" s="41"/>
      <c r="C149" s="42"/>
      <c r="D149" s="219" t="s">
        <v>137</v>
      </c>
      <c r="E149" s="42"/>
      <c r="F149" s="220" t="s">
        <v>315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137</v>
      </c>
      <c r="AU149" s="19" t="s">
        <v>82</v>
      </c>
    </row>
    <row r="150" spans="1:51" s="14" customFormat="1" ht="12">
      <c r="A150" s="14"/>
      <c r="B150" s="235"/>
      <c r="C150" s="236"/>
      <c r="D150" s="226" t="s">
        <v>149</v>
      </c>
      <c r="E150" s="237" t="s">
        <v>19</v>
      </c>
      <c r="F150" s="238" t="s">
        <v>825</v>
      </c>
      <c r="G150" s="236"/>
      <c r="H150" s="239">
        <v>0.18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149</v>
      </c>
      <c r="AU150" s="245" t="s">
        <v>82</v>
      </c>
      <c r="AV150" s="14" t="s">
        <v>82</v>
      </c>
      <c r="AW150" s="14" t="s">
        <v>33</v>
      </c>
      <c r="AX150" s="14" t="s">
        <v>80</v>
      </c>
      <c r="AY150" s="245" t="s">
        <v>128</v>
      </c>
    </row>
    <row r="151" spans="1:63" s="12" customFormat="1" ht="22.8" customHeight="1">
      <c r="A151" s="12"/>
      <c r="B151" s="190"/>
      <c r="C151" s="191"/>
      <c r="D151" s="192" t="s">
        <v>71</v>
      </c>
      <c r="E151" s="204" t="s">
        <v>160</v>
      </c>
      <c r="F151" s="204" t="s">
        <v>327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SUM(P152:P183)</f>
        <v>0</v>
      </c>
      <c r="Q151" s="198"/>
      <c r="R151" s="199">
        <f>SUM(R152:R183)</f>
        <v>7.4596596</v>
      </c>
      <c r="S151" s="198"/>
      <c r="T151" s="200">
        <f>SUM(T152:T183)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80</v>
      </c>
      <c r="AT151" s="202" t="s">
        <v>71</v>
      </c>
      <c r="AU151" s="202" t="s">
        <v>80</v>
      </c>
      <c r="AY151" s="201" t="s">
        <v>128</v>
      </c>
      <c r="BK151" s="203">
        <f>SUM(BK152:BK183)</f>
        <v>0</v>
      </c>
    </row>
    <row r="152" spans="1:65" s="2" customFormat="1" ht="21.75" customHeight="1">
      <c r="A152" s="40"/>
      <c r="B152" s="41"/>
      <c r="C152" s="206" t="s">
        <v>236</v>
      </c>
      <c r="D152" s="206" t="s">
        <v>130</v>
      </c>
      <c r="E152" s="207" t="s">
        <v>335</v>
      </c>
      <c r="F152" s="208" t="s">
        <v>336</v>
      </c>
      <c r="G152" s="209" t="s">
        <v>146</v>
      </c>
      <c r="H152" s="210">
        <v>8.8</v>
      </c>
      <c r="I152" s="211"/>
      <c r="J152" s="212">
        <f>ROUND(I152*H152,2)</f>
        <v>0</v>
      </c>
      <c r="K152" s="208" t="s">
        <v>134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135</v>
      </c>
      <c r="AT152" s="217" t="s">
        <v>130</v>
      </c>
      <c r="AU152" s="217" t="s">
        <v>82</v>
      </c>
      <c r="AY152" s="19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135</v>
      </c>
      <c r="BM152" s="217" t="s">
        <v>826</v>
      </c>
    </row>
    <row r="153" spans="1:47" s="2" customFormat="1" ht="12">
      <c r="A153" s="40"/>
      <c r="B153" s="41"/>
      <c r="C153" s="42"/>
      <c r="D153" s="219" t="s">
        <v>137</v>
      </c>
      <c r="E153" s="42"/>
      <c r="F153" s="220" t="s">
        <v>338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137</v>
      </c>
      <c r="AU153" s="19" t="s">
        <v>82</v>
      </c>
    </row>
    <row r="154" spans="1:51" s="13" customFormat="1" ht="12">
      <c r="A154" s="13"/>
      <c r="B154" s="224"/>
      <c r="C154" s="225"/>
      <c r="D154" s="226" t="s">
        <v>149</v>
      </c>
      <c r="E154" s="227" t="s">
        <v>19</v>
      </c>
      <c r="F154" s="228" t="s">
        <v>339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149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128</v>
      </c>
    </row>
    <row r="155" spans="1:51" s="14" customFormat="1" ht="12">
      <c r="A155" s="14"/>
      <c r="B155" s="235"/>
      <c r="C155" s="236"/>
      <c r="D155" s="226" t="s">
        <v>149</v>
      </c>
      <c r="E155" s="237" t="s">
        <v>19</v>
      </c>
      <c r="F155" s="238" t="s">
        <v>791</v>
      </c>
      <c r="G155" s="236"/>
      <c r="H155" s="239">
        <v>8.8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149</v>
      </c>
      <c r="AU155" s="245" t="s">
        <v>82</v>
      </c>
      <c r="AV155" s="14" t="s">
        <v>82</v>
      </c>
      <c r="AW155" s="14" t="s">
        <v>33</v>
      </c>
      <c r="AX155" s="14" t="s">
        <v>80</v>
      </c>
      <c r="AY155" s="245" t="s">
        <v>128</v>
      </c>
    </row>
    <row r="156" spans="1:65" s="2" customFormat="1" ht="21.75" customHeight="1">
      <c r="A156" s="40"/>
      <c r="B156" s="41"/>
      <c r="C156" s="206" t="s">
        <v>242</v>
      </c>
      <c r="D156" s="206" t="s">
        <v>130</v>
      </c>
      <c r="E156" s="207" t="s">
        <v>352</v>
      </c>
      <c r="F156" s="208" t="s">
        <v>353</v>
      </c>
      <c r="G156" s="209" t="s">
        <v>146</v>
      </c>
      <c r="H156" s="210">
        <v>33.28</v>
      </c>
      <c r="I156" s="211"/>
      <c r="J156" s="212">
        <f>ROUND(I156*H156,2)</f>
        <v>0</v>
      </c>
      <c r="K156" s="208" t="s">
        <v>134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135</v>
      </c>
      <c r="AT156" s="217" t="s">
        <v>130</v>
      </c>
      <c r="AU156" s="217" t="s">
        <v>82</v>
      </c>
      <c r="AY156" s="19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135</v>
      </c>
      <c r="BM156" s="217" t="s">
        <v>827</v>
      </c>
    </row>
    <row r="157" spans="1:47" s="2" customFormat="1" ht="12">
      <c r="A157" s="40"/>
      <c r="B157" s="41"/>
      <c r="C157" s="42"/>
      <c r="D157" s="219" t="s">
        <v>137</v>
      </c>
      <c r="E157" s="42"/>
      <c r="F157" s="220" t="s">
        <v>355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137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149</v>
      </c>
      <c r="E158" s="227" t="s">
        <v>19</v>
      </c>
      <c r="F158" s="228" t="s">
        <v>186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149</v>
      </c>
      <c r="AU158" s="234" t="s">
        <v>82</v>
      </c>
      <c r="AV158" s="13" t="s">
        <v>80</v>
      </c>
      <c r="AW158" s="13" t="s">
        <v>33</v>
      </c>
      <c r="AX158" s="13" t="s">
        <v>72</v>
      </c>
      <c r="AY158" s="234" t="s">
        <v>128</v>
      </c>
    </row>
    <row r="159" spans="1:51" s="14" customFormat="1" ht="12">
      <c r="A159" s="14"/>
      <c r="B159" s="235"/>
      <c r="C159" s="236"/>
      <c r="D159" s="226" t="s">
        <v>149</v>
      </c>
      <c r="E159" s="237" t="s">
        <v>19</v>
      </c>
      <c r="F159" s="238" t="s">
        <v>171</v>
      </c>
      <c r="G159" s="236"/>
      <c r="H159" s="239">
        <v>61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149</v>
      </c>
      <c r="AU159" s="245" t="s">
        <v>82</v>
      </c>
      <c r="AV159" s="14" t="s">
        <v>82</v>
      </c>
      <c r="AW159" s="14" t="s">
        <v>33</v>
      </c>
      <c r="AX159" s="14" t="s">
        <v>72</v>
      </c>
      <c r="AY159" s="245" t="s">
        <v>128</v>
      </c>
    </row>
    <row r="160" spans="1:51" s="14" customFormat="1" ht="12">
      <c r="A160" s="14"/>
      <c r="B160" s="235"/>
      <c r="C160" s="236"/>
      <c r="D160" s="226" t="s">
        <v>149</v>
      </c>
      <c r="E160" s="237" t="s">
        <v>19</v>
      </c>
      <c r="F160" s="238" t="s">
        <v>828</v>
      </c>
      <c r="G160" s="236"/>
      <c r="H160" s="239">
        <v>-27.72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149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128</v>
      </c>
    </row>
    <row r="161" spans="1:51" s="15" customFormat="1" ht="12">
      <c r="A161" s="15"/>
      <c r="B161" s="246"/>
      <c r="C161" s="247"/>
      <c r="D161" s="226" t="s">
        <v>149</v>
      </c>
      <c r="E161" s="248" t="s">
        <v>19</v>
      </c>
      <c r="F161" s="249" t="s">
        <v>154</v>
      </c>
      <c r="G161" s="247"/>
      <c r="H161" s="250">
        <v>33.28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149</v>
      </c>
      <c r="AU161" s="256" t="s">
        <v>82</v>
      </c>
      <c r="AV161" s="15" t="s">
        <v>135</v>
      </c>
      <c r="AW161" s="15" t="s">
        <v>33</v>
      </c>
      <c r="AX161" s="15" t="s">
        <v>80</v>
      </c>
      <c r="AY161" s="256" t="s">
        <v>128</v>
      </c>
    </row>
    <row r="162" spans="1:65" s="2" customFormat="1" ht="24.15" customHeight="1">
      <c r="A162" s="40"/>
      <c r="B162" s="41"/>
      <c r="C162" s="206" t="s">
        <v>252</v>
      </c>
      <c r="D162" s="206" t="s">
        <v>130</v>
      </c>
      <c r="E162" s="207" t="s">
        <v>363</v>
      </c>
      <c r="F162" s="208" t="s">
        <v>364</v>
      </c>
      <c r="G162" s="209" t="s">
        <v>146</v>
      </c>
      <c r="H162" s="210">
        <v>8.8</v>
      </c>
      <c r="I162" s="211"/>
      <c r="J162" s="212">
        <f>ROUND(I162*H162,2)</f>
        <v>0</v>
      </c>
      <c r="K162" s="208" t="s">
        <v>134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135</v>
      </c>
      <c r="AT162" s="217" t="s">
        <v>130</v>
      </c>
      <c r="AU162" s="217" t="s">
        <v>82</v>
      </c>
      <c r="AY162" s="19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135</v>
      </c>
      <c r="BM162" s="217" t="s">
        <v>829</v>
      </c>
    </row>
    <row r="163" spans="1:47" s="2" customFormat="1" ht="12">
      <c r="A163" s="40"/>
      <c r="B163" s="41"/>
      <c r="C163" s="42"/>
      <c r="D163" s="219" t="s">
        <v>137</v>
      </c>
      <c r="E163" s="42"/>
      <c r="F163" s="220" t="s">
        <v>366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137</v>
      </c>
      <c r="AU163" s="19" t="s">
        <v>82</v>
      </c>
    </row>
    <row r="164" spans="1:51" s="13" customFormat="1" ht="12">
      <c r="A164" s="13"/>
      <c r="B164" s="224"/>
      <c r="C164" s="225"/>
      <c r="D164" s="226" t="s">
        <v>149</v>
      </c>
      <c r="E164" s="227" t="s">
        <v>19</v>
      </c>
      <c r="F164" s="228" t="s">
        <v>339</v>
      </c>
      <c r="G164" s="225"/>
      <c r="H164" s="227" t="s">
        <v>19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149</v>
      </c>
      <c r="AU164" s="234" t="s">
        <v>82</v>
      </c>
      <c r="AV164" s="13" t="s">
        <v>80</v>
      </c>
      <c r="AW164" s="13" t="s">
        <v>33</v>
      </c>
      <c r="AX164" s="13" t="s">
        <v>72</v>
      </c>
      <c r="AY164" s="234" t="s">
        <v>128</v>
      </c>
    </row>
    <row r="165" spans="1:51" s="14" customFormat="1" ht="12">
      <c r="A165" s="14"/>
      <c r="B165" s="235"/>
      <c r="C165" s="236"/>
      <c r="D165" s="226" t="s">
        <v>149</v>
      </c>
      <c r="E165" s="237" t="s">
        <v>19</v>
      </c>
      <c r="F165" s="238" t="s">
        <v>791</v>
      </c>
      <c r="G165" s="236"/>
      <c r="H165" s="239">
        <v>8.8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149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128</v>
      </c>
    </row>
    <row r="166" spans="1:65" s="2" customFormat="1" ht="16.5" customHeight="1">
      <c r="A166" s="40"/>
      <c r="B166" s="41"/>
      <c r="C166" s="206" t="s">
        <v>257</v>
      </c>
      <c r="D166" s="206" t="s">
        <v>130</v>
      </c>
      <c r="E166" s="207" t="s">
        <v>368</v>
      </c>
      <c r="F166" s="208" t="s">
        <v>369</v>
      </c>
      <c r="G166" s="209" t="s">
        <v>146</v>
      </c>
      <c r="H166" s="210">
        <v>8.8</v>
      </c>
      <c r="I166" s="211"/>
      <c r="J166" s="212">
        <f>ROUND(I166*H166,2)</f>
        <v>0</v>
      </c>
      <c r="K166" s="208" t="s">
        <v>134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135</v>
      </c>
      <c r="AT166" s="217" t="s">
        <v>130</v>
      </c>
      <c r="AU166" s="217" t="s">
        <v>82</v>
      </c>
      <c r="AY166" s="19" t="s">
        <v>128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135</v>
      </c>
      <c r="BM166" s="217" t="s">
        <v>830</v>
      </c>
    </row>
    <row r="167" spans="1:47" s="2" customFormat="1" ht="12">
      <c r="A167" s="40"/>
      <c r="B167" s="41"/>
      <c r="C167" s="42"/>
      <c r="D167" s="219" t="s">
        <v>137</v>
      </c>
      <c r="E167" s="42"/>
      <c r="F167" s="220" t="s">
        <v>371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137</v>
      </c>
      <c r="AU167" s="19" t="s">
        <v>82</v>
      </c>
    </row>
    <row r="168" spans="1:51" s="13" customFormat="1" ht="12">
      <c r="A168" s="13"/>
      <c r="B168" s="224"/>
      <c r="C168" s="225"/>
      <c r="D168" s="226" t="s">
        <v>149</v>
      </c>
      <c r="E168" s="227" t="s">
        <v>19</v>
      </c>
      <c r="F168" s="228" t="s">
        <v>372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149</v>
      </c>
      <c r="AU168" s="234" t="s">
        <v>82</v>
      </c>
      <c r="AV168" s="13" t="s">
        <v>80</v>
      </c>
      <c r="AW168" s="13" t="s">
        <v>33</v>
      </c>
      <c r="AX168" s="13" t="s">
        <v>72</v>
      </c>
      <c r="AY168" s="234" t="s">
        <v>128</v>
      </c>
    </row>
    <row r="169" spans="1:51" s="14" customFormat="1" ht="12">
      <c r="A169" s="14"/>
      <c r="B169" s="235"/>
      <c r="C169" s="236"/>
      <c r="D169" s="226" t="s">
        <v>149</v>
      </c>
      <c r="E169" s="237" t="s">
        <v>19</v>
      </c>
      <c r="F169" s="238" t="s">
        <v>791</v>
      </c>
      <c r="G169" s="236"/>
      <c r="H169" s="239">
        <v>8.8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149</v>
      </c>
      <c r="AU169" s="245" t="s">
        <v>82</v>
      </c>
      <c r="AV169" s="14" t="s">
        <v>82</v>
      </c>
      <c r="AW169" s="14" t="s">
        <v>33</v>
      </c>
      <c r="AX169" s="14" t="s">
        <v>80</v>
      </c>
      <c r="AY169" s="245" t="s">
        <v>128</v>
      </c>
    </row>
    <row r="170" spans="1:65" s="2" customFormat="1" ht="24.15" customHeight="1">
      <c r="A170" s="40"/>
      <c r="B170" s="41"/>
      <c r="C170" s="206" t="s">
        <v>263</v>
      </c>
      <c r="D170" s="206" t="s">
        <v>130</v>
      </c>
      <c r="E170" s="207" t="s">
        <v>374</v>
      </c>
      <c r="F170" s="208" t="s">
        <v>375</v>
      </c>
      <c r="G170" s="209" t="s">
        <v>146</v>
      </c>
      <c r="H170" s="210">
        <v>8.8</v>
      </c>
      <c r="I170" s="211"/>
      <c r="J170" s="212">
        <f>ROUND(I170*H170,2)</f>
        <v>0</v>
      </c>
      <c r="K170" s="208" t="s">
        <v>134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135</v>
      </c>
      <c r="AT170" s="217" t="s">
        <v>130</v>
      </c>
      <c r="AU170" s="217" t="s">
        <v>82</v>
      </c>
      <c r="AY170" s="19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135</v>
      </c>
      <c r="BM170" s="217" t="s">
        <v>831</v>
      </c>
    </row>
    <row r="171" spans="1:47" s="2" customFormat="1" ht="12">
      <c r="A171" s="40"/>
      <c r="B171" s="41"/>
      <c r="C171" s="42"/>
      <c r="D171" s="219" t="s">
        <v>137</v>
      </c>
      <c r="E171" s="42"/>
      <c r="F171" s="220" t="s">
        <v>377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82</v>
      </c>
    </row>
    <row r="172" spans="1:51" s="13" customFormat="1" ht="12">
      <c r="A172" s="13"/>
      <c r="B172" s="224"/>
      <c r="C172" s="225"/>
      <c r="D172" s="226" t="s">
        <v>149</v>
      </c>
      <c r="E172" s="227" t="s">
        <v>19</v>
      </c>
      <c r="F172" s="228" t="s">
        <v>339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149</v>
      </c>
      <c r="AU172" s="234" t="s">
        <v>82</v>
      </c>
      <c r="AV172" s="13" t="s">
        <v>80</v>
      </c>
      <c r="AW172" s="13" t="s">
        <v>33</v>
      </c>
      <c r="AX172" s="13" t="s">
        <v>72</v>
      </c>
      <c r="AY172" s="234" t="s">
        <v>128</v>
      </c>
    </row>
    <row r="173" spans="1:51" s="14" customFormat="1" ht="12">
      <c r="A173" s="14"/>
      <c r="B173" s="235"/>
      <c r="C173" s="236"/>
      <c r="D173" s="226" t="s">
        <v>149</v>
      </c>
      <c r="E173" s="237" t="s">
        <v>19</v>
      </c>
      <c r="F173" s="238" t="s">
        <v>791</v>
      </c>
      <c r="G173" s="236"/>
      <c r="H173" s="239">
        <v>8.8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149</v>
      </c>
      <c r="AU173" s="245" t="s">
        <v>82</v>
      </c>
      <c r="AV173" s="14" t="s">
        <v>82</v>
      </c>
      <c r="AW173" s="14" t="s">
        <v>33</v>
      </c>
      <c r="AX173" s="14" t="s">
        <v>80</v>
      </c>
      <c r="AY173" s="245" t="s">
        <v>128</v>
      </c>
    </row>
    <row r="174" spans="1:65" s="2" customFormat="1" ht="37.8" customHeight="1">
      <c r="A174" s="40"/>
      <c r="B174" s="41"/>
      <c r="C174" s="206" t="s">
        <v>7</v>
      </c>
      <c r="D174" s="206" t="s">
        <v>130</v>
      </c>
      <c r="E174" s="207" t="s">
        <v>725</v>
      </c>
      <c r="F174" s="208" t="s">
        <v>726</v>
      </c>
      <c r="G174" s="209" t="s">
        <v>146</v>
      </c>
      <c r="H174" s="210">
        <v>33.28</v>
      </c>
      <c r="I174" s="211"/>
      <c r="J174" s="212">
        <f>ROUND(I174*H174,2)</f>
        <v>0</v>
      </c>
      <c r="K174" s="208" t="s">
        <v>134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0.08922</v>
      </c>
      <c r="R174" s="215">
        <f>Q174*H174</f>
        <v>2.9692415999999997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135</v>
      </c>
      <c r="AT174" s="217" t="s">
        <v>130</v>
      </c>
      <c r="AU174" s="217" t="s">
        <v>82</v>
      </c>
      <c r="AY174" s="19" t="s">
        <v>128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135</v>
      </c>
      <c r="BM174" s="217" t="s">
        <v>832</v>
      </c>
    </row>
    <row r="175" spans="1:47" s="2" customFormat="1" ht="12">
      <c r="A175" s="40"/>
      <c r="B175" s="41"/>
      <c r="C175" s="42"/>
      <c r="D175" s="219" t="s">
        <v>137</v>
      </c>
      <c r="E175" s="42"/>
      <c r="F175" s="220" t="s">
        <v>728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137</v>
      </c>
      <c r="AU175" s="19" t="s">
        <v>82</v>
      </c>
    </row>
    <row r="176" spans="1:51" s="13" customFormat="1" ht="12">
      <c r="A176" s="13"/>
      <c r="B176" s="224"/>
      <c r="C176" s="225"/>
      <c r="D176" s="226" t="s">
        <v>149</v>
      </c>
      <c r="E176" s="227" t="s">
        <v>19</v>
      </c>
      <c r="F176" s="228" t="s">
        <v>186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149</v>
      </c>
      <c r="AU176" s="234" t="s">
        <v>82</v>
      </c>
      <c r="AV176" s="13" t="s">
        <v>80</v>
      </c>
      <c r="AW176" s="13" t="s">
        <v>33</v>
      </c>
      <c r="AX176" s="13" t="s">
        <v>72</v>
      </c>
      <c r="AY176" s="234" t="s">
        <v>128</v>
      </c>
    </row>
    <row r="177" spans="1:51" s="14" customFormat="1" ht="12">
      <c r="A177" s="14"/>
      <c r="B177" s="235"/>
      <c r="C177" s="236"/>
      <c r="D177" s="226" t="s">
        <v>149</v>
      </c>
      <c r="E177" s="237" t="s">
        <v>19</v>
      </c>
      <c r="F177" s="238" t="s">
        <v>171</v>
      </c>
      <c r="G177" s="236"/>
      <c r="H177" s="239">
        <v>61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149</v>
      </c>
      <c r="AU177" s="245" t="s">
        <v>82</v>
      </c>
      <c r="AV177" s="14" t="s">
        <v>82</v>
      </c>
      <c r="AW177" s="14" t="s">
        <v>33</v>
      </c>
      <c r="AX177" s="14" t="s">
        <v>72</v>
      </c>
      <c r="AY177" s="245" t="s">
        <v>128</v>
      </c>
    </row>
    <row r="178" spans="1:51" s="14" customFormat="1" ht="12">
      <c r="A178" s="14"/>
      <c r="B178" s="235"/>
      <c r="C178" s="236"/>
      <c r="D178" s="226" t="s">
        <v>149</v>
      </c>
      <c r="E178" s="237" t="s">
        <v>19</v>
      </c>
      <c r="F178" s="238" t="s">
        <v>828</v>
      </c>
      <c r="G178" s="236"/>
      <c r="H178" s="239">
        <v>-27.72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149</v>
      </c>
      <c r="AU178" s="245" t="s">
        <v>82</v>
      </c>
      <c r="AV178" s="14" t="s">
        <v>82</v>
      </c>
      <c r="AW178" s="14" t="s">
        <v>33</v>
      </c>
      <c r="AX178" s="14" t="s">
        <v>72</v>
      </c>
      <c r="AY178" s="245" t="s">
        <v>128</v>
      </c>
    </row>
    <row r="179" spans="1:51" s="15" customFormat="1" ht="12">
      <c r="A179" s="15"/>
      <c r="B179" s="246"/>
      <c r="C179" s="247"/>
      <c r="D179" s="226" t="s">
        <v>149</v>
      </c>
      <c r="E179" s="248" t="s">
        <v>19</v>
      </c>
      <c r="F179" s="249" t="s">
        <v>154</v>
      </c>
      <c r="G179" s="247"/>
      <c r="H179" s="250">
        <v>33.28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149</v>
      </c>
      <c r="AU179" s="256" t="s">
        <v>82</v>
      </c>
      <c r="AV179" s="15" t="s">
        <v>135</v>
      </c>
      <c r="AW179" s="15" t="s">
        <v>33</v>
      </c>
      <c r="AX179" s="15" t="s">
        <v>80</v>
      </c>
      <c r="AY179" s="256" t="s">
        <v>128</v>
      </c>
    </row>
    <row r="180" spans="1:65" s="2" customFormat="1" ht="16.5" customHeight="1">
      <c r="A180" s="40"/>
      <c r="B180" s="41"/>
      <c r="C180" s="257" t="s">
        <v>273</v>
      </c>
      <c r="D180" s="257" t="s">
        <v>253</v>
      </c>
      <c r="E180" s="258" t="s">
        <v>389</v>
      </c>
      <c r="F180" s="259" t="s">
        <v>390</v>
      </c>
      <c r="G180" s="260" t="s">
        <v>146</v>
      </c>
      <c r="H180" s="261">
        <v>33.454</v>
      </c>
      <c r="I180" s="262"/>
      <c r="J180" s="263">
        <f>ROUND(I180*H180,2)</f>
        <v>0</v>
      </c>
      <c r="K180" s="259" t="s">
        <v>134</v>
      </c>
      <c r="L180" s="264"/>
      <c r="M180" s="265" t="s">
        <v>19</v>
      </c>
      <c r="N180" s="266" t="s">
        <v>43</v>
      </c>
      <c r="O180" s="86"/>
      <c r="P180" s="215">
        <f>O180*H180</f>
        <v>0</v>
      </c>
      <c r="Q180" s="215">
        <v>0.131</v>
      </c>
      <c r="R180" s="215">
        <f>Q180*H180</f>
        <v>4.382474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178</v>
      </c>
      <c r="AT180" s="217" t="s">
        <v>253</v>
      </c>
      <c r="AU180" s="217" t="s">
        <v>82</v>
      </c>
      <c r="AY180" s="19" t="s">
        <v>128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135</v>
      </c>
      <c r="BM180" s="217" t="s">
        <v>833</v>
      </c>
    </row>
    <row r="181" spans="1:51" s="14" customFormat="1" ht="12">
      <c r="A181" s="14"/>
      <c r="B181" s="235"/>
      <c r="C181" s="236"/>
      <c r="D181" s="226" t="s">
        <v>149</v>
      </c>
      <c r="E181" s="236"/>
      <c r="F181" s="238" t="s">
        <v>834</v>
      </c>
      <c r="G181" s="236"/>
      <c r="H181" s="239">
        <v>33.454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149</v>
      </c>
      <c r="AU181" s="245" t="s">
        <v>82</v>
      </c>
      <c r="AV181" s="14" t="s">
        <v>82</v>
      </c>
      <c r="AW181" s="14" t="s">
        <v>4</v>
      </c>
      <c r="AX181" s="14" t="s">
        <v>80</v>
      </c>
      <c r="AY181" s="245" t="s">
        <v>128</v>
      </c>
    </row>
    <row r="182" spans="1:65" s="2" customFormat="1" ht="16.5" customHeight="1">
      <c r="A182" s="40"/>
      <c r="B182" s="41"/>
      <c r="C182" s="257" t="s">
        <v>279</v>
      </c>
      <c r="D182" s="257" t="s">
        <v>253</v>
      </c>
      <c r="E182" s="258" t="s">
        <v>394</v>
      </c>
      <c r="F182" s="259" t="s">
        <v>395</v>
      </c>
      <c r="G182" s="260" t="s">
        <v>146</v>
      </c>
      <c r="H182" s="261">
        <v>0.824</v>
      </c>
      <c r="I182" s="262"/>
      <c r="J182" s="263">
        <f>ROUND(I182*H182,2)</f>
        <v>0</v>
      </c>
      <c r="K182" s="259" t="s">
        <v>134</v>
      </c>
      <c r="L182" s="264"/>
      <c r="M182" s="265" t="s">
        <v>19</v>
      </c>
      <c r="N182" s="266" t="s">
        <v>43</v>
      </c>
      <c r="O182" s="86"/>
      <c r="P182" s="215">
        <f>O182*H182</f>
        <v>0</v>
      </c>
      <c r="Q182" s="215">
        <v>0.131</v>
      </c>
      <c r="R182" s="215">
        <f>Q182*H182</f>
        <v>0.107944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178</v>
      </c>
      <c r="AT182" s="217" t="s">
        <v>253</v>
      </c>
      <c r="AU182" s="217" t="s">
        <v>82</v>
      </c>
      <c r="AY182" s="19" t="s">
        <v>128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135</v>
      </c>
      <c r="BM182" s="217" t="s">
        <v>835</v>
      </c>
    </row>
    <row r="183" spans="1:51" s="14" customFormat="1" ht="12">
      <c r="A183" s="14"/>
      <c r="B183" s="235"/>
      <c r="C183" s="236"/>
      <c r="D183" s="226" t="s">
        <v>149</v>
      </c>
      <c r="E183" s="236"/>
      <c r="F183" s="238" t="s">
        <v>397</v>
      </c>
      <c r="G183" s="236"/>
      <c r="H183" s="239">
        <v>0.824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149</v>
      </c>
      <c r="AU183" s="245" t="s">
        <v>82</v>
      </c>
      <c r="AV183" s="14" t="s">
        <v>82</v>
      </c>
      <c r="AW183" s="14" t="s">
        <v>4</v>
      </c>
      <c r="AX183" s="14" t="s">
        <v>80</v>
      </c>
      <c r="AY183" s="245" t="s">
        <v>128</v>
      </c>
    </row>
    <row r="184" spans="1:63" s="12" customFormat="1" ht="22.8" customHeight="1">
      <c r="A184" s="12"/>
      <c r="B184" s="190"/>
      <c r="C184" s="191"/>
      <c r="D184" s="192" t="s">
        <v>71</v>
      </c>
      <c r="E184" s="204" t="s">
        <v>188</v>
      </c>
      <c r="F184" s="204" t="s">
        <v>414</v>
      </c>
      <c r="G184" s="191"/>
      <c r="H184" s="191"/>
      <c r="I184" s="194"/>
      <c r="J184" s="205">
        <f>BK184</f>
        <v>0</v>
      </c>
      <c r="K184" s="191"/>
      <c r="L184" s="196"/>
      <c r="M184" s="197"/>
      <c r="N184" s="198"/>
      <c r="O184" s="198"/>
      <c r="P184" s="199">
        <f>SUM(P185:P209)</f>
        <v>0</v>
      </c>
      <c r="Q184" s="198"/>
      <c r="R184" s="199">
        <f>SUM(R185:R209)</f>
        <v>4.010181</v>
      </c>
      <c r="S184" s="198"/>
      <c r="T184" s="200">
        <f>SUM(T185:T209)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1" t="s">
        <v>80</v>
      </c>
      <c r="AT184" s="202" t="s">
        <v>71</v>
      </c>
      <c r="AU184" s="202" t="s">
        <v>80</v>
      </c>
      <c r="AY184" s="201" t="s">
        <v>128</v>
      </c>
      <c r="BK184" s="203">
        <f>SUM(BK185:BK209)</f>
        <v>0</v>
      </c>
    </row>
    <row r="185" spans="1:65" s="2" customFormat="1" ht="24.15" customHeight="1">
      <c r="A185" s="40"/>
      <c r="B185" s="41"/>
      <c r="C185" s="206" t="s">
        <v>286</v>
      </c>
      <c r="D185" s="206" t="s">
        <v>130</v>
      </c>
      <c r="E185" s="207" t="s">
        <v>426</v>
      </c>
      <c r="F185" s="208" t="s">
        <v>427</v>
      </c>
      <c r="G185" s="209" t="s">
        <v>168</v>
      </c>
      <c r="H185" s="210">
        <v>17.2</v>
      </c>
      <c r="I185" s="211"/>
      <c r="J185" s="212">
        <f>ROUND(I185*H185,2)</f>
        <v>0</v>
      </c>
      <c r="K185" s="208" t="s">
        <v>134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0.1554</v>
      </c>
      <c r="R185" s="215">
        <f>Q185*H185</f>
        <v>2.67288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135</v>
      </c>
      <c r="AT185" s="217" t="s">
        <v>130</v>
      </c>
      <c r="AU185" s="217" t="s">
        <v>82</v>
      </c>
      <c r="AY185" s="19" t="s">
        <v>128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135</v>
      </c>
      <c r="BM185" s="217" t="s">
        <v>836</v>
      </c>
    </row>
    <row r="186" spans="1:47" s="2" customFormat="1" ht="12">
      <c r="A186" s="40"/>
      <c r="B186" s="41"/>
      <c r="C186" s="42"/>
      <c r="D186" s="219" t="s">
        <v>137</v>
      </c>
      <c r="E186" s="42"/>
      <c r="F186" s="220" t="s">
        <v>429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137</v>
      </c>
      <c r="AU186" s="19" t="s">
        <v>82</v>
      </c>
    </row>
    <row r="187" spans="1:51" s="13" customFormat="1" ht="12">
      <c r="A187" s="13"/>
      <c r="B187" s="224"/>
      <c r="C187" s="225"/>
      <c r="D187" s="226" t="s">
        <v>149</v>
      </c>
      <c r="E187" s="227" t="s">
        <v>19</v>
      </c>
      <c r="F187" s="228" t="s">
        <v>430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149</v>
      </c>
      <c r="AU187" s="234" t="s">
        <v>82</v>
      </c>
      <c r="AV187" s="13" t="s">
        <v>80</v>
      </c>
      <c r="AW187" s="13" t="s">
        <v>33</v>
      </c>
      <c r="AX187" s="13" t="s">
        <v>72</v>
      </c>
      <c r="AY187" s="234" t="s">
        <v>128</v>
      </c>
    </row>
    <row r="188" spans="1:51" s="14" customFormat="1" ht="12">
      <c r="A188" s="14"/>
      <c r="B188" s="235"/>
      <c r="C188" s="236"/>
      <c r="D188" s="226" t="s">
        <v>149</v>
      </c>
      <c r="E188" s="237" t="s">
        <v>19</v>
      </c>
      <c r="F188" s="238" t="s">
        <v>837</v>
      </c>
      <c r="G188" s="236"/>
      <c r="H188" s="239">
        <v>14.7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149</v>
      </c>
      <c r="AU188" s="245" t="s">
        <v>82</v>
      </c>
      <c r="AV188" s="14" t="s">
        <v>82</v>
      </c>
      <c r="AW188" s="14" t="s">
        <v>33</v>
      </c>
      <c r="AX188" s="14" t="s">
        <v>72</v>
      </c>
      <c r="AY188" s="245" t="s">
        <v>128</v>
      </c>
    </row>
    <row r="189" spans="1:51" s="13" customFormat="1" ht="12">
      <c r="A189" s="13"/>
      <c r="B189" s="224"/>
      <c r="C189" s="225"/>
      <c r="D189" s="226" t="s">
        <v>149</v>
      </c>
      <c r="E189" s="227" t="s">
        <v>19</v>
      </c>
      <c r="F189" s="228" t="s">
        <v>431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149</v>
      </c>
      <c r="AU189" s="234" t="s">
        <v>82</v>
      </c>
      <c r="AV189" s="13" t="s">
        <v>80</v>
      </c>
      <c r="AW189" s="13" t="s">
        <v>33</v>
      </c>
      <c r="AX189" s="13" t="s">
        <v>72</v>
      </c>
      <c r="AY189" s="234" t="s">
        <v>128</v>
      </c>
    </row>
    <row r="190" spans="1:51" s="14" customFormat="1" ht="12">
      <c r="A190" s="14"/>
      <c r="B190" s="235"/>
      <c r="C190" s="236"/>
      <c r="D190" s="226" t="s">
        <v>149</v>
      </c>
      <c r="E190" s="237" t="s">
        <v>19</v>
      </c>
      <c r="F190" s="238" t="s">
        <v>838</v>
      </c>
      <c r="G190" s="236"/>
      <c r="H190" s="239">
        <v>2.5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149</v>
      </c>
      <c r="AU190" s="245" t="s">
        <v>82</v>
      </c>
      <c r="AV190" s="14" t="s">
        <v>82</v>
      </c>
      <c r="AW190" s="14" t="s">
        <v>33</v>
      </c>
      <c r="AX190" s="14" t="s">
        <v>72</v>
      </c>
      <c r="AY190" s="245" t="s">
        <v>128</v>
      </c>
    </row>
    <row r="191" spans="1:51" s="15" customFormat="1" ht="12">
      <c r="A191" s="15"/>
      <c r="B191" s="246"/>
      <c r="C191" s="247"/>
      <c r="D191" s="226" t="s">
        <v>149</v>
      </c>
      <c r="E191" s="248" t="s">
        <v>19</v>
      </c>
      <c r="F191" s="249" t="s">
        <v>154</v>
      </c>
      <c r="G191" s="247"/>
      <c r="H191" s="250">
        <v>17.2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149</v>
      </c>
      <c r="AU191" s="256" t="s">
        <v>82</v>
      </c>
      <c r="AV191" s="15" t="s">
        <v>135</v>
      </c>
      <c r="AW191" s="15" t="s">
        <v>33</v>
      </c>
      <c r="AX191" s="15" t="s">
        <v>80</v>
      </c>
      <c r="AY191" s="256" t="s">
        <v>128</v>
      </c>
    </row>
    <row r="192" spans="1:65" s="2" customFormat="1" ht="16.5" customHeight="1">
      <c r="A192" s="40"/>
      <c r="B192" s="41"/>
      <c r="C192" s="257" t="s">
        <v>293</v>
      </c>
      <c r="D192" s="257" t="s">
        <v>253</v>
      </c>
      <c r="E192" s="258" t="s">
        <v>433</v>
      </c>
      <c r="F192" s="259" t="s">
        <v>434</v>
      </c>
      <c r="G192" s="260" t="s">
        <v>168</v>
      </c>
      <c r="H192" s="261">
        <v>2.55</v>
      </c>
      <c r="I192" s="262"/>
      <c r="J192" s="263">
        <f>ROUND(I192*H192,2)</f>
        <v>0</v>
      </c>
      <c r="K192" s="259" t="s">
        <v>134</v>
      </c>
      <c r="L192" s="264"/>
      <c r="M192" s="265" t="s">
        <v>19</v>
      </c>
      <c r="N192" s="266" t="s">
        <v>43</v>
      </c>
      <c r="O192" s="86"/>
      <c r="P192" s="215">
        <f>O192*H192</f>
        <v>0</v>
      </c>
      <c r="Q192" s="215">
        <v>0.0483</v>
      </c>
      <c r="R192" s="215">
        <f>Q192*H192</f>
        <v>0.123165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178</v>
      </c>
      <c r="AT192" s="217" t="s">
        <v>253</v>
      </c>
      <c r="AU192" s="217" t="s">
        <v>82</v>
      </c>
      <c r="AY192" s="19" t="s">
        <v>128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135</v>
      </c>
      <c r="BM192" s="217" t="s">
        <v>839</v>
      </c>
    </row>
    <row r="193" spans="1:51" s="14" customFormat="1" ht="12">
      <c r="A193" s="14"/>
      <c r="B193" s="235"/>
      <c r="C193" s="236"/>
      <c r="D193" s="226" t="s">
        <v>149</v>
      </c>
      <c r="E193" s="236"/>
      <c r="F193" s="238" t="s">
        <v>840</v>
      </c>
      <c r="G193" s="236"/>
      <c r="H193" s="239">
        <v>2.55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149</v>
      </c>
      <c r="AU193" s="245" t="s">
        <v>82</v>
      </c>
      <c r="AV193" s="14" t="s">
        <v>82</v>
      </c>
      <c r="AW193" s="14" t="s">
        <v>4</v>
      </c>
      <c r="AX193" s="14" t="s">
        <v>80</v>
      </c>
      <c r="AY193" s="245" t="s">
        <v>128</v>
      </c>
    </row>
    <row r="194" spans="1:65" s="2" customFormat="1" ht="16.5" customHeight="1">
      <c r="A194" s="40"/>
      <c r="B194" s="41"/>
      <c r="C194" s="257" t="s">
        <v>299</v>
      </c>
      <c r="D194" s="257" t="s">
        <v>253</v>
      </c>
      <c r="E194" s="258" t="s">
        <v>438</v>
      </c>
      <c r="F194" s="259" t="s">
        <v>439</v>
      </c>
      <c r="G194" s="260" t="s">
        <v>168</v>
      </c>
      <c r="H194" s="261">
        <v>15.141</v>
      </c>
      <c r="I194" s="262"/>
      <c r="J194" s="263">
        <f>ROUND(I194*H194,2)</f>
        <v>0</v>
      </c>
      <c r="K194" s="259" t="s">
        <v>134</v>
      </c>
      <c r="L194" s="264"/>
      <c r="M194" s="265" t="s">
        <v>19</v>
      </c>
      <c r="N194" s="266" t="s">
        <v>43</v>
      </c>
      <c r="O194" s="86"/>
      <c r="P194" s="215">
        <f>O194*H194</f>
        <v>0</v>
      </c>
      <c r="Q194" s="215">
        <v>0.08</v>
      </c>
      <c r="R194" s="215">
        <f>Q194*H194</f>
        <v>1.2112800000000001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178</v>
      </c>
      <c r="AT194" s="217" t="s">
        <v>253</v>
      </c>
      <c r="AU194" s="217" t="s">
        <v>82</v>
      </c>
      <c r="AY194" s="19" t="s">
        <v>128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135</v>
      </c>
      <c r="BM194" s="217" t="s">
        <v>841</v>
      </c>
    </row>
    <row r="195" spans="1:51" s="14" customFormat="1" ht="12">
      <c r="A195" s="14"/>
      <c r="B195" s="235"/>
      <c r="C195" s="236"/>
      <c r="D195" s="226" t="s">
        <v>149</v>
      </c>
      <c r="E195" s="236"/>
      <c r="F195" s="238" t="s">
        <v>842</v>
      </c>
      <c r="G195" s="236"/>
      <c r="H195" s="239">
        <v>15.141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149</v>
      </c>
      <c r="AU195" s="245" t="s">
        <v>82</v>
      </c>
      <c r="AV195" s="14" t="s">
        <v>82</v>
      </c>
      <c r="AW195" s="14" t="s">
        <v>4</v>
      </c>
      <c r="AX195" s="14" t="s">
        <v>80</v>
      </c>
      <c r="AY195" s="245" t="s">
        <v>128</v>
      </c>
    </row>
    <row r="196" spans="1:65" s="2" customFormat="1" ht="24.15" customHeight="1">
      <c r="A196" s="40"/>
      <c r="B196" s="41"/>
      <c r="C196" s="206" t="s">
        <v>305</v>
      </c>
      <c r="D196" s="206" t="s">
        <v>130</v>
      </c>
      <c r="E196" s="207" t="s">
        <v>454</v>
      </c>
      <c r="F196" s="208" t="s">
        <v>455</v>
      </c>
      <c r="G196" s="209" t="s">
        <v>168</v>
      </c>
      <c r="H196" s="210">
        <v>16.8</v>
      </c>
      <c r="I196" s="211"/>
      <c r="J196" s="212">
        <f>ROUND(I196*H196,2)</f>
        <v>0</v>
      </c>
      <c r="K196" s="208" t="s">
        <v>134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0.00017</v>
      </c>
      <c r="R196" s="215">
        <f>Q196*H196</f>
        <v>0.0028560000000000005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135</v>
      </c>
      <c r="AT196" s="217" t="s">
        <v>130</v>
      </c>
      <c r="AU196" s="217" t="s">
        <v>82</v>
      </c>
      <c r="AY196" s="19" t="s">
        <v>128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135</v>
      </c>
      <c r="BM196" s="217" t="s">
        <v>843</v>
      </c>
    </row>
    <row r="197" spans="1:47" s="2" customFormat="1" ht="12">
      <c r="A197" s="40"/>
      <c r="B197" s="41"/>
      <c r="C197" s="42"/>
      <c r="D197" s="219" t="s">
        <v>137</v>
      </c>
      <c r="E197" s="42"/>
      <c r="F197" s="220" t="s">
        <v>457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137</v>
      </c>
      <c r="AU197" s="19" t="s">
        <v>82</v>
      </c>
    </row>
    <row r="198" spans="1:65" s="2" customFormat="1" ht="16.5" customHeight="1">
      <c r="A198" s="40"/>
      <c r="B198" s="41"/>
      <c r="C198" s="206" t="s">
        <v>311</v>
      </c>
      <c r="D198" s="206" t="s">
        <v>130</v>
      </c>
      <c r="E198" s="207" t="s">
        <v>459</v>
      </c>
      <c r="F198" s="208" t="s">
        <v>460</v>
      </c>
      <c r="G198" s="209" t="s">
        <v>168</v>
      </c>
      <c r="H198" s="210">
        <v>16.8</v>
      </c>
      <c r="I198" s="211"/>
      <c r="J198" s="212">
        <f>ROUND(I198*H198,2)</f>
        <v>0</v>
      </c>
      <c r="K198" s="208" t="s">
        <v>134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135</v>
      </c>
      <c r="AT198" s="217" t="s">
        <v>130</v>
      </c>
      <c r="AU198" s="217" t="s">
        <v>82</v>
      </c>
      <c r="AY198" s="19" t="s">
        <v>128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135</v>
      </c>
      <c r="BM198" s="217" t="s">
        <v>844</v>
      </c>
    </row>
    <row r="199" spans="1:47" s="2" customFormat="1" ht="12">
      <c r="A199" s="40"/>
      <c r="B199" s="41"/>
      <c r="C199" s="42"/>
      <c r="D199" s="219" t="s">
        <v>137</v>
      </c>
      <c r="E199" s="42"/>
      <c r="F199" s="220" t="s">
        <v>462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82</v>
      </c>
    </row>
    <row r="200" spans="1:51" s="14" customFormat="1" ht="12">
      <c r="A200" s="14"/>
      <c r="B200" s="235"/>
      <c r="C200" s="236"/>
      <c r="D200" s="226" t="s">
        <v>149</v>
      </c>
      <c r="E200" s="237" t="s">
        <v>19</v>
      </c>
      <c r="F200" s="238" t="s">
        <v>845</v>
      </c>
      <c r="G200" s="236"/>
      <c r="H200" s="239">
        <v>16.8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149</v>
      </c>
      <c r="AU200" s="245" t="s">
        <v>82</v>
      </c>
      <c r="AV200" s="14" t="s">
        <v>82</v>
      </c>
      <c r="AW200" s="14" t="s">
        <v>33</v>
      </c>
      <c r="AX200" s="14" t="s">
        <v>80</v>
      </c>
      <c r="AY200" s="245" t="s">
        <v>128</v>
      </c>
    </row>
    <row r="201" spans="1:65" s="2" customFormat="1" ht="16.5" customHeight="1">
      <c r="A201" s="40"/>
      <c r="B201" s="41"/>
      <c r="C201" s="206" t="s">
        <v>317</v>
      </c>
      <c r="D201" s="206" t="s">
        <v>130</v>
      </c>
      <c r="E201" s="207" t="s">
        <v>846</v>
      </c>
      <c r="F201" s="208" t="s">
        <v>471</v>
      </c>
      <c r="G201" s="209" t="s">
        <v>472</v>
      </c>
      <c r="H201" s="210">
        <v>1</v>
      </c>
      <c r="I201" s="211"/>
      <c r="J201" s="212">
        <f>ROUND(I201*H201,2)</f>
        <v>0</v>
      </c>
      <c r="K201" s="208" t="s">
        <v>19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135</v>
      </c>
      <c r="AT201" s="217" t="s">
        <v>130</v>
      </c>
      <c r="AU201" s="217" t="s">
        <v>82</v>
      </c>
      <c r="AY201" s="19" t="s">
        <v>128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135</v>
      </c>
      <c r="BM201" s="217" t="s">
        <v>847</v>
      </c>
    </row>
    <row r="202" spans="1:51" s="13" customFormat="1" ht="12">
      <c r="A202" s="13"/>
      <c r="B202" s="224"/>
      <c r="C202" s="225"/>
      <c r="D202" s="226" t="s">
        <v>149</v>
      </c>
      <c r="E202" s="227" t="s">
        <v>19</v>
      </c>
      <c r="F202" s="228" t="s">
        <v>474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149</v>
      </c>
      <c r="AU202" s="234" t="s">
        <v>82</v>
      </c>
      <c r="AV202" s="13" t="s">
        <v>80</v>
      </c>
      <c r="AW202" s="13" t="s">
        <v>33</v>
      </c>
      <c r="AX202" s="13" t="s">
        <v>72</v>
      </c>
      <c r="AY202" s="234" t="s">
        <v>128</v>
      </c>
    </row>
    <row r="203" spans="1:51" s="13" customFormat="1" ht="12">
      <c r="A203" s="13"/>
      <c r="B203" s="224"/>
      <c r="C203" s="225"/>
      <c r="D203" s="226" t="s">
        <v>149</v>
      </c>
      <c r="E203" s="227" t="s">
        <v>19</v>
      </c>
      <c r="F203" s="228" t="s">
        <v>848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149</v>
      </c>
      <c r="AU203" s="234" t="s">
        <v>82</v>
      </c>
      <c r="AV203" s="13" t="s">
        <v>80</v>
      </c>
      <c r="AW203" s="13" t="s">
        <v>33</v>
      </c>
      <c r="AX203" s="13" t="s">
        <v>72</v>
      </c>
      <c r="AY203" s="234" t="s">
        <v>128</v>
      </c>
    </row>
    <row r="204" spans="1:51" s="14" customFormat="1" ht="12">
      <c r="A204" s="14"/>
      <c r="B204" s="235"/>
      <c r="C204" s="236"/>
      <c r="D204" s="226" t="s">
        <v>149</v>
      </c>
      <c r="E204" s="237" t="s">
        <v>19</v>
      </c>
      <c r="F204" s="238" t="s">
        <v>80</v>
      </c>
      <c r="G204" s="236"/>
      <c r="H204" s="239">
        <v>1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149</v>
      </c>
      <c r="AU204" s="245" t="s">
        <v>82</v>
      </c>
      <c r="AV204" s="14" t="s">
        <v>82</v>
      </c>
      <c r="AW204" s="14" t="s">
        <v>33</v>
      </c>
      <c r="AX204" s="14" t="s">
        <v>80</v>
      </c>
      <c r="AY204" s="245" t="s">
        <v>128</v>
      </c>
    </row>
    <row r="205" spans="1:65" s="2" customFormat="1" ht="16.5" customHeight="1">
      <c r="A205" s="40"/>
      <c r="B205" s="41"/>
      <c r="C205" s="257" t="s">
        <v>323</v>
      </c>
      <c r="D205" s="257" t="s">
        <v>253</v>
      </c>
      <c r="E205" s="258" t="s">
        <v>477</v>
      </c>
      <c r="F205" s="259" t="s">
        <v>478</v>
      </c>
      <c r="G205" s="260" t="s">
        <v>133</v>
      </c>
      <c r="H205" s="261">
        <v>4</v>
      </c>
      <c r="I205" s="262"/>
      <c r="J205" s="263">
        <f>ROUND(I205*H205,2)</f>
        <v>0</v>
      </c>
      <c r="K205" s="259" t="s">
        <v>19</v>
      </c>
      <c r="L205" s="264"/>
      <c r="M205" s="265" t="s">
        <v>19</v>
      </c>
      <c r="N205" s="266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178</v>
      </c>
      <c r="AT205" s="217" t="s">
        <v>253</v>
      </c>
      <c r="AU205" s="217" t="s">
        <v>82</v>
      </c>
      <c r="AY205" s="19" t="s">
        <v>128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135</v>
      </c>
      <c r="BM205" s="217" t="s">
        <v>849</v>
      </c>
    </row>
    <row r="206" spans="1:65" s="2" customFormat="1" ht="16.5" customHeight="1">
      <c r="A206" s="40"/>
      <c r="B206" s="41"/>
      <c r="C206" s="257" t="s">
        <v>328</v>
      </c>
      <c r="D206" s="257" t="s">
        <v>253</v>
      </c>
      <c r="E206" s="258" t="s">
        <v>481</v>
      </c>
      <c r="F206" s="259" t="s">
        <v>763</v>
      </c>
      <c r="G206" s="260" t="s">
        <v>133</v>
      </c>
      <c r="H206" s="261">
        <v>2</v>
      </c>
      <c r="I206" s="262"/>
      <c r="J206" s="263">
        <f>ROUND(I206*H206,2)</f>
        <v>0</v>
      </c>
      <c r="K206" s="259" t="s">
        <v>19</v>
      </c>
      <c r="L206" s="264"/>
      <c r="M206" s="265" t="s">
        <v>19</v>
      </c>
      <c r="N206" s="266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178</v>
      </c>
      <c r="AT206" s="217" t="s">
        <v>253</v>
      </c>
      <c r="AU206" s="217" t="s">
        <v>82</v>
      </c>
      <c r="AY206" s="19" t="s">
        <v>128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135</v>
      </c>
      <c r="BM206" s="217" t="s">
        <v>850</v>
      </c>
    </row>
    <row r="207" spans="1:65" s="2" customFormat="1" ht="16.5" customHeight="1">
      <c r="A207" s="40"/>
      <c r="B207" s="41"/>
      <c r="C207" s="257" t="s">
        <v>334</v>
      </c>
      <c r="D207" s="257" t="s">
        <v>253</v>
      </c>
      <c r="E207" s="258" t="s">
        <v>485</v>
      </c>
      <c r="F207" s="259" t="s">
        <v>486</v>
      </c>
      <c r="G207" s="260" t="s">
        <v>133</v>
      </c>
      <c r="H207" s="261">
        <v>1</v>
      </c>
      <c r="I207" s="262"/>
      <c r="J207" s="263">
        <f>ROUND(I207*H207,2)</f>
        <v>0</v>
      </c>
      <c r="K207" s="259" t="s">
        <v>19</v>
      </c>
      <c r="L207" s="264"/>
      <c r="M207" s="265" t="s">
        <v>19</v>
      </c>
      <c r="N207" s="266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178</v>
      </c>
      <c r="AT207" s="217" t="s">
        <v>253</v>
      </c>
      <c r="AU207" s="217" t="s">
        <v>82</v>
      </c>
      <c r="AY207" s="19" t="s">
        <v>128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135</v>
      </c>
      <c r="BM207" s="217" t="s">
        <v>851</v>
      </c>
    </row>
    <row r="208" spans="1:65" s="2" customFormat="1" ht="16.5" customHeight="1">
      <c r="A208" s="40"/>
      <c r="B208" s="41"/>
      <c r="C208" s="257" t="s">
        <v>340</v>
      </c>
      <c r="D208" s="257" t="s">
        <v>253</v>
      </c>
      <c r="E208" s="258" t="s">
        <v>488</v>
      </c>
      <c r="F208" s="259" t="s">
        <v>489</v>
      </c>
      <c r="G208" s="260" t="s">
        <v>133</v>
      </c>
      <c r="H208" s="261">
        <v>2</v>
      </c>
      <c r="I208" s="262"/>
      <c r="J208" s="263">
        <f>ROUND(I208*H208,2)</f>
        <v>0</v>
      </c>
      <c r="K208" s="259" t="s">
        <v>19</v>
      </c>
      <c r="L208" s="264"/>
      <c r="M208" s="265" t="s">
        <v>19</v>
      </c>
      <c r="N208" s="266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178</v>
      </c>
      <c r="AT208" s="217" t="s">
        <v>253</v>
      </c>
      <c r="AU208" s="217" t="s">
        <v>82</v>
      </c>
      <c r="AY208" s="19" t="s">
        <v>128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135</v>
      </c>
      <c r="BM208" s="217" t="s">
        <v>852</v>
      </c>
    </row>
    <row r="209" spans="1:65" s="2" customFormat="1" ht="21.75" customHeight="1">
      <c r="A209" s="40"/>
      <c r="B209" s="41"/>
      <c r="C209" s="257" t="s">
        <v>345</v>
      </c>
      <c r="D209" s="257" t="s">
        <v>253</v>
      </c>
      <c r="E209" s="258" t="s">
        <v>765</v>
      </c>
      <c r="F209" s="259" t="s">
        <v>766</v>
      </c>
      <c r="G209" s="260" t="s">
        <v>133</v>
      </c>
      <c r="H209" s="261">
        <v>1</v>
      </c>
      <c r="I209" s="262"/>
      <c r="J209" s="263">
        <f>ROUND(I209*H209,2)</f>
        <v>0</v>
      </c>
      <c r="K209" s="259" t="s">
        <v>19</v>
      </c>
      <c r="L209" s="264"/>
      <c r="M209" s="265" t="s">
        <v>19</v>
      </c>
      <c r="N209" s="266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178</v>
      </c>
      <c r="AT209" s="217" t="s">
        <v>253</v>
      </c>
      <c r="AU209" s="217" t="s">
        <v>82</v>
      </c>
      <c r="AY209" s="19" t="s">
        <v>128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135</v>
      </c>
      <c r="BM209" s="217" t="s">
        <v>853</v>
      </c>
    </row>
    <row r="210" spans="1:63" s="12" customFormat="1" ht="22.8" customHeight="1">
      <c r="A210" s="12"/>
      <c r="B210" s="190"/>
      <c r="C210" s="191"/>
      <c r="D210" s="192" t="s">
        <v>71</v>
      </c>
      <c r="E210" s="204" t="s">
        <v>491</v>
      </c>
      <c r="F210" s="204" t="s">
        <v>492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SUM(P211:P224)</f>
        <v>0</v>
      </c>
      <c r="Q210" s="198"/>
      <c r="R210" s="199">
        <f>SUM(R211:R224)</f>
        <v>0</v>
      </c>
      <c r="S210" s="198"/>
      <c r="T210" s="200">
        <f>SUM(T211:T224)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80</v>
      </c>
      <c r="AT210" s="202" t="s">
        <v>71</v>
      </c>
      <c r="AU210" s="202" t="s">
        <v>80</v>
      </c>
      <c r="AY210" s="201" t="s">
        <v>128</v>
      </c>
      <c r="BK210" s="203">
        <f>SUM(BK211:BK224)</f>
        <v>0</v>
      </c>
    </row>
    <row r="211" spans="1:65" s="2" customFormat="1" ht="24.15" customHeight="1">
      <c r="A211" s="40"/>
      <c r="B211" s="41"/>
      <c r="C211" s="206" t="s">
        <v>351</v>
      </c>
      <c r="D211" s="206" t="s">
        <v>130</v>
      </c>
      <c r="E211" s="207" t="s">
        <v>494</v>
      </c>
      <c r="F211" s="208" t="s">
        <v>495</v>
      </c>
      <c r="G211" s="209" t="s">
        <v>232</v>
      </c>
      <c r="H211" s="210">
        <v>42.269</v>
      </c>
      <c r="I211" s="211"/>
      <c r="J211" s="212">
        <f>ROUND(I211*H211,2)</f>
        <v>0</v>
      </c>
      <c r="K211" s="208" t="s">
        <v>134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135</v>
      </c>
      <c r="AT211" s="217" t="s">
        <v>130</v>
      </c>
      <c r="AU211" s="217" t="s">
        <v>82</v>
      </c>
      <c r="AY211" s="19" t="s">
        <v>128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135</v>
      </c>
      <c r="BM211" s="217" t="s">
        <v>854</v>
      </c>
    </row>
    <row r="212" spans="1:47" s="2" customFormat="1" ht="12">
      <c r="A212" s="40"/>
      <c r="B212" s="41"/>
      <c r="C212" s="42"/>
      <c r="D212" s="219" t="s">
        <v>137</v>
      </c>
      <c r="E212" s="42"/>
      <c r="F212" s="220" t="s">
        <v>497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137</v>
      </c>
      <c r="AU212" s="19" t="s">
        <v>82</v>
      </c>
    </row>
    <row r="213" spans="1:65" s="2" customFormat="1" ht="24.15" customHeight="1">
      <c r="A213" s="40"/>
      <c r="B213" s="41"/>
      <c r="C213" s="206" t="s">
        <v>357</v>
      </c>
      <c r="D213" s="206" t="s">
        <v>130</v>
      </c>
      <c r="E213" s="207" t="s">
        <v>499</v>
      </c>
      <c r="F213" s="208" t="s">
        <v>500</v>
      </c>
      <c r="G213" s="209" t="s">
        <v>232</v>
      </c>
      <c r="H213" s="210">
        <v>591.766</v>
      </c>
      <c r="I213" s="211"/>
      <c r="J213" s="212">
        <f>ROUND(I213*H213,2)</f>
        <v>0</v>
      </c>
      <c r="K213" s="208" t="s">
        <v>134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135</v>
      </c>
      <c r="AT213" s="217" t="s">
        <v>130</v>
      </c>
      <c r="AU213" s="217" t="s">
        <v>82</v>
      </c>
      <c r="AY213" s="19" t="s">
        <v>128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135</v>
      </c>
      <c r="BM213" s="217" t="s">
        <v>855</v>
      </c>
    </row>
    <row r="214" spans="1:47" s="2" customFormat="1" ht="12">
      <c r="A214" s="40"/>
      <c r="B214" s="41"/>
      <c r="C214" s="42"/>
      <c r="D214" s="219" t="s">
        <v>137</v>
      </c>
      <c r="E214" s="42"/>
      <c r="F214" s="220" t="s">
        <v>502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137</v>
      </c>
      <c r="AU214" s="19" t="s">
        <v>82</v>
      </c>
    </row>
    <row r="215" spans="1:51" s="14" customFormat="1" ht="12">
      <c r="A215" s="14"/>
      <c r="B215" s="235"/>
      <c r="C215" s="236"/>
      <c r="D215" s="226" t="s">
        <v>149</v>
      </c>
      <c r="E215" s="237" t="s">
        <v>19</v>
      </c>
      <c r="F215" s="238" t="s">
        <v>856</v>
      </c>
      <c r="G215" s="236"/>
      <c r="H215" s="239">
        <v>591.766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149</v>
      </c>
      <c r="AU215" s="245" t="s">
        <v>82</v>
      </c>
      <c r="AV215" s="14" t="s">
        <v>82</v>
      </c>
      <c r="AW215" s="14" t="s">
        <v>33</v>
      </c>
      <c r="AX215" s="14" t="s">
        <v>80</v>
      </c>
      <c r="AY215" s="245" t="s">
        <v>128</v>
      </c>
    </row>
    <row r="216" spans="1:65" s="2" customFormat="1" ht="16.5" customHeight="1">
      <c r="A216" s="40"/>
      <c r="B216" s="41"/>
      <c r="C216" s="206" t="s">
        <v>362</v>
      </c>
      <c r="D216" s="206" t="s">
        <v>130</v>
      </c>
      <c r="E216" s="207" t="s">
        <v>505</v>
      </c>
      <c r="F216" s="208" t="s">
        <v>506</v>
      </c>
      <c r="G216" s="209" t="s">
        <v>232</v>
      </c>
      <c r="H216" s="210">
        <v>42.269</v>
      </c>
      <c r="I216" s="211"/>
      <c r="J216" s="212">
        <f>ROUND(I216*H216,2)</f>
        <v>0</v>
      </c>
      <c r="K216" s="208" t="s">
        <v>134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135</v>
      </c>
      <c r="AT216" s="217" t="s">
        <v>130</v>
      </c>
      <c r="AU216" s="217" t="s">
        <v>82</v>
      </c>
      <c r="AY216" s="19" t="s">
        <v>128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135</v>
      </c>
      <c r="BM216" s="217" t="s">
        <v>857</v>
      </c>
    </row>
    <row r="217" spans="1:47" s="2" customFormat="1" ht="12">
      <c r="A217" s="40"/>
      <c r="B217" s="41"/>
      <c r="C217" s="42"/>
      <c r="D217" s="219" t="s">
        <v>137</v>
      </c>
      <c r="E217" s="42"/>
      <c r="F217" s="220" t="s">
        <v>508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137</v>
      </c>
      <c r="AU217" s="19" t="s">
        <v>82</v>
      </c>
    </row>
    <row r="218" spans="1:51" s="14" customFormat="1" ht="12">
      <c r="A218" s="14"/>
      <c r="B218" s="235"/>
      <c r="C218" s="236"/>
      <c r="D218" s="226" t="s">
        <v>149</v>
      </c>
      <c r="E218" s="237" t="s">
        <v>19</v>
      </c>
      <c r="F218" s="238" t="s">
        <v>858</v>
      </c>
      <c r="G218" s="236"/>
      <c r="H218" s="239">
        <v>42.269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149</v>
      </c>
      <c r="AU218" s="245" t="s">
        <v>82</v>
      </c>
      <c r="AV218" s="14" t="s">
        <v>82</v>
      </c>
      <c r="AW218" s="14" t="s">
        <v>33</v>
      </c>
      <c r="AX218" s="14" t="s">
        <v>80</v>
      </c>
      <c r="AY218" s="245" t="s">
        <v>128</v>
      </c>
    </row>
    <row r="219" spans="1:65" s="2" customFormat="1" ht="24.15" customHeight="1">
      <c r="A219" s="40"/>
      <c r="B219" s="41"/>
      <c r="C219" s="206" t="s">
        <v>367</v>
      </c>
      <c r="D219" s="206" t="s">
        <v>130</v>
      </c>
      <c r="E219" s="207" t="s">
        <v>518</v>
      </c>
      <c r="F219" s="208" t="s">
        <v>231</v>
      </c>
      <c r="G219" s="209" t="s">
        <v>232</v>
      </c>
      <c r="H219" s="210">
        <v>22.041</v>
      </c>
      <c r="I219" s="211"/>
      <c r="J219" s="212">
        <f>ROUND(I219*H219,2)</f>
        <v>0</v>
      </c>
      <c r="K219" s="208" t="s">
        <v>134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135</v>
      </c>
      <c r="AT219" s="217" t="s">
        <v>130</v>
      </c>
      <c r="AU219" s="217" t="s">
        <v>82</v>
      </c>
      <c r="AY219" s="19" t="s">
        <v>128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135</v>
      </c>
      <c r="BM219" s="217" t="s">
        <v>859</v>
      </c>
    </row>
    <row r="220" spans="1:47" s="2" customFormat="1" ht="12">
      <c r="A220" s="40"/>
      <c r="B220" s="41"/>
      <c r="C220" s="42"/>
      <c r="D220" s="219" t="s">
        <v>137</v>
      </c>
      <c r="E220" s="42"/>
      <c r="F220" s="220" t="s">
        <v>520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137</v>
      </c>
      <c r="AU220" s="19" t="s">
        <v>82</v>
      </c>
    </row>
    <row r="221" spans="1:51" s="14" customFormat="1" ht="12">
      <c r="A221" s="14"/>
      <c r="B221" s="235"/>
      <c r="C221" s="236"/>
      <c r="D221" s="226" t="s">
        <v>149</v>
      </c>
      <c r="E221" s="237" t="s">
        <v>19</v>
      </c>
      <c r="F221" s="238" t="s">
        <v>860</v>
      </c>
      <c r="G221" s="236"/>
      <c r="H221" s="239">
        <v>22.041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149</v>
      </c>
      <c r="AU221" s="245" t="s">
        <v>82</v>
      </c>
      <c r="AV221" s="14" t="s">
        <v>82</v>
      </c>
      <c r="AW221" s="14" t="s">
        <v>33</v>
      </c>
      <c r="AX221" s="14" t="s">
        <v>80</v>
      </c>
      <c r="AY221" s="245" t="s">
        <v>128</v>
      </c>
    </row>
    <row r="222" spans="1:65" s="2" customFormat="1" ht="24.15" customHeight="1">
      <c r="A222" s="40"/>
      <c r="B222" s="41"/>
      <c r="C222" s="206" t="s">
        <v>373</v>
      </c>
      <c r="D222" s="206" t="s">
        <v>130</v>
      </c>
      <c r="E222" s="207" t="s">
        <v>523</v>
      </c>
      <c r="F222" s="208" t="s">
        <v>524</v>
      </c>
      <c r="G222" s="209" t="s">
        <v>232</v>
      </c>
      <c r="H222" s="210">
        <v>20.228</v>
      </c>
      <c r="I222" s="211"/>
      <c r="J222" s="212">
        <f>ROUND(I222*H222,2)</f>
        <v>0</v>
      </c>
      <c r="K222" s="208" t="s">
        <v>134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135</v>
      </c>
      <c r="AT222" s="217" t="s">
        <v>130</v>
      </c>
      <c r="AU222" s="217" t="s">
        <v>82</v>
      </c>
      <c r="AY222" s="19" t="s">
        <v>128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135</v>
      </c>
      <c r="BM222" s="217" t="s">
        <v>861</v>
      </c>
    </row>
    <row r="223" spans="1:47" s="2" customFormat="1" ht="12">
      <c r="A223" s="40"/>
      <c r="B223" s="41"/>
      <c r="C223" s="42"/>
      <c r="D223" s="219" t="s">
        <v>137</v>
      </c>
      <c r="E223" s="42"/>
      <c r="F223" s="220" t="s">
        <v>526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137</v>
      </c>
      <c r="AU223" s="19" t="s">
        <v>82</v>
      </c>
    </row>
    <row r="224" spans="1:51" s="14" customFormat="1" ht="12">
      <c r="A224" s="14"/>
      <c r="B224" s="235"/>
      <c r="C224" s="236"/>
      <c r="D224" s="226" t="s">
        <v>149</v>
      </c>
      <c r="E224" s="237" t="s">
        <v>19</v>
      </c>
      <c r="F224" s="238" t="s">
        <v>862</v>
      </c>
      <c r="G224" s="236"/>
      <c r="H224" s="239">
        <v>20.228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149</v>
      </c>
      <c r="AU224" s="245" t="s">
        <v>82</v>
      </c>
      <c r="AV224" s="14" t="s">
        <v>82</v>
      </c>
      <c r="AW224" s="14" t="s">
        <v>33</v>
      </c>
      <c r="AX224" s="14" t="s">
        <v>80</v>
      </c>
      <c r="AY224" s="245" t="s">
        <v>128</v>
      </c>
    </row>
    <row r="225" spans="1:63" s="12" customFormat="1" ht="22.8" customHeight="1">
      <c r="A225" s="12"/>
      <c r="B225" s="190"/>
      <c r="C225" s="191"/>
      <c r="D225" s="192" t="s">
        <v>71</v>
      </c>
      <c r="E225" s="204" t="s">
        <v>529</v>
      </c>
      <c r="F225" s="204" t="s">
        <v>530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SUM(P226:P227)</f>
        <v>0</v>
      </c>
      <c r="Q225" s="198"/>
      <c r="R225" s="199">
        <f>SUM(R226:R227)</f>
        <v>0</v>
      </c>
      <c r="S225" s="198"/>
      <c r="T225" s="200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80</v>
      </c>
      <c r="AT225" s="202" t="s">
        <v>71</v>
      </c>
      <c r="AU225" s="202" t="s">
        <v>80</v>
      </c>
      <c r="AY225" s="201" t="s">
        <v>128</v>
      </c>
      <c r="BK225" s="203">
        <f>SUM(BK226:BK227)</f>
        <v>0</v>
      </c>
    </row>
    <row r="226" spans="1:65" s="2" customFormat="1" ht="24.15" customHeight="1">
      <c r="A226" s="40"/>
      <c r="B226" s="41"/>
      <c r="C226" s="206" t="s">
        <v>378</v>
      </c>
      <c r="D226" s="206" t="s">
        <v>130</v>
      </c>
      <c r="E226" s="207" t="s">
        <v>532</v>
      </c>
      <c r="F226" s="208" t="s">
        <v>533</v>
      </c>
      <c r="G226" s="209" t="s">
        <v>232</v>
      </c>
      <c r="H226" s="210">
        <v>51.178</v>
      </c>
      <c r="I226" s="211"/>
      <c r="J226" s="212">
        <f>ROUND(I226*H226,2)</f>
        <v>0</v>
      </c>
      <c r="K226" s="208" t="s">
        <v>134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135</v>
      </c>
      <c r="AT226" s="217" t="s">
        <v>130</v>
      </c>
      <c r="AU226" s="217" t="s">
        <v>82</v>
      </c>
      <c r="AY226" s="19" t="s">
        <v>128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135</v>
      </c>
      <c r="BM226" s="217" t="s">
        <v>863</v>
      </c>
    </row>
    <row r="227" spans="1:47" s="2" customFormat="1" ht="12">
      <c r="A227" s="40"/>
      <c r="B227" s="41"/>
      <c r="C227" s="42"/>
      <c r="D227" s="219" t="s">
        <v>137</v>
      </c>
      <c r="E227" s="42"/>
      <c r="F227" s="220" t="s">
        <v>535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137</v>
      </c>
      <c r="AU227" s="19" t="s">
        <v>82</v>
      </c>
    </row>
    <row r="228" spans="1:63" s="12" customFormat="1" ht="25.9" customHeight="1">
      <c r="A228" s="12"/>
      <c r="B228" s="190"/>
      <c r="C228" s="191"/>
      <c r="D228" s="192" t="s">
        <v>71</v>
      </c>
      <c r="E228" s="193" t="s">
        <v>619</v>
      </c>
      <c r="F228" s="193" t="s">
        <v>620</v>
      </c>
      <c r="G228" s="191"/>
      <c r="H228" s="191"/>
      <c r="I228" s="194"/>
      <c r="J228" s="195">
        <f>BK228</f>
        <v>0</v>
      </c>
      <c r="K228" s="191"/>
      <c r="L228" s="196"/>
      <c r="M228" s="197"/>
      <c r="N228" s="198"/>
      <c r="O228" s="198"/>
      <c r="P228" s="199">
        <f>P229+P238+P246</f>
        <v>0</v>
      </c>
      <c r="Q228" s="198"/>
      <c r="R228" s="199">
        <f>R229+R238+R246</f>
        <v>0</v>
      </c>
      <c r="S228" s="198"/>
      <c r="T228" s="200">
        <f>T229+T238+T246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160</v>
      </c>
      <c r="AT228" s="202" t="s">
        <v>71</v>
      </c>
      <c r="AU228" s="202" t="s">
        <v>72</v>
      </c>
      <c r="AY228" s="201" t="s">
        <v>128</v>
      </c>
      <c r="BK228" s="203">
        <f>BK229+BK238+BK246</f>
        <v>0</v>
      </c>
    </row>
    <row r="229" spans="1:63" s="12" customFormat="1" ht="22.8" customHeight="1">
      <c r="A229" s="12"/>
      <c r="B229" s="190"/>
      <c r="C229" s="191"/>
      <c r="D229" s="192" t="s">
        <v>71</v>
      </c>
      <c r="E229" s="204" t="s">
        <v>621</v>
      </c>
      <c r="F229" s="204" t="s">
        <v>622</v>
      </c>
      <c r="G229" s="191"/>
      <c r="H229" s="191"/>
      <c r="I229" s="194"/>
      <c r="J229" s="205">
        <f>BK229</f>
        <v>0</v>
      </c>
      <c r="K229" s="191"/>
      <c r="L229" s="196"/>
      <c r="M229" s="197"/>
      <c r="N229" s="198"/>
      <c r="O229" s="198"/>
      <c r="P229" s="199">
        <f>SUM(P230:P237)</f>
        <v>0</v>
      </c>
      <c r="Q229" s="198"/>
      <c r="R229" s="199">
        <f>SUM(R230:R237)</f>
        <v>0</v>
      </c>
      <c r="S229" s="198"/>
      <c r="T229" s="200">
        <f>SUM(T230:T237)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1" t="s">
        <v>160</v>
      </c>
      <c r="AT229" s="202" t="s">
        <v>71</v>
      </c>
      <c r="AU229" s="202" t="s">
        <v>80</v>
      </c>
      <c r="AY229" s="201" t="s">
        <v>128</v>
      </c>
      <c r="BK229" s="203">
        <f>SUM(BK230:BK237)</f>
        <v>0</v>
      </c>
    </row>
    <row r="230" spans="1:65" s="2" customFormat="1" ht="16.5" customHeight="1">
      <c r="A230" s="40"/>
      <c r="B230" s="41"/>
      <c r="C230" s="206" t="s">
        <v>383</v>
      </c>
      <c r="D230" s="206" t="s">
        <v>130</v>
      </c>
      <c r="E230" s="207" t="s">
        <v>624</v>
      </c>
      <c r="F230" s="208" t="s">
        <v>625</v>
      </c>
      <c r="G230" s="209" t="s">
        <v>626</v>
      </c>
      <c r="H230" s="210">
        <v>10</v>
      </c>
      <c r="I230" s="211"/>
      <c r="J230" s="212">
        <f>ROUND(I230*H230,2)</f>
        <v>0</v>
      </c>
      <c r="K230" s="208" t="s">
        <v>19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627</v>
      </c>
      <c r="AT230" s="217" t="s">
        <v>130</v>
      </c>
      <c r="AU230" s="217" t="s">
        <v>82</v>
      </c>
      <c r="AY230" s="19" t="s">
        <v>128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627</v>
      </c>
      <c r="BM230" s="217" t="s">
        <v>864</v>
      </c>
    </row>
    <row r="231" spans="1:51" s="13" customFormat="1" ht="12">
      <c r="A231" s="13"/>
      <c r="B231" s="224"/>
      <c r="C231" s="225"/>
      <c r="D231" s="226" t="s">
        <v>149</v>
      </c>
      <c r="E231" s="227" t="s">
        <v>19</v>
      </c>
      <c r="F231" s="228" t="s">
        <v>629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149</v>
      </c>
      <c r="AU231" s="234" t="s">
        <v>82</v>
      </c>
      <c r="AV231" s="13" t="s">
        <v>80</v>
      </c>
      <c r="AW231" s="13" t="s">
        <v>33</v>
      </c>
      <c r="AX231" s="13" t="s">
        <v>72</v>
      </c>
      <c r="AY231" s="234" t="s">
        <v>128</v>
      </c>
    </row>
    <row r="232" spans="1:51" s="14" customFormat="1" ht="12">
      <c r="A232" s="14"/>
      <c r="B232" s="235"/>
      <c r="C232" s="236"/>
      <c r="D232" s="226" t="s">
        <v>149</v>
      </c>
      <c r="E232" s="237" t="s">
        <v>19</v>
      </c>
      <c r="F232" s="238" t="s">
        <v>197</v>
      </c>
      <c r="G232" s="236"/>
      <c r="H232" s="239">
        <v>10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149</v>
      </c>
      <c r="AU232" s="245" t="s">
        <v>82</v>
      </c>
      <c r="AV232" s="14" t="s">
        <v>82</v>
      </c>
      <c r="AW232" s="14" t="s">
        <v>33</v>
      </c>
      <c r="AX232" s="14" t="s">
        <v>80</v>
      </c>
      <c r="AY232" s="245" t="s">
        <v>128</v>
      </c>
    </row>
    <row r="233" spans="1:65" s="2" customFormat="1" ht="16.5" customHeight="1">
      <c r="A233" s="40"/>
      <c r="B233" s="41"/>
      <c r="C233" s="206" t="s">
        <v>388</v>
      </c>
      <c r="D233" s="206" t="s">
        <v>130</v>
      </c>
      <c r="E233" s="207" t="s">
        <v>631</v>
      </c>
      <c r="F233" s="208" t="s">
        <v>632</v>
      </c>
      <c r="G233" s="209" t="s">
        <v>626</v>
      </c>
      <c r="H233" s="210">
        <v>10</v>
      </c>
      <c r="I233" s="211"/>
      <c r="J233" s="212">
        <f>ROUND(I233*H233,2)</f>
        <v>0</v>
      </c>
      <c r="K233" s="208" t="s">
        <v>134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627</v>
      </c>
      <c r="AT233" s="217" t="s">
        <v>130</v>
      </c>
      <c r="AU233" s="217" t="s">
        <v>82</v>
      </c>
      <c r="AY233" s="19" t="s">
        <v>128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627</v>
      </c>
      <c r="BM233" s="217" t="s">
        <v>865</v>
      </c>
    </row>
    <row r="234" spans="1:47" s="2" customFormat="1" ht="12">
      <c r="A234" s="40"/>
      <c r="B234" s="41"/>
      <c r="C234" s="42"/>
      <c r="D234" s="219" t="s">
        <v>137</v>
      </c>
      <c r="E234" s="42"/>
      <c r="F234" s="220" t="s">
        <v>634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137</v>
      </c>
      <c r="AU234" s="19" t="s">
        <v>82</v>
      </c>
    </row>
    <row r="235" spans="1:65" s="2" customFormat="1" ht="16.5" customHeight="1">
      <c r="A235" s="40"/>
      <c r="B235" s="41"/>
      <c r="C235" s="206" t="s">
        <v>393</v>
      </c>
      <c r="D235" s="206" t="s">
        <v>130</v>
      </c>
      <c r="E235" s="207" t="s">
        <v>636</v>
      </c>
      <c r="F235" s="208" t="s">
        <v>637</v>
      </c>
      <c r="G235" s="209" t="s">
        <v>626</v>
      </c>
      <c r="H235" s="210">
        <v>10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627</v>
      </c>
      <c r="AT235" s="217" t="s">
        <v>130</v>
      </c>
      <c r="AU235" s="217" t="s">
        <v>82</v>
      </c>
      <c r="AY235" s="19" t="s">
        <v>128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627</v>
      </c>
      <c r="BM235" s="217" t="s">
        <v>866</v>
      </c>
    </row>
    <row r="236" spans="1:51" s="13" customFormat="1" ht="12">
      <c r="A236" s="13"/>
      <c r="B236" s="224"/>
      <c r="C236" s="225"/>
      <c r="D236" s="226" t="s">
        <v>149</v>
      </c>
      <c r="E236" s="227" t="s">
        <v>19</v>
      </c>
      <c r="F236" s="228" t="s">
        <v>639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149</v>
      </c>
      <c r="AU236" s="234" t="s">
        <v>82</v>
      </c>
      <c r="AV236" s="13" t="s">
        <v>80</v>
      </c>
      <c r="AW236" s="13" t="s">
        <v>33</v>
      </c>
      <c r="AX236" s="13" t="s">
        <v>72</v>
      </c>
      <c r="AY236" s="234" t="s">
        <v>128</v>
      </c>
    </row>
    <row r="237" spans="1:51" s="14" customFormat="1" ht="12">
      <c r="A237" s="14"/>
      <c r="B237" s="235"/>
      <c r="C237" s="236"/>
      <c r="D237" s="226" t="s">
        <v>149</v>
      </c>
      <c r="E237" s="237" t="s">
        <v>19</v>
      </c>
      <c r="F237" s="238" t="s">
        <v>197</v>
      </c>
      <c r="G237" s="236"/>
      <c r="H237" s="239">
        <v>10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149</v>
      </c>
      <c r="AU237" s="245" t="s">
        <v>82</v>
      </c>
      <c r="AV237" s="14" t="s">
        <v>82</v>
      </c>
      <c r="AW237" s="14" t="s">
        <v>33</v>
      </c>
      <c r="AX237" s="14" t="s">
        <v>80</v>
      </c>
      <c r="AY237" s="245" t="s">
        <v>128</v>
      </c>
    </row>
    <row r="238" spans="1:63" s="12" customFormat="1" ht="22.8" customHeight="1">
      <c r="A238" s="12"/>
      <c r="B238" s="190"/>
      <c r="C238" s="191"/>
      <c r="D238" s="192" t="s">
        <v>71</v>
      </c>
      <c r="E238" s="204" t="s">
        <v>640</v>
      </c>
      <c r="F238" s="204" t="s">
        <v>641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SUM(P239:P245)</f>
        <v>0</v>
      </c>
      <c r="Q238" s="198"/>
      <c r="R238" s="199">
        <f>SUM(R239:R245)</f>
        <v>0</v>
      </c>
      <c r="S238" s="198"/>
      <c r="T238" s="200">
        <f>SUM(T239:T245)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160</v>
      </c>
      <c r="AT238" s="202" t="s">
        <v>71</v>
      </c>
      <c r="AU238" s="202" t="s">
        <v>80</v>
      </c>
      <c r="AY238" s="201" t="s">
        <v>128</v>
      </c>
      <c r="BK238" s="203">
        <f>SUM(BK239:BK245)</f>
        <v>0</v>
      </c>
    </row>
    <row r="239" spans="1:65" s="2" customFormat="1" ht="16.5" customHeight="1">
      <c r="A239" s="40"/>
      <c r="B239" s="41"/>
      <c r="C239" s="206" t="s">
        <v>398</v>
      </c>
      <c r="D239" s="206" t="s">
        <v>130</v>
      </c>
      <c r="E239" s="207" t="s">
        <v>643</v>
      </c>
      <c r="F239" s="208" t="s">
        <v>644</v>
      </c>
      <c r="G239" s="209" t="s">
        <v>472</v>
      </c>
      <c r="H239" s="210">
        <v>1</v>
      </c>
      <c r="I239" s="211"/>
      <c r="J239" s="212">
        <f>ROUND(I239*H239,2)</f>
        <v>0</v>
      </c>
      <c r="K239" s="208" t="s">
        <v>19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627</v>
      </c>
      <c r="AT239" s="217" t="s">
        <v>130</v>
      </c>
      <c r="AU239" s="217" t="s">
        <v>82</v>
      </c>
      <c r="AY239" s="19" t="s">
        <v>128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627</v>
      </c>
      <c r="BM239" s="217" t="s">
        <v>867</v>
      </c>
    </row>
    <row r="240" spans="1:65" s="2" customFormat="1" ht="16.5" customHeight="1">
      <c r="A240" s="40"/>
      <c r="B240" s="41"/>
      <c r="C240" s="206" t="s">
        <v>404</v>
      </c>
      <c r="D240" s="206" t="s">
        <v>130</v>
      </c>
      <c r="E240" s="207" t="s">
        <v>647</v>
      </c>
      <c r="F240" s="208" t="s">
        <v>648</v>
      </c>
      <c r="G240" s="209" t="s">
        <v>649</v>
      </c>
      <c r="H240" s="210">
        <v>1</v>
      </c>
      <c r="I240" s="211"/>
      <c r="J240" s="212">
        <f>ROUND(I240*H240,2)</f>
        <v>0</v>
      </c>
      <c r="K240" s="208" t="s">
        <v>19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627</v>
      </c>
      <c r="AT240" s="217" t="s">
        <v>130</v>
      </c>
      <c r="AU240" s="217" t="s">
        <v>82</v>
      </c>
      <c r="AY240" s="19" t="s">
        <v>128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627</v>
      </c>
      <c r="BM240" s="217" t="s">
        <v>868</v>
      </c>
    </row>
    <row r="241" spans="1:51" s="14" customFormat="1" ht="12">
      <c r="A241" s="14"/>
      <c r="B241" s="235"/>
      <c r="C241" s="236"/>
      <c r="D241" s="226" t="s">
        <v>149</v>
      </c>
      <c r="E241" s="237" t="s">
        <v>19</v>
      </c>
      <c r="F241" s="238" t="s">
        <v>80</v>
      </c>
      <c r="G241" s="236"/>
      <c r="H241" s="239">
        <v>1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149</v>
      </c>
      <c r="AU241" s="245" t="s">
        <v>82</v>
      </c>
      <c r="AV241" s="14" t="s">
        <v>82</v>
      </c>
      <c r="AW241" s="14" t="s">
        <v>33</v>
      </c>
      <c r="AX241" s="14" t="s">
        <v>80</v>
      </c>
      <c r="AY241" s="245" t="s">
        <v>128</v>
      </c>
    </row>
    <row r="242" spans="1:65" s="2" customFormat="1" ht="16.5" customHeight="1">
      <c r="A242" s="40"/>
      <c r="B242" s="41"/>
      <c r="C242" s="206" t="s">
        <v>409</v>
      </c>
      <c r="D242" s="206" t="s">
        <v>130</v>
      </c>
      <c r="E242" s="207" t="s">
        <v>652</v>
      </c>
      <c r="F242" s="208" t="s">
        <v>653</v>
      </c>
      <c r="G242" s="209" t="s">
        <v>649</v>
      </c>
      <c r="H242" s="210">
        <v>1</v>
      </c>
      <c r="I242" s="211"/>
      <c r="J242" s="212">
        <f>ROUND(I242*H242,2)</f>
        <v>0</v>
      </c>
      <c r="K242" s="208" t="s">
        <v>19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627</v>
      </c>
      <c r="AT242" s="217" t="s">
        <v>130</v>
      </c>
      <c r="AU242" s="217" t="s">
        <v>82</v>
      </c>
      <c r="AY242" s="19" t="s">
        <v>128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627</v>
      </c>
      <c r="BM242" s="217" t="s">
        <v>869</v>
      </c>
    </row>
    <row r="243" spans="1:51" s="13" customFormat="1" ht="12">
      <c r="A243" s="13"/>
      <c r="B243" s="224"/>
      <c r="C243" s="225"/>
      <c r="D243" s="226" t="s">
        <v>149</v>
      </c>
      <c r="E243" s="227" t="s">
        <v>19</v>
      </c>
      <c r="F243" s="228" t="s">
        <v>655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149</v>
      </c>
      <c r="AU243" s="234" t="s">
        <v>82</v>
      </c>
      <c r="AV243" s="13" t="s">
        <v>80</v>
      </c>
      <c r="AW243" s="13" t="s">
        <v>33</v>
      </c>
      <c r="AX243" s="13" t="s">
        <v>72</v>
      </c>
      <c r="AY243" s="234" t="s">
        <v>128</v>
      </c>
    </row>
    <row r="244" spans="1:51" s="14" customFormat="1" ht="12">
      <c r="A244" s="14"/>
      <c r="B244" s="235"/>
      <c r="C244" s="236"/>
      <c r="D244" s="226" t="s">
        <v>149</v>
      </c>
      <c r="E244" s="237" t="s">
        <v>19</v>
      </c>
      <c r="F244" s="238" t="s">
        <v>80</v>
      </c>
      <c r="G244" s="236"/>
      <c r="H244" s="239">
        <v>1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149</v>
      </c>
      <c r="AU244" s="245" t="s">
        <v>82</v>
      </c>
      <c r="AV244" s="14" t="s">
        <v>82</v>
      </c>
      <c r="AW244" s="14" t="s">
        <v>33</v>
      </c>
      <c r="AX244" s="14" t="s">
        <v>80</v>
      </c>
      <c r="AY244" s="245" t="s">
        <v>128</v>
      </c>
    </row>
    <row r="245" spans="1:65" s="2" customFormat="1" ht="16.5" customHeight="1">
      <c r="A245" s="40"/>
      <c r="B245" s="41"/>
      <c r="C245" s="206" t="s">
        <v>415</v>
      </c>
      <c r="D245" s="206" t="s">
        <v>130</v>
      </c>
      <c r="E245" s="207" t="s">
        <v>657</v>
      </c>
      <c r="F245" s="208" t="s">
        <v>658</v>
      </c>
      <c r="G245" s="209" t="s">
        <v>133</v>
      </c>
      <c r="H245" s="210">
        <v>1</v>
      </c>
      <c r="I245" s="211"/>
      <c r="J245" s="212">
        <f>ROUND(I245*H245,2)</f>
        <v>0</v>
      </c>
      <c r="K245" s="208" t="s">
        <v>19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627</v>
      </c>
      <c r="AT245" s="217" t="s">
        <v>130</v>
      </c>
      <c r="AU245" s="217" t="s">
        <v>82</v>
      </c>
      <c r="AY245" s="19" t="s">
        <v>128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627</v>
      </c>
      <c r="BM245" s="217" t="s">
        <v>870</v>
      </c>
    </row>
    <row r="246" spans="1:63" s="12" customFormat="1" ht="22.8" customHeight="1">
      <c r="A246" s="12"/>
      <c r="B246" s="190"/>
      <c r="C246" s="191"/>
      <c r="D246" s="192" t="s">
        <v>71</v>
      </c>
      <c r="E246" s="204" t="s">
        <v>660</v>
      </c>
      <c r="F246" s="204" t="s">
        <v>661</v>
      </c>
      <c r="G246" s="191"/>
      <c r="H246" s="191"/>
      <c r="I246" s="194"/>
      <c r="J246" s="205">
        <f>BK246</f>
        <v>0</v>
      </c>
      <c r="K246" s="191"/>
      <c r="L246" s="196"/>
      <c r="M246" s="197"/>
      <c r="N246" s="198"/>
      <c r="O246" s="198"/>
      <c r="P246" s="199">
        <f>P247</f>
        <v>0</v>
      </c>
      <c r="Q246" s="198"/>
      <c r="R246" s="199">
        <f>R247</f>
        <v>0</v>
      </c>
      <c r="S246" s="198"/>
      <c r="T246" s="200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160</v>
      </c>
      <c r="AT246" s="202" t="s">
        <v>71</v>
      </c>
      <c r="AU246" s="202" t="s">
        <v>80</v>
      </c>
      <c r="AY246" s="201" t="s">
        <v>128</v>
      </c>
      <c r="BK246" s="203">
        <f>BK247</f>
        <v>0</v>
      </c>
    </row>
    <row r="247" spans="1:65" s="2" customFormat="1" ht="16.5" customHeight="1">
      <c r="A247" s="40"/>
      <c r="B247" s="41"/>
      <c r="C247" s="206" t="s">
        <v>420</v>
      </c>
      <c r="D247" s="206" t="s">
        <v>130</v>
      </c>
      <c r="E247" s="207" t="s">
        <v>663</v>
      </c>
      <c r="F247" s="208" t="s">
        <v>664</v>
      </c>
      <c r="G247" s="209" t="s">
        <v>472</v>
      </c>
      <c r="H247" s="210">
        <v>2</v>
      </c>
      <c r="I247" s="211"/>
      <c r="J247" s="212">
        <f>ROUND(I247*H247,2)</f>
        <v>0</v>
      </c>
      <c r="K247" s="208" t="s">
        <v>19</v>
      </c>
      <c r="L247" s="46"/>
      <c r="M247" s="267" t="s">
        <v>19</v>
      </c>
      <c r="N247" s="268" t="s">
        <v>43</v>
      </c>
      <c r="O247" s="269"/>
      <c r="P247" s="270">
        <f>O247*H247</f>
        <v>0</v>
      </c>
      <c r="Q247" s="270">
        <v>0</v>
      </c>
      <c r="R247" s="270">
        <f>Q247*H247</f>
        <v>0</v>
      </c>
      <c r="S247" s="270">
        <v>0</v>
      </c>
      <c r="T247" s="271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627</v>
      </c>
      <c r="AT247" s="217" t="s">
        <v>130</v>
      </c>
      <c r="AU247" s="217" t="s">
        <v>82</v>
      </c>
      <c r="AY247" s="19" t="s">
        <v>128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627</v>
      </c>
      <c r="BM247" s="217" t="s">
        <v>871</v>
      </c>
    </row>
    <row r="248" spans="1:31" s="2" customFormat="1" ht="6.95" customHeight="1">
      <c r="A248" s="40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46"/>
      <c r="M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</row>
  </sheetData>
  <sheetProtection password="C7D8" sheet="1" objects="1" scenarios="1" formatColumns="0" formatRows="0" autoFilter="0"/>
  <autoFilter ref="C89:K24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7122"/>
    <hyperlink ref="F100" r:id="rId2" display="https://podminky.urs.cz/item/CS_URS_2023_01/113107143"/>
    <hyperlink ref="F106" r:id="rId3" display="https://podminky.urs.cz/item/CS_URS_2023_01/122251101"/>
    <hyperlink ref="F110" r:id="rId4" display="https://podminky.urs.cz/item/CS_URS_2023_01/131251103"/>
    <hyperlink ref="F113" r:id="rId5" display="https://podminky.urs.cz/item/CS_URS_2023_01/162751117"/>
    <hyperlink ref="F118" r:id="rId6" display="https://podminky.urs.cz/item/CS_URS_2023_01/162751119"/>
    <hyperlink ref="F121" r:id="rId7" display="https://podminky.urs.cz/item/CS_URS_2023_01/167151101"/>
    <hyperlink ref="F123" r:id="rId8" display="https://podminky.urs.cz/item/CS_URS_2023_01/171201231"/>
    <hyperlink ref="F126" r:id="rId9" display="https://podminky.urs.cz/item/CS_URS_2023_01/171251201"/>
    <hyperlink ref="F129" r:id="rId10" display="https://podminky.urs.cz/item/CS_URS_2023_01/174111101"/>
    <hyperlink ref="F138" r:id="rId11" display="https://podminky.urs.cz/item/CS_URS_2023_01/181951112"/>
    <hyperlink ref="F143" r:id="rId12" display="https://podminky.urs.cz/item/CS_URS_2023_01/271542211"/>
    <hyperlink ref="F146" r:id="rId13" display="https://podminky.urs.cz/item/CS_URS_2023_01/273321411"/>
    <hyperlink ref="F149" r:id="rId14" display="https://podminky.urs.cz/item/CS_URS_2023_01/273362021"/>
    <hyperlink ref="F153" r:id="rId15" display="https://podminky.urs.cz/item/CS_URS_2023_01/564831011"/>
    <hyperlink ref="F157" r:id="rId16" display="https://podminky.urs.cz/item/CS_URS_2023_01/564871011"/>
    <hyperlink ref="F163" r:id="rId17" display="https://podminky.urs.cz/item/CS_URS_2023_01/565165101"/>
    <hyperlink ref="F167" r:id="rId18" display="https://podminky.urs.cz/item/CS_URS_2023_01/573211108"/>
    <hyperlink ref="F171" r:id="rId19" display="https://podminky.urs.cz/item/CS_URS_2023_01/577144031"/>
    <hyperlink ref="F175" r:id="rId20" display="https://podminky.urs.cz/item/CS_URS_2023_01/596211110"/>
    <hyperlink ref="F186" r:id="rId21" display="https://podminky.urs.cz/item/CS_URS_2023_01/916131213"/>
    <hyperlink ref="F197" r:id="rId22" display="https://podminky.urs.cz/item/CS_URS_2023_01/919122122"/>
    <hyperlink ref="F199" r:id="rId23" display="https://podminky.urs.cz/item/CS_URS_2023_01/919735113"/>
    <hyperlink ref="F212" r:id="rId24" display="https://podminky.urs.cz/item/CS_URS_2023_01/997221571"/>
    <hyperlink ref="F214" r:id="rId25" display="https://podminky.urs.cz/item/CS_URS_2023_01/997221579"/>
    <hyperlink ref="F217" r:id="rId26" display="https://podminky.urs.cz/item/CS_URS_2023_01/997221612"/>
    <hyperlink ref="F220" r:id="rId27" display="https://podminky.urs.cz/item/CS_URS_2023_01/997221873"/>
    <hyperlink ref="F223" r:id="rId28" display="https://podminky.urs.cz/item/CS_URS_2023_01/997221875"/>
    <hyperlink ref="F227" r:id="rId29" display="https://podminky.urs.cz/item/CS_URS_2023_01/998223011"/>
    <hyperlink ref="F234" r:id="rId30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Rozmístění polopodzemních kontejnerů - Březenecká III.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872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29. 6. 2023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ROUND((SUM(BE93:BE339)),2)</f>
        <v>0</v>
      </c>
      <c r="G33" s="40"/>
      <c r="H33" s="40"/>
      <c r="I33" s="150">
        <v>0.21</v>
      </c>
      <c r="J33" s="149">
        <f>ROUND(((SUM(BE93:BE339))*I33),2)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ROUND((SUM(BF93:BF339)),2)</f>
        <v>0</v>
      </c>
      <c r="G34" s="40"/>
      <c r="H34" s="40"/>
      <c r="I34" s="150">
        <v>0.15</v>
      </c>
      <c r="J34" s="149">
        <f>ROUND(((SUM(BF93:BF339))*I34),2)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ROUND((SUM(BG93:BG339)),2)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ROUND((SUM(BH93:BH339)),2)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ROUND((SUM(BI93:BI339)),2)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Rozmístění polopodzemních kontejnerů - Březenecká III.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05 - Lokalita I.A - 7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29. 6. 2023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Chomutov</v>
      </c>
      <c r="G54" s="42"/>
      <c r="H54" s="42"/>
      <c r="I54" s="34" t="s">
        <v>31</v>
      </c>
      <c r="J54" s="38" t="str">
        <f>E21</f>
        <v>KAP atelier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J181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J232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J263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J281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106</v>
      </c>
      <c r="E67" s="170"/>
      <c r="F67" s="170"/>
      <c r="G67" s="170"/>
      <c r="H67" s="170"/>
      <c r="I67" s="170"/>
      <c r="J67" s="171">
        <f>J284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107</v>
      </c>
      <c r="E68" s="176"/>
      <c r="F68" s="176"/>
      <c r="G68" s="176"/>
      <c r="H68" s="176"/>
      <c r="I68" s="176"/>
      <c r="J68" s="177">
        <f>J285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J310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109</v>
      </c>
      <c r="E70" s="170"/>
      <c r="F70" s="170"/>
      <c r="G70" s="170"/>
      <c r="H70" s="170"/>
      <c r="I70" s="170"/>
      <c r="J70" s="171">
        <f>J320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J321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J330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112</v>
      </c>
      <c r="E73" s="176"/>
      <c r="F73" s="176"/>
      <c r="G73" s="176"/>
      <c r="H73" s="176"/>
      <c r="I73" s="176"/>
      <c r="J73" s="177">
        <f>J338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113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Rozmístění polopodzemních kontejnerů - Březenecká III. Etapa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93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 05 - Lokalita I.A - 7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Chomutov</v>
      </c>
      <c r="G87" s="42"/>
      <c r="H87" s="42"/>
      <c r="I87" s="34" t="s">
        <v>23</v>
      </c>
      <c r="J87" s="74" t="str">
        <f>IF(J12="","",J12)</f>
        <v>29. 6. 2023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Statutární město Chomutov</v>
      </c>
      <c r="G89" s="42"/>
      <c r="H89" s="42"/>
      <c r="I89" s="34" t="s">
        <v>31</v>
      </c>
      <c r="J89" s="38" t="str">
        <f>E21</f>
        <v>KAP atelier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Jaroslav Kudláček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114</v>
      </c>
      <c r="D92" s="182" t="s">
        <v>57</v>
      </c>
      <c r="E92" s="182" t="s">
        <v>53</v>
      </c>
      <c r="F92" s="182" t="s">
        <v>54</v>
      </c>
      <c r="G92" s="182" t="s">
        <v>115</v>
      </c>
      <c r="H92" s="182" t="s">
        <v>116</v>
      </c>
      <c r="I92" s="182" t="s">
        <v>117</v>
      </c>
      <c r="J92" s="182" t="s">
        <v>97</v>
      </c>
      <c r="K92" s="183" t="s">
        <v>118</v>
      </c>
      <c r="L92" s="184"/>
      <c r="M92" s="94" t="s">
        <v>19</v>
      </c>
      <c r="N92" s="95" t="s">
        <v>42</v>
      </c>
      <c r="O92" s="95" t="s">
        <v>119</v>
      </c>
      <c r="P92" s="95" t="s">
        <v>120</v>
      </c>
      <c r="Q92" s="95" t="s">
        <v>121</v>
      </c>
      <c r="R92" s="95" t="s">
        <v>122</v>
      </c>
      <c r="S92" s="95" t="s">
        <v>123</v>
      </c>
      <c r="T92" s="96" t="s">
        <v>124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125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P94+P284+P320</f>
        <v>0</v>
      </c>
      <c r="Q93" s="98"/>
      <c r="R93" s="187">
        <f>R94+R284+R320</f>
        <v>68.883385450852</v>
      </c>
      <c r="S93" s="98"/>
      <c r="T93" s="188">
        <f>T94+T284+T320</f>
        <v>24.4162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98</v>
      </c>
      <c r="BK93" s="189">
        <f>BK94+BK284+BK320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126</v>
      </c>
      <c r="F94" s="193" t="s">
        <v>127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P95+P181+P191+P232+P263+P281</f>
        <v>0</v>
      </c>
      <c r="Q94" s="198"/>
      <c r="R94" s="199">
        <f>R95+R181+R191+R232+R263+R281</f>
        <v>67.60346479</v>
      </c>
      <c r="S94" s="198"/>
      <c r="T94" s="200">
        <f>T95+T181+T191+T232+T263+T281</f>
        <v>24.4162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128</v>
      </c>
      <c r="BK94" s="203">
        <f>BK95+BK181+BK191+BK232+BK263+BK281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80</v>
      </c>
      <c r="F95" s="204" t="s">
        <v>129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SUM(P96:P180)</f>
        <v>0</v>
      </c>
      <c r="Q95" s="198"/>
      <c r="R95" s="199">
        <f>SUM(R96:R180)</f>
        <v>27.342078</v>
      </c>
      <c r="S95" s="198"/>
      <c r="T95" s="200">
        <f>SUM(T96:T180)</f>
        <v>24.4162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128</v>
      </c>
      <c r="BK95" s="203">
        <f>SUM(BK96:BK180)</f>
        <v>0</v>
      </c>
    </row>
    <row r="96" spans="1:65" s="2" customFormat="1" ht="24.15" customHeight="1">
      <c r="A96" s="40"/>
      <c r="B96" s="41"/>
      <c r="C96" s="206" t="s">
        <v>80</v>
      </c>
      <c r="D96" s="206" t="s">
        <v>130</v>
      </c>
      <c r="E96" s="207" t="s">
        <v>873</v>
      </c>
      <c r="F96" s="208" t="s">
        <v>874</v>
      </c>
      <c r="G96" s="209" t="s">
        <v>146</v>
      </c>
      <c r="H96" s="210">
        <v>115</v>
      </c>
      <c r="I96" s="211"/>
      <c r="J96" s="212">
        <f>ROUND(I96*H96,2)</f>
        <v>0</v>
      </c>
      <c r="K96" s="208" t="s">
        <v>134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135</v>
      </c>
      <c r="AT96" s="217" t="s">
        <v>130</v>
      </c>
      <c r="AU96" s="217" t="s">
        <v>82</v>
      </c>
      <c r="AY96" s="19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135</v>
      </c>
      <c r="BM96" s="217" t="s">
        <v>875</v>
      </c>
    </row>
    <row r="97" spans="1:47" s="2" customFormat="1" ht="12">
      <c r="A97" s="40"/>
      <c r="B97" s="41"/>
      <c r="C97" s="42"/>
      <c r="D97" s="219" t="s">
        <v>137</v>
      </c>
      <c r="E97" s="42"/>
      <c r="F97" s="220" t="s">
        <v>876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137</v>
      </c>
      <c r="AU97" s="19" t="s">
        <v>82</v>
      </c>
    </row>
    <row r="98" spans="1:65" s="2" customFormat="1" ht="33" customHeight="1">
      <c r="A98" s="40"/>
      <c r="B98" s="41"/>
      <c r="C98" s="206" t="s">
        <v>82</v>
      </c>
      <c r="D98" s="206" t="s">
        <v>130</v>
      </c>
      <c r="E98" s="207" t="s">
        <v>144</v>
      </c>
      <c r="F98" s="208" t="s">
        <v>145</v>
      </c>
      <c r="G98" s="209" t="s">
        <v>146</v>
      </c>
      <c r="H98" s="210">
        <v>22.7</v>
      </c>
      <c r="I98" s="211"/>
      <c r="J98" s="212">
        <f>ROUND(I98*H98,2)</f>
        <v>0</v>
      </c>
      <c r="K98" s="208" t="s">
        <v>134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0.29</v>
      </c>
      <c r="T98" s="216">
        <f>S98*H98</f>
        <v>6.582999999999999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135</v>
      </c>
      <c r="AT98" s="217" t="s">
        <v>130</v>
      </c>
      <c r="AU98" s="217" t="s">
        <v>82</v>
      </c>
      <c r="AY98" s="19" t="s">
        <v>128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135</v>
      </c>
      <c r="BM98" s="217" t="s">
        <v>877</v>
      </c>
    </row>
    <row r="99" spans="1:47" s="2" customFormat="1" ht="12">
      <c r="A99" s="40"/>
      <c r="B99" s="41"/>
      <c r="C99" s="42"/>
      <c r="D99" s="219" t="s">
        <v>137</v>
      </c>
      <c r="E99" s="42"/>
      <c r="F99" s="220" t="s">
        <v>148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82</v>
      </c>
    </row>
    <row r="100" spans="1:51" s="13" customFormat="1" ht="12">
      <c r="A100" s="13"/>
      <c r="B100" s="224"/>
      <c r="C100" s="225"/>
      <c r="D100" s="226" t="s">
        <v>149</v>
      </c>
      <c r="E100" s="227" t="s">
        <v>19</v>
      </c>
      <c r="F100" s="228" t="s">
        <v>150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149</v>
      </c>
      <c r="AU100" s="234" t="s">
        <v>82</v>
      </c>
      <c r="AV100" s="13" t="s">
        <v>80</v>
      </c>
      <c r="AW100" s="13" t="s">
        <v>33</v>
      </c>
      <c r="AX100" s="13" t="s">
        <v>72</v>
      </c>
      <c r="AY100" s="234" t="s">
        <v>128</v>
      </c>
    </row>
    <row r="101" spans="1:51" s="14" customFormat="1" ht="12">
      <c r="A101" s="14"/>
      <c r="B101" s="235"/>
      <c r="C101" s="236"/>
      <c r="D101" s="226" t="s">
        <v>149</v>
      </c>
      <c r="E101" s="237" t="s">
        <v>19</v>
      </c>
      <c r="F101" s="238" t="s">
        <v>878</v>
      </c>
      <c r="G101" s="236"/>
      <c r="H101" s="239">
        <v>22.7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149</v>
      </c>
      <c r="AU101" s="245" t="s">
        <v>82</v>
      </c>
      <c r="AV101" s="14" t="s">
        <v>82</v>
      </c>
      <c r="AW101" s="14" t="s">
        <v>33</v>
      </c>
      <c r="AX101" s="14" t="s">
        <v>80</v>
      </c>
      <c r="AY101" s="245" t="s">
        <v>128</v>
      </c>
    </row>
    <row r="102" spans="1:65" s="2" customFormat="1" ht="24.15" customHeight="1">
      <c r="A102" s="40"/>
      <c r="B102" s="41"/>
      <c r="C102" s="206" t="s">
        <v>143</v>
      </c>
      <c r="D102" s="206" t="s">
        <v>130</v>
      </c>
      <c r="E102" s="207" t="s">
        <v>161</v>
      </c>
      <c r="F102" s="208" t="s">
        <v>162</v>
      </c>
      <c r="G102" s="209" t="s">
        <v>146</v>
      </c>
      <c r="H102" s="210">
        <v>22.7</v>
      </c>
      <c r="I102" s="211"/>
      <c r="J102" s="212">
        <f>ROUND(I102*H102,2)</f>
        <v>0</v>
      </c>
      <c r="K102" s="208" t="s">
        <v>134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0.316</v>
      </c>
      <c r="T102" s="216">
        <f>S102*H102</f>
        <v>7.1732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135</v>
      </c>
      <c r="AT102" s="217" t="s">
        <v>130</v>
      </c>
      <c r="AU102" s="217" t="s">
        <v>82</v>
      </c>
      <c r="AY102" s="19" t="s">
        <v>128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135</v>
      </c>
      <c r="BM102" s="217" t="s">
        <v>879</v>
      </c>
    </row>
    <row r="103" spans="1:47" s="2" customFormat="1" ht="12">
      <c r="A103" s="40"/>
      <c r="B103" s="41"/>
      <c r="C103" s="42"/>
      <c r="D103" s="219" t="s">
        <v>137</v>
      </c>
      <c r="E103" s="42"/>
      <c r="F103" s="220" t="s">
        <v>164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82</v>
      </c>
    </row>
    <row r="104" spans="1:51" s="13" customFormat="1" ht="12">
      <c r="A104" s="13"/>
      <c r="B104" s="224"/>
      <c r="C104" s="225"/>
      <c r="D104" s="226" t="s">
        <v>149</v>
      </c>
      <c r="E104" s="227" t="s">
        <v>19</v>
      </c>
      <c r="F104" s="228" t="s">
        <v>150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149</v>
      </c>
      <c r="AU104" s="234" t="s">
        <v>82</v>
      </c>
      <c r="AV104" s="13" t="s">
        <v>80</v>
      </c>
      <c r="AW104" s="13" t="s">
        <v>33</v>
      </c>
      <c r="AX104" s="13" t="s">
        <v>72</v>
      </c>
      <c r="AY104" s="234" t="s">
        <v>128</v>
      </c>
    </row>
    <row r="105" spans="1:51" s="14" customFormat="1" ht="12">
      <c r="A105" s="14"/>
      <c r="B105" s="235"/>
      <c r="C105" s="236"/>
      <c r="D105" s="226" t="s">
        <v>149</v>
      </c>
      <c r="E105" s="237" t="s">
        <v>19</v>
      </c>
      <c r="F105" s="238" t="s">
        <v>878</v>
      </c>
      <c r="G105" s="236"/>
      <c r="H105" s="239">
        <v>22.7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149</v>
      </c>
      <c r="AU105" s="245" t="s">
        <v>82</v>
      </c>
      <c r="AV105" s="14" t="s">
        <v>82</v>
      </c>
      <c r="AW105" s="14" t="s">
        <v>33</v>
      </c>
      <c r="AX105" s="14" t="s">
        <v>80</v>
      </c>
      <c r="AY105" s="245" t="s">
        <v>128</v>
      </c>
    </row>
    <row r="106" spans="1:65" s="2" customFormat="1" ht="24.15" customHeight="1">
      <c r="A106" s="40"/>
      <c r="B106" s="41"/>
      <c r="C106" s="206" t="s">
        <v>135</v>
      </c>
      <c r="D106" s="206" t="s">
        <v>130</v>
      </c>
      <c r="E106" s="207" t="s">
        <v>166</v>
      </c>
      <c r="F106" s="208" t="s">
        <v>167</v>
      </c>
      <c r="G106" s="209" t="s">
        <v>168</v>
      </c>
      <c r="H106" s="210">
        <v>52</v>
      </c>
      <c r="I106" s="211"/>
      <c r="J106" s="212">
        <f>ROUND(I106*H106,2)</f>
        <v>0</v>
      </c>
      <c r="K106" s="208" t="s">
        <v>134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0.205</v>
      </c>
      <c r="T106" s="216">
        <f>S106*H106</f>
        <v>10.66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135</v>
      </c>
      <c r="AT106" s="217" t="s">
        <v>130</v>
      </c>
      <c r="AU106" s="217" t="s">
        <v>82</v>
      </c>
      <c r="AY106" s="19" t="s">
        <v>128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135</v>
      </c>
      <c r="BM106" s="217" t="s">
        <v>880</v>
      </c>
    </row>
    <row r="107" spans="1:47" s="2" customFormat="1" ht="12">
      <c r="A107" s="40"/>
      <c r="B107" s="41"/>
      <c r="C107" s="42"/>
      <c r="D107" s="219" t="s">
        <v>137</v>
      </c>
      <c r="E107" s="42"/>
      <c r="F107" s="220" t="s">
        <v>170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137</v>
      </c>
      <c r="AU107" s="19" t="s">
        <v>82</v>
      </c>
    </row>
    <row r="108" spans="1:51" s="14" customFormat="1" ht="12">
      <c r="A108" s="14"/>
      <c r="B108" s="235"/>
      <c r="C108" s="236"/>
      <c r="D108" s="226" t="s">
        <v>149</v>
      </c>
      <c r="E108" s="237" t="s">
        <v>19</v>
      </c>
      <c r="F108" s="238" t="s">
        <v>442</v>
      </c>
      <c r="G108" s="236"/>
      <c r="H108" s="239">
        <v>52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149</v>
      </c>
      <c r="AU108" s="245" t="s">
        <v>82</v>
      </c>
      <c r="AV108" s="14" t="s">
        <v>82</v>
      </c>
      <c r="AW108" s="14" t="s">
        <v>33</v>
      </c>
      <c r="AX108" s="14" t="s">
        <v>80</v>
      </c>
      <c r="AY108" s="245" t="s">
        <v>128</v>
      </c>
    </row>
    <row r="109" spans="1:65" s="2" customFormat="1" ht="16.5" customHeight="1">
      <c r="A109" s="40"/>
      <c r="B109" s="41"/>
      <c r="C109" s="206" t="s">
        <v>160</v>
      </c>
      <c r="D109" s="206" t="s">
        <v>130</v>
      </c>
      <c r="E109" s="207" t="s">
        <v>173</v>
      </c>
      <c r="F109" s="208" t="s">
        <v>174</v>
      </c>
      <c r="G109" s="209" t="s">
        <v>146</v>
      </c>
      <c r="H109" s="210">
        <v>115</v>
      </c>
      <c r="I109" s="211"/>
      <c r="J109" s="212">
        <f>ROUND(I109*H109,2)</f>
        <v>0</v>
      </c>
      <c r="K109" s="208" t="s">
        <v>134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135</v>
      </c>
      <c r="AT109" s="217" t="s">
        <v>130</v>
      </c>
      <c r="AU109" s="217" t="s">
        <v>82</v>
      </c>
      <c r="AY109" s="19" t="s">
        <v>128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135</v>
      </c>
      <c r="BM109" s="217" t="s">
        <v>881</v>
      </c>
    </row>
    <row r="110" spans="1:47" s="2" customFormat="1" ht="12">
      <c r="A110" s="40"/>
      <c r="B110" s="41"/>
      <c r="C110" s="42"/>
      <c r="D110" s="219" t="s">
        <v>137</v>
      </c>
      <c r="E110" s="42"/>
      <c r="F110" s="220" t="s">
        <v>176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137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149</v>
      </c>
      <c r="E111" s="237" t="s">
        <v>19</v>
      </c>
      <c r="F111" s="238" t="s">
        <v>882</v>
      </c>
      <c r="G111" s="236"/>
      <c r="H111" s="239">
        <v>115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149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128</v>
      </c>
    </row>
    <row r="112" spans="1:65" s="2" customFormat="1" ht="16.5" customHeight="1">
      <c r="A112" s="40"/>
      <c r="B112" s="41"/>
      <c r="C112" s="206" t="s">
        <v>165</v>
      </c>
      <c r="D112" s="206" t="s">
        <v>130</v>
      </c>
      <c r="E112" s="207" t="s">
        <v>794</v>
      </c>
      <c r="F112" s="208" t="s">
        <v>795</v>
      </c>
      <c r="G112" s="209" t="s">
        <v>181</v>
      </c>
      <c r="H112" s="210">
        <v>11.25</v>
      </c>
      <c r="I112" s="211"/>
      <c r="J112" s="212">
        <f>ROUND(I112*H112,2)</f>
        <v>0</v>
      </c>
      <c r="K112" s="208" t="s">
        <v>134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135</v>
      </c>
      <c r="AT112" s="217" t="s">
        <v>130</v>
      </c>
      <c r="AU112" s="217" t="s">
        <v>82</v>
      </c>
      <c r="AY112" s="19" t="s">
        <v>128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135</v>
      </c>
      <c r="BM112" s="217" t="s">
        <v>883</v>
      </c>
    </row>
    <row r="113" spans="1:47" s="2" customFormat="1" ht="12">
      <c r="A113" s="40"/>
      <c r="B113" s="41"/>
      <c r="C113" s="42"/>
      <c r="D113" s="219" t="s">
        <v>137</v>
      </c>
      <c r="E113" s="42"/>
      <c r="F113" s="220" t="s">
        <v>797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137</v>
      </c>
      <c r="AU113" s="19" t="s">
        <v>82</v>
      </c>
    </row>
    <row r="114" spans="1:51" s="13" customFormat="1" ht="12">
      <c r="A114" s="13"/>
      <c r="B114" s="224"/>
      <c r="C114" s="225"/>
      <c r="D114" s="226" t="s">
        <v>149</v>
      </c>
      <c r="E114" s="227" t="s">
        <v>19</v>
      </c>
      <c r="F114" s="228" t="s">
        <v>184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149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128</v>
      </c>
    </row>
    <row r="115" spans="1:51" s="14" customFormat="1" ht="12">
      <c r="A115" s="14"/>
      <c r="B115" s="235"/>
      <c r="C115" s="236"/>
      <c r="D115" s="226" t="s">
        <v>149</v>
      </c>
      <c r="E115" s="237" t="s">
        <v>19</v>
      </c>
      <c r="F115" s="238" t="s">
        <v>884</v>
      </c>
      <c r="G115" s="236"/>
      <c r="H115" s="239">
        <v>5.1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149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128</v>
      </c>
    </row>
    <row r="116" spans="1:51" s="13" customFormat="1" ht="12">
      <c r="A116" s="13"/>
      <c r="B116" s="224"/>
      <c r="C116" s="225"/>
      <c r="D116" s="226" t="s">
        <v>149</v>
      </c>
      <c r="E116" s="227" t="s">
        <v>19</v>
      </c>
      <c r="F116" s="228" t="s">
        <v>186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149</v>
      </c>
      <c r="AU116" s="234" t="s">
        <v>82</v>
      </c>
      <c r="AV116" s="13" t="s">
        <v>80</v>
      </c>
      <c r="AW116" s="13" t="s">
        <v>33</v>
      </c>
      <c r="AX116" s="13" t="s">
        <v>72</v>
      </c>
      <c r="AY116" s="234" t="s">
        <v>128</v>
      </c>
    </row>
    <row r="117" spans="1:51" s="14" customFormat="1" ht="12">
      <c r="A117" s="14"/>
      <c r="B117" s="235"/>
      <c r="C117" s="236"/>
      <c r="D117" s="226" t="s">
        <v>149</v>
      </c>
      <c r="E117" s="237" t="s">
        <v>19</v>
      </c>
      <c r="F117" s="238" t="s">
        <v>885</v>
      </c>
      <c r="G117" s="236"/>
      <c r="H117" s="239">
        <v>6.15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149</v>
      </c>
      <c r="AU117" s="245" t="s">
        <v>82</v>
      </c>
      <c r="AV117" s="14" t="s">
        <v>82</v>
      </c>
      <c r="AW117" s="14" t="s">
        <v>33</v>
      </c>
      <c r="AX117" s="14" t="s">
        <v>72</v>
      </c>
      <c r="AY117" s="245" t="s">
        <v>128</v>
      </c>
    </row>
    <row r="118" spans="1:51" s="15" customFormat="1" ht="12">
      <c r="A118" s="15"/>
      <c r="B118" s="246"/>
      <c r="C118" s="247"/>
      <c r="D118" s="226" t="s">
        <v>149</v>
      </c>
      <c r="E118" s="248" t="s">
        <v>19</v>
      </c>
      <c r="F118" s="249" t="s">
        <v>154</v>
      </c>
      <c r="G118" s="247"/>
      <c r="H118" s="250">
        <v>11.25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149</v>
      </c>
      <c r="AU118" s="256" t="s">
        <v>82</v>
      </c>
      <c r="AV118" s="15" t="s">
        <v>135</v>
      </c>
      <c r="AW118" s="15" t="s">
        <v>33</v>
      </c>
      <c r="AX118" s="15" t="s">
        <v>80</v>
      </c>
      <c r="AY118" s="256" t="s">
        <v>128</v>
      </c>
    </row>
    <row r="119" spans="1:65" s="2" customFormat="1" ht="24.15" customHeight="1">
      <c r="A119" s="40"/>
      <c r="B119" s="41"/>
      <c r="C119" s="206" t="s">
        <v>172</v>
      </c>
      <c r="D119" s="206" t="s">
        <v>130</v>
      </c>
      <c r="E119" s="207" t="s">
        <v>189</v>
      </c>
      <c r="F119" s="208" t="s">
        <v>190</v>
      </c>
      <c r="G119" s="209" t="s">
        <v>181</v>
      </c>
      <c r="H119" s="210">
        <v>0.563</v>
      </c>
      <c r="I119" s="211"/>
      <c r="J119" s="212">
        <f>ROUND(I119*H119,2)</f>
        <v>0</v>
      </c>
      <c r="K119" s="208" t="s">
        <v>134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135</v>
      </c>
      <c r="AT119" s="217" t="s">
        <v>130</v>
      </c>
      <c r="AU119" s="217" t="s">
        <v>82</v>
      </c>
      <c r="AY119" s="19" t="s">
        <v>128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135</v>
      </c>
      <c r="BM119" s="217" t="s">
        <v>886</v>
      </c>
    </row>
    <row r="120" spans="1:47" s="2" customFormat="1" ht="12">
      <c r="A120" s="40"/>
      <c r="B120" s="41"/>
      <c r="C120" s="42"/>
      <c r="D120" s="219" t="s">
        <v>137</v>
      </c>
      <c r="E120" s="42"/>
      <c r="F120" s="220" t="s">
        <v>192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137</v>
      </c>
      <c r="AU120" s="19" t="s">
        <v>82</v>
      </c>
    </row>
    <row r="121" spans="1:51" s="13" customFormat="1" ht="12">
      <c r="A121" s="13"/>
      <c r="B121" s="224"/>
      <c r="C121" s="225"/>
      <c r="D121" s="226" t="s">
        <v>149</v>
      </c>
      <c r="E121" s="227" t="s">
        <v>19</v>
      </c>
      <c r="F121" s="228" t="s">
        <v>195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149</v>
      </c>
      <c r="AU121" s="234" t="s">
        <v>82</v>
      </c>
      <c r="AV121" s="13" t="s">
        <v>80</v>
      </c>
      <c r="AW121" s="13" t="s">
        <v>33</v>
      </c>
      <c r="AX121" s="13" t="s">
        <v>72</v>
      </c>
      <c r="AY121" s="234" t="s">
        <v>128</v>
      </c>
    </row>
    <row r="122" spans="1:51" s="14" customFormat="1" ht="12">
      <c r="A122" s="14"/>
      <c r="B122" s="235"/>
      <c r="C122" s="236"/>
      <c r="D122" s="226" t="s">
        <v>149</v>
      </c>
      <c r="E122" s="237" t="s">
        <v>19</v>
      </c>
      <c r="F122" s="238" t="s">
        <v>196</v>
      </c>
      <c r="G122" s="236"/>
      <c r="H122" s="239">
        <v>0.563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149</v>
      </c>
      <c r="AU122" s="245" t="s">
        <v>82</v>
      </c>
      <c r="AV122" s="14" t="s">
        <v>82</v>
      </c>
      <c r="AW122" s="14" t="s">
        <v>33</v>
      </c>
      <c r="AX122" s="14" t="s">
        <v>80</v>
      </c>
      <c r="AY122" s="245" t="s">
        <v>128</v>
      </c>
    </row>
    <row r="123" spans="1:65" s="2" customFormat="1" ht="24.15" customHeight="1">
      <c r="A123" s="40"/>
      <c r="B123" s="41"/>
      <c r="C123" s="206" t="s">
        <v>178</v>
      </c>
      <c r="D123" s="206" t="s">
        <v>130</v>
      </c>
      <c r="E123" s="207" t="s">
        <v>198</v>
      </c>
      <c r="F123" s="208" t="s">
        <v>199</v>
      </c>
      <c r="G123" s="209" t="s">
        <v>181</v>
      </c>
      <c r="H123" s="210">
        <v>37.962</v>
      </c>
      <c r="I123" s="211"/>
      <c r="J123" s="212">
        <f>ROUND(I123*H123,2)</f>
        <v>0</v>
      </c>
      <c r="K123" s="208" t="s">
        <v>134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135</v>
      </c>
      <c r="AT123" s="217" t="s">
        <v>130</v>
      </c>
      <c r="AU123" s="217" t="s">
        <v>82</v>
      </c>
      <c r="AY123" s="19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135</v>
      </c>
      <c r="BM123" s="217" t="s">
        <v>887</v>
      </c>
    </row>
    <row r="124" spans="1:47" s="2" customFormat="1" ht="12">
      <c r="A124" s="40"/>
      <c r="B124" s="41"/>
      <c r="C124" s="42"/>
      <c r="D124" s="219" t="s">
        <v>137</v>
      </c>
      <c r="E124" s="42"/>
      <c r="F124" s="220" t="s">
        <v>201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137</v>
      </c>
      <c r="AU124" s="19" t="s">
        <v>82</v>
      </c>
    </row>
    <row r="125" spans="1:51" s="14" customFormat="1" ht="12">
      <c r="A125" s="14"/>
      <c r="B125" s="235"/>
      <c r="C125" s="236"/>
      <c r="D125" s="226" t="s">
        <v>149</v>
      </c>
      <c r="E125" s="237" t="s">
        <v>19</v>
      </c>
      <c r="F125" s="238" t="s">
        <v>888</v>
      </c>
      <c r="G125" s="236"/>
      <c r="H125" s="239">
        <v>37.962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149</v>
      </c>
      <c r="AU125" s="245" t="s">
        <v>82</v>
      </c>
      <c r="AV125" s="14" t="s">
        <v>82</v>
      </c>
      <c r="AW125" s="14" t="s">
        <v>33</v>
      </c>
      <c r="AX125" s="14" t="s">
        <v>80</v>
      </c>
      <c r="AY125" s="245" t="s">
        <v>128</v>
      </c>
    </row>
    <row r="126" spans="1:65" s="2" customFormat="1" ht="24.15" customHeight="1">
      <c r="A126" s="40"/>
      <c r="B126" s="41"/>
      <c r="C126" s="206" t="s">
        <v>188</v>
      </c>
      <c r="D126" s="206" t="s">
        <v>130</v>
      </c>
      <c r="E126" s="207" t="s">
        <v>204</v>
      </c>
      <c r="F126" s="208" t="s">
        <v>205</v>
      </c>
      <c r="G126" s="209" t="s">
        <v>181</v>
      </c>
      <c r="H126" s="210">
        <v>1.223</v>
      </c>
      <c r="I126" s="211"/>
      <c r="J126" s="212">
        <f>ROUND(I126*H126,2)</f>
        <v>0</v>
      </c>
      <c r="K126" s="208" t="s">
        <v>134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135</v>
      </c>
      <c r="AT126" s="217" t="s">
        <v>130</v>
      </c>
      <c r="AU126" s="217" t="s">
        <v>82</v>
      </c>
      <c r="AY126" s="19" t="s">
        <v>128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135</v>
      </c>
      <c r="BM126" s="217" t="s">
        <v>889</v>
      </c>
    </row>
    <row r="127" spans="1:47" s="2" customFormat="1" ht="12">
      <c r="A127" s="40"/>
      <c r="B127" s="41"/>
      <c r="C127" s="42"/>
      <c r="D127" s="219" t="s">
        <v>137</v>
      </c>
      <c r="E127" s="42"/>
      <c r="F127" s="220" t="s">
        <v>207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137</v>
      </c>
      <c r="AU127" s="19" t="s">
        <v>82</v>
      </c>
    </row>
    <row r="128" spans="1:51" s="14" customFormat="1" ht="12">
      <c r="A128" s="14"/>
      <c r="B128" s="235"/>
      <c r="C128" s="236"/>
      <c r="D128" s="226" t="s">
        <v>149</v>
      </c>
      <c r="E128" s="237" t="s">
        <v>19</v>
      </c>
      <c r="F128" s="238" t="s">
        <v>208</v>
      </c>
      <c r="G128" s="236"/>
      <c r="H128" s="239">
        <v>1.223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149</v>
      </c>
      <c r="AU128" s="245" t="s">
        <v>82</v>
      </c>
      <c r="AV128" s="14" t="s">
        <v>82</v>
      </c>
      <c r="AW128" s="14" t="s">
        <v>33</v>
      </c>
      <c r="AX128" s="14" t="s">
        <v>80</v>
      </c>
      <c r="AY128" s="245" t="s">
        <v>128</v>
      </c>
    </row>
    <row r="129" spans="1:65" s="2" customFormat="1" ht="37.8" customHeight="1">
      <c r="A129" s="40"/>
      <c r="B129" s="41"/>
      <c r="C129" s="206" t="s">
        <v>197</v>
      </c>
      <c r="D129" s="206" t="s">
        <v>130</v>
      </c>
      <c r="E129" s="207" t="s">
        <v>210</v>
      </c>
      <c r="F129" s="208" t="s">
        <v>211</v>
      </c>
      <c r="G129" s="209" t="s">
        <v>181</v>
      </c>
      <c r="H129" s="210">
        <v>73.561</v>
      </c>
      <c r="I129" s="211"/>
      <c r="J129" s="212">
        <f>ROUND(I129*H129,2)</f>
        <v>0</v>
      </c>
      <c r="K129" s="208" t="s">
        <v>134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135</v>
      </c>
      <c r="AT129" s="217" t="s">
        <v>130</v>
      </c>
      <c r="AU129" s="217" t="s">
        <v>82</v>
      </c>
      <c r="AY129" s="19" t="s">
        <v>128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135</v>
      </c>
      <c r="BM129" s="217" t="s">
        <v>890</v>
      </c>
    </row>
    <row r="130" spans="1:47" s="2" customFormat="1" ht="12">
      <c r="A130" s="40"/>
      <c r="B130" s="41"/>
      <c r="C130" s="42"/>
      <c r="D130" s="219" t="s">
        <v>137</v>
      </c>
      <c r="E130" s="42"/>
      <c r="F130" s="220" t="s">
        <v>213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137</v>
      </c>
      <c r="AU130" s="19" t="s">
        <v>82</v>
      </c>
    </row>
    <row r="131" spans="1:51" s="14" customFormat="1" ht="12">
      <c r="A131" s="14"/>
      <c r="B131" s="235"/>
      <c r="C131" s="236"/>
      <c r="D131" s="226" t="s">
        <v>149</v>
      </c>
      <c r="E131" s="237" t="s">
        <v>19</v>
      </c>
      <c r="F131" s="238" t="s">
        <v>891</v>
      </c>
      <c r="G131" s="236"/>
      <c r="H131" s="239">
        <v>23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149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128</v>
      </c>
    </row>
    <row r="132" spans="1:51" s="14" customFormat="1" ht="12">
      <c r="A132" s="14"/>
      <c r="B132" s="235"/>
      <c r="C132" s="236"/>
      <c r="D132" s="226" t="s">
        <v>149</v>
      </c>
      <c r="E132" s="237" t="s">
        <v>19</v>
      </c>
      <c r="F132" s="238" t="s">
        <v>892</v>
      </c>
      <c r="G132" s="236"/>
      <c r="H132" s="239">
        <v>11.25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149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128</v>
      </c>
    </row>
    <row r="133" spans="1:51" s="14" customFormat="1" ht="12">
      <c r="A133" s="14"/>
      <c r="B133" s="235"/>
      <c r="C133" s="236"/>
      <c r="D133" s="226" t="s">
        <v>149</v>
      </c>
      <c r="E133" s="237" t="s">
        <v>19</v>
      </c>
      <c r="F133" s="238" t="s">
        <v>893</v>
      </c>
      <c r="G133" s="236"/>
      <c r="H133" s="239">
        <v>37.962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149</v>
      </c>
      <c r="AU133" s="245" t="s">
        <v>82</v>
      </c>
      <c r="AV133" s="14" t="s">
        <v>82</v>
      </c>
      <c r="AW133" s="14" t="s">
        <v>33</v>
      </c>
      <c r="AX133" s="14" t="s">
        <v>72</v>
      </c>
      <c r="AY133" s="245" t="s">
        <v>128</v>
      </c>
    </row>
    <row r="134" spans="1:51" s="14" customFormat="1" ht="12">
      <c r="A134" s="14"/>
      <c r="B134" s="235"/>
      <c r="C134" s="236"/>
      <c r="D134" s="226" t="s">
        <v>149</v>
      </c>
      <c r="E134" s="237" t="s">
        <v>19</v>
      </c>
      <c r="F134" s="238" t="s">
        <v>894</v>
      </c>
      <c r="G134" s="236"/>
      <c r="H134" s="239">
        <v>0.563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149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128</v>
      </c>
    </row>
    <row r="135" spans="1:51" s="14" customFormat="1" ht="12">
      <c r="A135" s="14"/>
      <c r="B135" s="235"/>
      <c r="C135" s="236"/>
      <c r="D135" s="226" t="s">
        <v>149</v>
      </c>
      <c r="E135" s="237" t="s">
        <v>19</v>
      </c>
      <c r="F135" s="238" t="s">
        <v>895</v>
      </c>
      <c r="G135" s="236"/>
      <c r="H135" s="239">
        <v>0.786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149</v>
      </c>
      <c r="AU135" s="245" t="s">
        <v>82</v>
      </c>
      <c r="AV135" s="14" t="s">
        <v>82</v>
      </c>
      <c r="AW135" s="14" t="s">
        <v>33</v>
      </c>
      <c r="AX135" s="14" t="s">
        <v>72</v>
      </c>
      <c r="AY135" s="245" t="s">
        <v>128</v>
      </c>
    </row>
    <row r="136" spans="1:51" s="15" customFormat="1" ht="12">
      <c r="A136" s="15"/>
      <c r="B136" s="246"/>
      <c r="C136" s="247"/>
      <c r="D136" s="226" t="s">
        <v>149</v>
      </c>
      <c r="E136" s="248" t="s">
        <v>19</v>
      </c>
      <c r="F136" s="249" t="s">
        <v>154</v>
      </c>
      <c r="G136" s="247"/>
      <c r="H136" s="250">
        <v>73.561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149</v>
      </c>
      <c r="AU136" s="256" t="s">
        <v>82</v>
      </c>
      <c r="AV136" s="15" t="s">
        <v>135</v>
      </c>
      <c r="AW136" s="15" t="s">
        <v>33</v>
      </c>
      <c r="AX136" s="15" t="s">
        <v>80</v>
      </c>
      <c r="AY136" s="256" t="s">
        <v>128</v>
      </c>
    </row>
    <row r="137" spans="1:65" s="2" customFormat="1" ht="37.8" customHeight="1">
      <c r="A137" s="40"/>
      <c r="B137" s="41"/>
      <c r="C137" s="206" t="s">
        <v>203</v>
      </c>
      <c r="D137" s="206" t="s">
        <v>130</v>
      </c>
      <c r="E137" s="207" t="s">
        <v>220</v>
      </c>
      <c r="F137" s="208" t="s">
        <v>221</v>
      </c>
      <c r="G137" s="209" t="s">
        <v>181</v>
      </c>
      <c r="H137" s="210">
        <v>367.805</v>
      </c>
      <c r="I137" s="211"/>
      <c r="J137" s="212">
        <f>ROUND(I137*H137,2)</f>
        <v>0</v>
      </c>
      <c r="K137" s="208" t="s">
        <v>134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135</v>
      </c>
      <c r="AT137" s="217" t="s">
        <v>130</v>
      </c>
      <c r="AU137" s="217" t="s">
        <v>82</v>
      </c>
      <c r="AY137" s="19" t="s">
        <v>128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135</v>
      </c>
      <c r="BM137" s="217" t="s">
        <v>896</v>
      </c>
    </row>
    <row r="138" spans="1:47" s="2" customFormat="1" ht="12">
      <c r="A138" s="40"/>
      <c r="B138" s="41"/>
      <c r="C138" s="42"/>
      <c r="D138" s="219" t="s">
        <v>137</v>
      </c>
      <c r="E138" s="42"/>
      <c r="F138" s="220" t="s">
        <v>223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137</v>
      </c>
      <c r="AU138" s="19" t="s">
        <v>82</v>
      </c>
    </row>
    <row r="139" spans="1:51" s="14" customFormat="1" ht="12">
      <c r="A139" s="14"/>
      <c r="B139" s="235"/>
      <c r="C139" s="236"/>
      <c r="D139" s="226" t="s">
        <v>149</v>
      </c>
      <c r="E139" s="237" t="s">
        <v>19</v>
      </c>
      <c r="F139" s="238" t="s">
        <v>897</v>
      </c>
      <c r="G139" s="236"/>
      <c r="H139" s="239">
        <v>367.805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149</v>
      </c>
      <c r="AU139" s="245" t="s">
        <v>82</v>
      </c>
      <c r="AV139" s="14" t="s">
        <v>82</v>
      </c>
      <c r="AW139" s="14" t="s">
        <v>33</v>
      </c>
      <c r="AX139" s="14" t="s">
        <v>80</v>
      </c>
      <c r="AY139" s="245" t="s">
        <v>128</v>
      </c>
    </row>
    <row r="140" spans="1:65" s="2" customFormat="1" ht="24.15" customHeight="1">
      <c r="A140" s="40"/>
      <c r="B140" s="41"/>
      <c r="C140" s="206" t="s">
        <v>209</v>
      </c>
      <c r="D140" s="206" t="s">
        <v>130</v>
      </c>
      <c r="E140" s="207" t="s">
        <v>226</v>
      </c>
      <c r="F140" s="208" t="s">
        <v>227</v>
      </c>
      <c r="G140" s="209" t="s">
        <v>181</v>
      </c>
      <c r="H140" s="210">
        <v>73.561</v>
      </c>
      <c r="I140" s="211"/>
      <c r="J140" s="212">
        <f>ROUND(I140*H140,2)</f>
        <v>0</v>
      </c>
      <c r="K140" s="208" t="s">
        <v>134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135</v>
      </c>
      <c r="AT140" s="217" t="s">
        <v>130</v>
      </c>
      <c r="AU140" s="217" t="s">
        <v>82</v>
      </c>
      <c r="AY140" s="19" t="s">
        <v>128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135</v>
      </c>
      <c r="BM140" s="217" t="s">
        <v>898</v>
      </c>
    </row>
    <row r="141" spans="1:47" s="2" customFormat="1" ht="12">
      <c r="A141" s="40"/>
      <c r="B141" s="41"/>
      <c r="C141" s="42"/>
      <c r="D141" s="219" t="s">
        <v>137</v>
      </c>
      <c r="E141" s="42"/>
      <c r="F141" s="220" t="s">
        <v>229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137</v>
      </c>
      <c r="AU141" s="19" t="s">
        <v>82</v>
      </c>
    </row>
    <row r="142" spans="1:65" s="2" customFormat="1" ht="24.15" customHeight="1">
      <c r="A142" s="40"/>
      <c r="B142" s="41"/>
      <c r="C142" s="206" t="s">
        <v>219</v>
      </c>
      <c r="D142" s="206" t="s">
        <v>130</v>
      </c>
      <c r="E142" s="207" t="s">
        <v>230</v>
      </c>
      <c r="F142" s="208" t="s">
        <v>231</v>
      </c>
      <c r="G142" s="209" t="s">
        <v>232</v>
      </c>
      <c r="H142" s="210">
        <v>132.41</v>
      </c>
      <c r="I142" s="211"/>
      <c r="J142" s="212">
        <f>ROUND(I142*H142,2)</f>
        <v>0</v>
      </c>
      <c r="K142" s="208" t="s">
        <v>134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135</v>
      </c>
      <c r="AT142" s="217" t="s">
        <v>130</v>
      </c>
      <c r="AU142" s="217" t="s">
        <v>82</v>
      </c>
      <c r="AY142" s="19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135</v>
      </c>
      <c r="BM142" s="217" t="s">
        <v>899</v>
      </c>
    </row>
    <row r="143" spans="1:47" s="2" customFormat="1" ht="12">
      <c r="A143" s="40"/>
      <c r="B143" s="41"/>
      <c r="C143" s="42"/>
      <c r="D143" s="219" t="s">
        <v>137</v>
      </c>
      <c r="E143" s="42"/>
      <c r="F143" s="220" t="s">
        <v>234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137</v>
      </c>
      <c r="AU143" s="19" t="s">
        <v>82</v>
      </c>
    </row>
    <row r="144" spans="1:51" s="14" customFormat="1" ht="12">
      <c r="A144" s="14"/>
      <c r="B144" s="235"/>
      <c r="C144" s="236"/>
      <c r="D144" s="226" t="s">
        <v>149</v>
      </c>
      <c r="E144" s="237" t="s">
        <v>19</v>
      </c>
      <c r="F144" s="238" t="s">
        <v>900</v>
      </c>
      <c r="G144" s="236"/>
      <c r="H144" s="239">
        <v>132.41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149</v>
      </c>
      <c r="AU144" s="245" t="s">
        <v>82</v>
      </c>
      <c r="AV144" s="14" t="s">
        <v>82</v>
      </c>
      <c r="AW144" s="14" t="s">
        <v>33</v>
      </c>
      <c r="AX144" s="14" t="s">
        <v>80</v>
      </c>
      <c r="AY144" s="245" t="s">
        <v>128</v>
      </c>
    </row>
    <row r="145" spans="1:65" s="2" customFormat="1" ht="24.15" customHeight="1">
      <c r="A145" s="40"/>
      <c r="B145" s="41"/>
      <c r="C145" s="206" t="s">
        <v>225</v>
      </c>
      <c r="D145" s="206" t="s">
        <v>130</v>
      </c>
      <c r="E145" s="207" t="s">
        <v>237</v>
      </c>
      <c r="F145" s="208" t="s">
        <v>238</v>
      </c>
      <c r="G145" s="209" t="s">
        <v>181</v>
      </c>
      <c r="H145" s="210">
        <v>73.561</v>
      </c>
      <c r="I145" s="211"/>
      <c r="J145" s="212">
        <f>ROUND(I145*H145,2)</f>
        <v>0</v>
      </c>
      <c r="K145" s="208" t="s">
        <v>134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135</v>
      </c>
      <c r="AT145" s="217" t="s">
        <v>130</v>
      </c>
      <c r="AU145" s="217" t="s">
        <v>82</v>
      </c>
      <c r="AY145" s="19" t="s">
        <v>128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135</v>
      </c>
      <c r="BM145" s="217" t="s">
        <v>901</v>
      </c>
    </row>
    <row r="146" spans="1:47" s="2" customFormat="1" ht="12">
      <c r="A146" s="40"/>
      <c r="B146" s="41"/>
      <c r="C146" s="42"/>
      <c r="D146" s="219" t="s">
        <v>137</v>
      </c>
      <c r="E146" s="42"/>
      <c r="F146" s="220" t="s">
        <v>240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137</v>
      </c>
      <c r="AU146" s="19" t="s">
        <v>82</v>
      </c>
    </row>
    <row r="147" spans="1:51" s="14" customFormat="1" ht="12">
      <c r="A147" s="14"/>
      <c r="B147" s="235"/>
      <c r="C147" s="236"/>
      <c r="D147" s="226" t="s">
        <v>149</v>
      </c>
      <c r="E147" s="237" t="s">
        <v>19</v>
      </c>
      <c r="F147" s="238" t="s">
        <v>902</v>
      </c>
      <c r="G147" s="236"/>
      <c r="H147" s="239">
        <v>73.561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149</v>
      </c>
      <c r="AU147" s="245" t="s">
        <v>82</v>
      </c>
      <c r="AV147" s="14" t="s">
        <v>82</v>
      </c>
      <c r="AW147" s="14" t="s">
        <v>33</v>
      </c>
      <c r="AX147" s="14" t="s">
        <v>80</v>
      </c>
      <c r="AY147" s="245" t="s">
        <v>128</v>
      </c>
    </row>
    <row r="148" spans="1:65" s="2" customFormat="1" ht="24.15" customHeight="1">
      <c r="A148" s="40"/>
      <c r="B148" s="41"/>
      <c r="C148" s="206" t="s">
        <v>8</v>
      </c>
      <c r="D148" s="206" t="s">
        <v>130</v>
      </c>
      <c r="E148" s="207" t="s">
        <v>243</v>
      </c>
      <c r="F148" s="208" t="s">
        <v>244</v>
      </c>
      <c r="G148" s="209" t="s">
        <v>181</v>
      </c>
      <c r="H148" s="210">
        <v>7.133</v>
      </c>
      <c r="I148" s="211"/>
      <c r="J148" s="212">
        <f>ROUND(I148*H148,2)</f>
        <v>0</v>
      </c>
      <c r="K148" s="208" t="s">
        <v>134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135</v>
      </c>
      <c r="AT148" s="217" t="s">
        <v>130</v>
      </c>
      <c r="AU148" s="217" t="s">
        <v>82</v>
      </c>
      <c r="AY148" s="19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135</v>
      </c>
      <c r="BM148" s="217" t="s">
        <v>903</v>
      </c>
    </row>
    <row r="149" spans="1:47" s="2" customFormat="1" ht="12">
      <c r="A149" s="40"/>
      <c r="B149" s="41"/>
      <c r="C149" s="42"/>
      <c r="D149" s="219" t="s">
        <v>137</v>
      </c>
      <c r="E149" s="42"/>
      <c r="F149" s="220" t="s">
        <v>246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137</v>
      </c>
      <c r="AU149" s="19" t="s">
        <v>82</v>
      </c>
    </row>
    <row r="150" spans="1:51" s="13" customFormat="1" ht="12">
      <c r="A150" s="13"/>
      <c r="B150" s="224"/>
      <c r="C150" s="225"/>
      <c r="D150" s="226" t="s">
        <v>149</v>
      </c>
      <c r="E150" s="227" t="s">
        <v>19</v>
      </c>
      <c r="F150" s="228" t="s">
        <v>904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149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128</v>
      </c>
    </row>
    <row r="151" spans="1:51" s="14" customFormat="1" ht="12">
      <c r="A151" s="14"/>
      <c r="B151" s="235"/>
      <c r="C151" s="236"/>
      <c r="D151" s="226" t="s">
        <v>149</v>
      </c>
      <c r="E151" s="237" t="s">
        <v>19</v>
      </c>
      <c r="F151" s="238" t="s">
        <v>893</v>
      </c>
      <c r="G151" s="236"/>
      <c r="H151" s="239">
        <v>37.962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149</v>
      </c>
      <c r="AU151" s="245" t="s">
        <v>82</v>
      </c>
      <c r="AV151" s="14" t="s">
        <v>82</v>
      </c>
      <c r="AW151" s="14" t="s">
        <v>33</v>
      </c>
      <c r="AX151" s="14" t="s">
        <v>72</v>
      </c>
      <c r="AY151" s="245" t="s">
        <v>128</v>
      </c>
    </row>
    <row r="152" spans="1:51" s="14" customFormat="1" ht="12">
      <c r="A152" s="14"/>
      <c r="B152" s="235"/>
      <c r="C152" s="236"/>
      <c r="D152" s="226" t="s">
        <v>149</v>
      </c>
      <c r="E152" s="237" t="s">
        <v>19</v>
      </c>
      <c r="F152" s="238" t="s">
        <v>905</v>
      </c>
      <c r="G152" s="236"/>
      <c r="H152" s="239">
        <v>-26.136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149</v>
      </c>
      <c r="AU152" s="245" t="s">
        <v>82</v>
      </c>
      <c r="AV152" s="14" t="s">
        <v>82</v>
      </c>
      <c r="AW152" s="14" t="s">
        <v>33</v>
      </c>
      <c r="AX152" s="14" t="s">
        <v>72</v>
      </c>
      <c r="AY152" s="245" t="s">
        <v>128</v>
      </c>
    </row>
    <row r="153" spans="1:51" s="14" customFormat="1" ht="12">
      <c r="A153" s="14"/>
      <c r="B153" s="235"/>
      <c r="C153" s="236"/>
      <c r="D153" s="226" t="s">
        <v>149</v>
      </c>
      <c r="E153" s="237" t="s">
        <v>19</v>
      </c>
      <c r="F153" s="238" t="s">
        <v>906</v>
      </c>
      <c r="G153" s="236"/>
      <c r="H153" s="239">
        <v>-5.13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149</v>
      </c>
      <c r="AU153" s="245" t="s">
        <v>82</v>
      </c>
      <c r="AV153" s="14" t="s">
        <v>82</v>
      </c>
      <c r="AW153" s="14" t="s">
        <v>33</v>
      </c>
      <c r="AX153" s="14" t="s">
        <v>72</v>
      </c>
      <c r="AY153" s="245" t="s">
        <v>128</v>
      </c>
    </row>
    <row r="154" spans="1:51" s="16" customFormat="1" ht="12">
      <c r="A154" s="16"/>
      <c r="B154" s="272"/>
      <c r="C154" s="273"/>
      <c r="D154" s="226" t="s">
        <v>149</v>
      </c>
      <c r="E154" s="274" t="s">
        <v>19</v>
      </c>
      <c r="F154" s="275" t="s">
        <v>907</v>
      </c>
      <c r="G154" s="273"/>
      <c r="H154" s="276">
        <v>6.696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2" t="s">
        <v>149</v>
      </c>
      <c r="AU154" s="282" t="s">
        <v>82</v>
      </c>
      <c r="AV154" s="16" t="s">
        <v>143</v>
      </c>
      <c r="AW154" s="16" t="s">
        <v>33</v>
      </c>
      <c r="AX154" s="16" t="s">
        <v>72</v>
      </c>
      <c r="AY154" s="282" t="s">
        <v>128</v>
      </c>
    </row>
    <row r="155" spans="1:51" s="13" customFormat="1" ht="12">
      <c r="A155" s="13"/>
      <c r="B155" s="224"/>
      <c r="C155" s="225"/>
      <c r="D155" s="226" t="s">
        <v>149</v>
      </c>
      <c r="E155" s="227" t="s">
        <v>19</v>
      </c>
      <c r="F155" s="228" t="s">
        <v>908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149</v>
      </c>
      <c r="AU155" s="234" t="s">
        <v>82</v>
      </c>
      <c r="AV155" s="13" t="s">
        <v>80</v>
      </c>
      <c r="AW155" s="13" t="s">
        <v>33</v>
      </c>
      <c r="AX155" s="13" t="s">
        <v>72</v>
      </c>
      <c r="AY155" s="234" t="s">
        <v>128</v>
      </c>
    </row>
    <row r="156" spans="1:51" s="14" customFormat="1" ht="12">
      <c r="A156" s="14"/>
      <c r="B156" s="235"/>
      <c r="C156" s="236"/>
      <c r="D156" s="226" t="s">
        <v>149</v>
      </c>
      <c r="E156" s="237" t="s">
        <v>19</v>
      </c>
      <c r="F156" s="238" t="s">
        <v>909</v>
      </c>
      <c r="G156" s="236"/>
      <c r="H156" s="239">
        <v>0.437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149</v>
      </c>
      <c r="AU156" s="245" t="s">
        <v>82</v>
      </c>
      <c r="AV156" s="14" t="s">
        <v>82</v>
      </c>
      <c r="AW156" s="14" t="s">
        <v>33</v>
      </c>
      <c r="AX156" s="14" t="s">
        <v>72</v>
      </c>
      <c r="AY156" s="245" t="s">
        <v>128</v>
      </c>
    </row>
    <row r="157" spans="1:51" s="15" customFormat="1" ht="12">
      <c r="A157" s="15"/>
      <c r="B157" s="246"/>
      <c r="C157" s="247"/>
      <c r="D157" s="226" t="s">
        <v>149</v>
      </c>
      <c r="E157" s="248" t="s">
        <v>19</v>
      </c>
      <c r="F157" s="249" t="s">
        <v>154</v>
      </c>
      <c r="G157" s="247"/>
      <c r="H157" s="250">
        <v>7.133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149</v>
      </c>
      <c r="AU157" s="256" t="s">
        <v>82</v>
      </c>
      <c r="AV157" s="15" t="s">
        <v>135</v>
      </c>
      <c r="AW157" s="15" t="s">
        <v>33</v>
      </c>
      <c r="AX157" s="15" t="s">
        <v>80</v>
      </c>
      <c r="AY157" s="256" t="s">
        <v>128</v>
      </c>
    </row>
    <row r="158" spans="1:65" s="2" customFormat="1" ht="16.5" customHeight="1">
      <c r="A158" s="40"/>
      <c r="B158" s="41"/>
      <c r="C158" s="257" t="s">
        <v>236</v>
      </c>
      <c r="D158" s="257" t="s">
        <v>253</v>
      </c>
      <c r="E158" s="258" t="s">
        <v>254</v>
      </c>
      <c r="F158" s="259" t="s">
        <v>255</v>
      </c>
      <c r="G158" s="260" t="s">
        <v>232</v>
      </c>
      <c r="H158" s="261">
        <v>13.392</v>
      </c>
      <c r="I158" s="262"/>
      <c r="J158" s="263">
        <f>ROUND(I158*H158,2)</f>
        <v>0</v>
      </c>
      <c r="K158" s="259" t="s">
        <v>134</v>
      </c>
      <c r="L158" s="264"/>
      <c r="M158" s="265" t="s">
        <v>19</v>
      </c>
      <c r="N158" s="266" t="s">
        <v>43</v>
      </c>
      <c r="O158" s="86"/>
      <c r="P158" s="215">
        <f>O158*H158</f>
        <v>0</v>
      </c>
      <c r="Q158" s="215">
        <v>1</v>
      </c>
      <c r="R158" s="215">
        <f>Q158*H158</f>
        <v>13.392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178</v>
      </c>
      <c r="AT158" s="217" t="s">
        <v>253</v>
      </c>
      <c r="AU158" s="217" t="s">
        <v>82</v>
      </c>
      <c r="AY158" s="19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135</v>
      </c>
      <c r="BM158" s="217" t="s">
        <v>910</v>
      </c>
    </row>
    <row r="159" spans="1:51" s="14" customFormat="1" ht="12">
      <c r="A159" s="14"/>
      <c r="B159" s="235"/>
      <c r="C159" s="236"/>
      <c r="D159" s="226" t="s">
        <v>149</v>
      </c>
      <c r="E159" s="237" t="s">
        <v>19</v>
      </c>
      <c r="F159" s="238" t="s">
        <v>911</v>
      </c>
      <c r="G159" s="236"/>
      <c r="H159" s="239">
        <v>13.392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149</v>
      </c>
      <c r="AU159" s="245" t="s">
        <v>82</v>
      </c>
      <c r="AV159" s="14" t="s">
        <v>82</v>
      </c>
      <c r="AW159" s="14" t="s">
        <v>33</v>
      </c>
      <c r="AX159" s="14" t="s">
        <v>80</v>
      </c>
      <c r="AY159" s="245" t="s">
        <v>128</v>
      </c>
    </row>
    <row r="160" spans="1:65" s="2" customFormat="1" ht="37.8" customHeight="1">
      <c r="A160" s="40"/>
      <c r="B160" s="41"/>
      <c r="C160" s="206" t="s">
        <v>242</v>
      </c>
      <c r="D160" s="206" t="s">
        <v>130</v>
      </c>
      <c r="E160" s="207" t="s">
        <v>258</v>
      </c>
      <c r="F160" s="208" t="s">
        <v>259</v>
      </c>
      <c r="G160" s="209" t="s">
        <v>181</v>
      </c>
      <c r="H160" s="210">
        <v>0.768</v>
      </c>
      <c r="I160" s="211"/>
      <c r="J160" s="212">
        <f>ROUND(I160*H160,2)</f>
        <v>0</v>
      </c>
      <c r="K160" s="208" t="s">
        <v>134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135</v>
      </c>
      <c r="AT160" s="217" t="s">
        <v>130</v>
      </c>
      <c r="AU160" s="217" t="s">
        <v>82</v>
      </c>
      <c r="AY160" s="19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135</v>
      </c>
      <c r="BM160" s="217" t="s">
        <v>912</v>
      </c>
    </row>
    <row r="161" spans="1:47" s="2" customFormat="1" ht="12">
      <c r="A161" s="40"/>
      <c r="B161" s="41"/>
      <c r="C161" s="42"/>
      <c r="D161" s="219" t="s">
        <v>137</v>
      </c>
      <c r="E161" s="42"/>
      <c r="F161" s="220" t="s">
        <v>261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82</v>
      </c>
    </row>
    <row r="162" spans="1:51" s="14" customFormat="1" ht="12">
      <c r="A162" s="14"/>
      <c r="B162" s="235"/>
      <c r="C162" s="236"/>
      <c r="D162" s="226" t="s">
        <v>149</v>
      </c>
      <c r="E162" s="237" t="s">
        <v>19</v>
      </c>
      <c r="F162" s="238" t="s">
        <v>913</v>
      </c>
      <c r="G162" s="236"/>
      <c r="H162" s="239">
        <v>0.768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149</v>
      </c>
      <c r="AU162" s="245" t="s">
        <v>82</v>
      </c>
      <c r="AV162" s="14" t="s">
        <v>82</v>
      </c>
      <c r="AW162" s="14" t="s">
        <v>33</v>
      </c>
      <c r="AX162" s="14" t="s">
        <v>80</v>
      </c>
      <c r="AY162" s="245" t="s">
        <v>128</v>
      </c>
    </row>
    <row r="163" spans="1:65" s="2" customFormat="1" ht="16.5" customHeight="1">
      <c r="A163" s="40"/>
      <c r="B163" s="41"/>
      <c r="C163" s="257" t="s">
        <v>252</v>
      </c>
      <c r="D163" s="257" t="s">
        <v>253</v>
      </c>
      <c r="E163" s="258" t="s">
        <v>264</v>
      </c>
      <c r="F163" s="259" t="s">
        <v>265</v>
      </c>
      <c r="G163" s="260" t="s">
        <v>232</v>
      </c>
      <c r="H163" s="261">
        <v>1.536</v>
      </c>
      <c r="I163" s="262"/>
      <c r="J163" s="263">
        <f>ROUND(I163*H163,2)</f>
        <v>0</v>
      </c>
      <c r="K163" s="259" t="s">
        <v>134</v>
      </c>
      <c r="L163" s="264"/>
      <c r="M163" s="265" t="s">
        <v>19</v>
      </c>
      <c r="N163" s="266" t="s">
        <v>43</v>
      </c>
      <c r="O163" s="86"/>
      <c r="P163" s="215">
        <f>O163*H163</f>
        <v>0</v>
      </c>
      <c r="Q163" s="215">
        <v>1</v>
      </c>
      <c r="R163" s="215">
        <f>Q163*H163</f>
        <v>1.536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178</v>
      </c>
      <c r="AT163" s="217" t="s">
        <v>253</v>
      </c>
      <c r="AU163" s="217" t="s">
        <v>82</v>
      </c>
      <c r="AY163" s="19" t="s">
        <v>128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135</v>
      </c>
      <c r="BM163" s="217" t="s">
        <v>914</v>
      </c>
    </row>
    <row r="164" spans="1:51" s="14" customFormat="1" ht="12">
      <c r="A164" s="14"/>
      <c r="B164" s="235"/>
      <c r="C164" s="236"/>
      <c r="D164" s="226" t="s">
        <v>149</v>
      </c>
      <c r="E164" s="236"/>
      <c r="F164" s="238" t="s">
        <v>915</v>
      </c>
      <c r="G164" s="236"/>
      <c r="H164" s="239">
        <v>1.536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149</v>
      </c>
      <c r="AU164" s="245" t="s">
        <v>82</v>
      </c>
      <c r="AV164" s="14" t="s">
        <v>82</v>
      </c>
      <c r="AW164" s="14" t="s">
        <v>4</v>
      </c>
      <c r="AX164" s="14" t="s">
        <v>80</v>
      </c>
      <c r="AY164" s="245" t="s">
        <v>128</v>
      </c>
    </row>
    <row r="165" spans="1:65" s="2" customFormat="1" ht="24.15" customHeight="1">
      <c r="A165" s="40"/>
      <c r="B165" s="41"/>
      <c r="C165" s="206" t="s">
        <v>257</v>
      </c>
      <c r="D165" s="206" t="s">
        <v>130</v>
      </c>
      <c r="E165" s="207" t="s">
        <v>268</v>
      </c>
      <c r="F165" s="208" t="s">
        <v>269</v>
      </c>
      <c r="G165" s="209" t="s">
        <v>146</v>
      </c>
      <c r="H165" s="210">
        <v>51.72</v>
      </c>
      <c r="I165" s="211"/>
      <c r="J165" s="212">
        <f>ROUND(I165*H165,2)</f>
        <v>0</v>
      </c>
      <c r="K165" s="208" t="s">
        <v>134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135</v>
      </c>
      <c r="AT165" s="217" t="s">
        <v>130</v>
      </c>
      <c r="AU165" s="217" t="s">
        <v>82</v>
      </c>
      <c r="AY165" s="19" t="s">
        <v>128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135</v>
      </c>
      <c r="BM165" s="217" t="s">
        <v>916</v>
      </c>
    </row>
    <row r="166" spans="1:47" s="2" customFormat="1" ht="12">
      <c r="A166" s="40"/>
      <c r="B166" s="41"/>
      <c r="C166" s="42"/>
      <c r="D166" s="219" t="s">
        <v>137</v>
      </c>
      <c r="E166" s="42"/>
      <c r="F166" s="220" t="s">
        <v>271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137</v>
      </c>
      <c r="AU166" s="19" t="s">
        <v>82</v>
      </c>
    </row>
    <row r="167" spans="1:51" s="14" customFormat="1" ht="12">
      <c r="A167" s="14"/>
      <c r="B167" s="235"/>
      <c r="C167" s="236"/>
      <c r="D167" s="226" t="s">
        <v>149</v>
      </c>
      <c r="E167" s="237" t="s">
        <v>19</v>
      </c>
      <c r="F167" s="238" t="s">
        <v>917</v>
      </c>
      <c r="G167" s="236"/>
      <c r="H167" s="239">
        <v>51.72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149</v>
      </c>
      <c r="AU167" s="245" t="s">
        <v>82</v>
      </c>
      <c r="AV167" s="14" t="s">
        <v>82</v>
      </c>
      <c r="AW167" s="14" t="s">
        <v>33</v>
      </c>
      <c r="AX167" s="14" t="s">
        <v>80</v>
      </c>
      <c r="AY167" s="245" t="s">
        <v>128</v>
      </c>
    </row>
    <row r="168" spans="1:65" s="2" customFormat="1" ht="16.5" customHeight="1">
      <c r="A168" s="40"/>
      <c r="B168" s="41"/>
      <c r="C168" s="257" t="s">
        <v>263</v>
      </c>
      <c r="D168" s="257" t="s">
        <v>253</v>
      </c>
      <c r="E168" s="258" t="s">
        <v>274</v>
      </c>
      <c r="F168" s="259" t="s">
        <v>275</v>
      </c>
      <c r="G168" s="260" t="s">
        <v>276</v>
      </c>
      <c r="H168" s="261">
        <v>1.078</v>
      </c>
      <c r="I168" s="262"/>
      <c r="J168" s="263">
        <f>ROUND(I168*H168,2)</f>
        <v>0</v>
      </c>
      <c r="K168" s="259" t="s">
        <v>134</v>
      </c>
      <c r="L168" s="264"/>
      <c r="M168" s="265" t="s">
        <v>19</v>
      </c>
      <c r="N168" s="266" t="s">
        <v>43</v>
      </c>
      <c r="O168" s="86"/>
      <c r="P168" s="215">
        <f>O168*H168</f>
        <v>0</v>
      </c>
      <c r="Q168" s="215">
        <v>0.001</v>
      </c>
      <c r="R168" s="215">
        <f>Q168*H168</f>
        <v>0.0010780000000000002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178</v>
      </c>
      <c r="AT168" s="217" t="s">
        <v>253</v>
      </c>
      <c r="AU168" s="217" t="s">
        <v>82</v>
      </c>
      <c r="AY168" s="19" t="s">
        <v>128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135</v>
      </c>
      <c r="BM168" s="217" t="s">
        <v>918</v>
      </c>
    </row>
    <row r="169" spans="1:51" s="14" customFormat="1" ht="12">
      <c r="A169" s="14"/>
      <c r="B169" s="235"/>
      <c r="C169" s="236"/>
      <c r="D169" s="226" t="s">
        <v>149</v>
      </c>
      <c r="E169" s="236"/>
      <c r="F169" s="238" t="s">
        <v>919</v>
      </c>
      <c r="G169" s="236"/>
      <c r="H169" s="239">
        <v>1.078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149</v>
      </c>
      <c r="AU169" s="245" t="s">
        <v>82</v>
      </c>
      <c r="AV169" s="14" t="s">
        <v>82</v>
      </c>
      <c r="AW169" s="14" t="s">
        <v>4</v>
      </c>
      <c r="AX169" s="14" t="s">
        <v>80</v>
      </c>
      <c r="AY169" s="245" t="s">
        <v>128</v>
      </c>
    </row>
    <row r="170" spans="1:65" s="2" customFormat="1" ht="21.75" customHeight="1">
      <c r="A170" s="40"/>
      <c r="B170" s="41"/>
      <c r="C170" s="206" t="s">
        <v>7</v>
      </c>
      <c r="D170" s="206" t="s">
        <v>130</v>
      </c>
      <c r="E170" s="207" t="s">
        <v>280</v>
      </c>
      <c r="F170" s="208" t="s">
        <v>281</v>
      </c>
      <c r="G170" s="209" t="s">
        <v>146</v>
      </c>
      <c r="H170" s="210">
        <v>58</v>
      </c>
      <c r="I170" s="211"/>
      <c r="J170" s="212">
        <f>ROUND(I170*H170,2)</f>
        <v>0</v>
      </c>
      <c r="K170" s="208" t="s">
        <v>134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135</v>
      </c>
      <c r="AT170" s="217" t="s">
        <v>130</v>
      </c>
      <c r="AU170" s="217" t="s">
        <v>82</v>
      </c>
      <c r="AY170" s="19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135</v>
      </c>
      <c r="BM170" s="217" t="s">
        <v>920</v>
      </c>
    </row>
    <row r="171" spans="1:47" s="2" customFormat="1" ht="12">
      <c r="A171" s="40"/>
      <c r="B171" s="41"/>
      <c r="C171" s="42"/>
      <c r="D171" s="219" t="s">
        <v>137</v>
      </c>
      <c r="E171" s="42"/>
      <c r="F171" s="220" t="s">
        <v>283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82</v>
      </c>
    </row>
    <row r="172" spans="1:51" s="13" customFormat="1" ht="12">
      <c r="A172" s="13"/>
      <c r="B172" s="224"/>
      <c r="C172" s="225"/>
      <c r="D172" s="226" t="s">
        <v>149</v>
      </c>
      <c r="E172" s="227" t="s">
        <v>19</v>
      </c>
      <c r="F172" s="228" t="s">
        <v>184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149</v>
      </c>
      <c r="AU172" s="234" t="s">
        <v>82</v>
      </c>
      <c r="AV172" s="13" t="s">
        <v>80</v>
      </c>
      <c r="AW172" s="13" t="s">
        <v>33</v>
      </c>
      <c r="AX172" s="13" t="s">
        <v>72</v>
      </c>
      <c r="AY172" s="234" t="s">
        <v>128</v>
      </c>
    </row>
    <row r="173" spans="1:51" s="14" customFormat="1" ht="12">
      <c r="A173" s="14"/>
      <c r="B173" s="235"/>
      <c r="C173" s="236"/>
      <c r="D173" s="226" t="s">
        <v>149</v>
      </c>
      <c r="E173" s="237" t="s">
        <v>19</v>
      </c>
      <c r="F173" s="238" t="s">
        <v>242</v>
      </c>
      <c r="G173" s="236"/>
      <c r="H173" s="239">
        <v>17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149</v>
      </c>
      <c r="AU173" s="245" t="s">
        <v>82</v>
      </c>
      <c r="AV173" s="14" t="s">
        <v>82</v>
      </c>
      <c r="AW173" s="14" t="s">
        <v>33</v>
      </c>
      <c r="AX173" s="14" t="s">
        <v>72</v>
      </c>
      <c r="AY173" s="245" t="s">
        <v>128</v>
      </c>
    </row>
    <row r="174" spans="1:51" s="13" customFormat="1" ht="12">
      <c r="A174" s="13"/>
      <c r="B174" s="224"/>
      <c r="C174" s="225"/>
      <c r="D174" s="226" t="s">
        <v>149</v>
      </c>
      <c r="E174" s="227" t="s">
        <v>19</v>
      </c>
      <c r="F174" s="228" t="s">
        <v>186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149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128</v>
      </c>
    </row>
    <row r="175" spans="1:51" s="14" customFormat="1" ht="12">
      <c r="A175" s="14"/>
      <c r="B175" s="235"/>
      <c r="C175" s="236"/>
      <c r="D175" s="226" t="s">
        <v>149</v>
      </c>
      <c r="E175" s="237" t="s">
        <v>19</v>
      </c>
      <c r="F175" s="238" t="s">
        <v>383</v>
      </c>
      <c r="G175" s="236"/>
      <c r="H175" s="239">
        <v>41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149</v>
      </c>
      <c r="AU175" s="245" t="s">
        <v>82</v>
      </c>
      <c r="AV175" s="14" t="s">
        <v>82</v>
      </c>
      <c r="AW175" s="14" t="s">
        <v>33</v>
      </c>
      <c r="AX175" s="14" t="s">
        <v>72</v>
      </c>
      <c r="AY175" s="245" t="s">
        <v>128</v>
      </c>
    </row>
    <row r="176" spans="1:51" s="15" customFormat="1" ht="12">
      <c r="A176" s="15"/>
      <c r="B176" s="246"/>
      <c r="C176" s="247"/>
      <c r="D176" s="226" t="s">
        <v>149</v>
      </c>
      <c r="E176" s="248" t="s">
        <v>19</v>
      </c>
      <c r="F176" s="249" t="s">
        <v>154</v>
      </c>
      <c r="G176" s="247"/>
      <c r="H176" s="250">
        <v>58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149</v>
      </c>
      <c r="AU176" s="256" t="s">
        <v>82</v>
      </c>
      <c r="AV176" s="15" t="s">
        <v>135</v>
      </c>
      <c r="AW176" s="15" t="s">
        <v>33</v>
      </c>
      <c r="AX176" s="15" t="s">
        <v>80</v>
      </c>
      <c r="AY176" s="256" t="s">
        <v>128</v>
      </c>
    </row>
    <row r="177" spans="1:65" s="2" customFormat="1" ht="21.75" customHeight="1">
      <c r="A177" s="40"/>
      <c r="B177" s="41"/>
      <c r="C177" s="206" t="s">
        <v>273</v>
      </c>
      <c r="D177" s="206" t="s">
        <v>130</v>
      </c>
      <c r="E177" s="207" t="s">
        <v>287</v>
      </c>
      <c r="F177" s="208" t="s">
        <v>288</v>
      </c>
      <c r="G177" s="209" t="s">
        <v>146</v>
      </c>
      <c r="H177" s="210">
        <v>155.163</v>
      </c>
      <c r="I177" s="211"/>
      <c r="J177" s="212">
        <f>ROUND(I177*H177,2)</f>
        <v>0</v>
      </c>
      <c r="K177" s="208" t="s">
        <v>134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135</v>
      </c>
      <c r="AT177" s="217" t="s">
        <v>130</v>
      </c>
      <c r="AU177" s="217" t="s">
        <v>82</v>
      </c>
      <c r="AY177" s="19" t="s">
        <v>128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135</v>
      </c>
      <c r="BM177" s="217" t="s">
        <v>921</v>
      </c>
    </row>
    <row r="178" spans="1:47" s="2" customFormat="1" ht="12">
      <c r="A178" s="40"/>
      <c r="B178" s="41"/>
      <c r="C178" s="42"/>
      <c r="D178" s="219" t="s">
        <v>137</v>
      </c>
      <c r="E178" s="42"/>
      <c r="F178" s="220" t="s">
        <v>290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137</v>
      </c>
      <c r="AU178" s="19" t="s">
        <v>82</v>
      </c>
    </row>
    <row r="179" spans="1:65" s="2" customFormat="1" ht="16.5" customHeight="1">
      <c r="A179" s="40"/>
      <c r="B179" s="41"/>
      <c r="C179" s="257" t="s">
        <v>279</v>
      </c>
      <c r="D179" s="257" t="s">
        <v>253</v>
      </c>
      <c r="E179" s="258" t="s">
        <v>294</v>
      </c>
      <c r="F179" s="259" t="s">
        <v>295</v>
      </c>
      <c r="G179" s="260" t="s">
        <v>232</v>
      </c>
      <c r="H179" s="261">
        <v>12.413</v>
      </c>
      <c r="I179" s="262"/>
      <c r="J179" s="263">
        <f>ROUND(I179*H179,2)</f>
        <v>0</v>
      </c>
      <c r="K179" s="259" t="s">
        <v>134</v>
      </c>
      <c r="L179" s="264"/>
      <c r="M179" s="265" t="s">
        <v>19</v>
      </c>
      <c r="N179" s="266" t="s">
        <v>43</v>
      </c>
      <c r="O179" s="86"/>
      <c r="P179" s="215">
        <f>O179*H179</f>
        <v>0</v>
      </c>
      <c r="Q179" s="215">
        <v>1</v>
      </c>
      <c r="R179" s="215">
        <f>Q179*H179</f>
        <v>12.413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178</v>
      </c>
      <c r="AT179" s="217" t="s">
        <v>253</v>
      </c>
      <c r="AU179" s="217" t="s">
        <v>82</v>
      </c>
      <c r="AY179" s="19" t="s">
        <v>128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135</v>
      </c>
      <c r="BM179" s="217" t="s">
        <v>922</v>
      </c>
    </row>
    <row r="180" spans="1:51" s="14" customFormat="1" ht="12">
      <c r="A180" s="14"/>
      <c r="B180" s="235"/>
      <c r="C180" s="236"/>
      <c r="D180" s="226" t="s">
        <v>149</v>
      </c>
      <c r="E180" s="237" t="s">
        <v>19</v>
      </c>
      <c r="F180" s="238" t="s">
        <v>923</v>
      </c>
      <c r="G180" s="236"/>
      <c r="H180" s="239">
        <v>12.413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149</v>
      </c>
      <c r="AU180" s="245" t="s">
        <v>82</v>
      </c>
      <c r="AV180" s="14" t="s">
        <v>82</v>
      </c>
      <c r="AW180" s="14" t="s">
        <v>33</v>
      </c>
      <c r="AX180" s="14" t="s">
        <v>80</v>
      </c>
      <c r="AY180" s="245" t="s">
        <v>128</v>
      </c>
    </row>
    <row r="181" spans="1:63" s="12" customFormat="1" ht="22.8" customHeight="1">
      <c r="A181" s="12"/>
      <c r="B181" s="190"/>
      <c r="C181" s="191"/>
      <c r="D181" s="192" t="s">
        <v>71</v>
      </c>
      <c r="E181" s="204" t="s">
        <v>82</v>
      </c>
      <c r="F181" s="204" t="s">
        <v>298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SUM(P182:P190)</f>
        <v>0</v>
      </c>
      <c r="Q181" s="198"/>
      <c r="R181" s="199">
        <f>SUM(R182:R190)</f>
        <v>12.24891779</v>
      </c>
      <c r="S181" s="198"/>
      <c r="T181" s="200">
        <f>SUM(T182:T190)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80</v>
      </c>
      <c r="AT181" s="202" t="s">
        <v>71</v>
      </c>
      <c r="AU181" s="202" t="s">
        <v>80</v>
      </c>
      <c r="AY181" s="201" t="s">
        <v>128</v>
      </c>
      <c r="BK181" s="203">
        <f>SUM(BK182:BK190)</f>
        <v>0</v>
      </c>
    </row>
    <row r="182" spans="1:65" s="2" customFormat="1" ht="16.5" customHeight="1">
      <c r="A182" s="40"/>
      <c r="B182" s="41"/>
      <c r="C182" s="206" t="s">
        <v>286</v>
      </c>
      <c r="D182" s="206" t="s">
        <v>130</v>
      </c>
      <c r="E182" s="207" t="s">
        <v>300</v>
      </c>
      <c r="F182" s="208" t="s">
        <v>301</v>
      </c>
      <c r="G182" s="209" t="s">
        <v>181</v>
      </c>
      <c r="H182" s="210">
        <v>2.052</v>
      </c>
      <c r="I182" s="211"/>
      <c r="J182" s="212">
        <f>ROUND(I182*H182,2)</f>
        <v>0</v>
      </c>
      <c r="K182" s="208" t="s">
        <v>134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2.16</v>
      </c>
      <c r="R182" s="215">
        <f>Q182*H182</f>
        <v>4.432320000000001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135</v>
      </c>
      <c r="AT182" s="217" t="s">
        <v>130</v>
      </c>
      <c r="AU182" s="217" t="s">
        <v>82</v>
      </c>
      <c r="AY182" s="19" t="s">
        <v>128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135</v>
      </c>
      <c r="BM182" s="217" t="s">
        <v>924</v>
      </c>
    </row>
    <row r="183" spans="1:47" s="2" customFormat="1" ht="12">
      <c r="A183" s="40"/>
      <c r="B183" s="41"/>
      <c r="C183" s="42"/>
      <c r="D183" s="219" t="s">
        <v>137</v>
      </c>
      <c r="E183" s="42"/>
      <c r="F183" s="220" t="s">
        <v>303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137</v>
      </c>
      <c r="AU183" s="19" t="s">
        <v>82</v>
      </c>
    </row>
    <row r="184" spans="1:51" s="14" customFormat="1" ht="12">
      <c r="A184" s="14"/>
      <c r="B184" s="235"/>
      <c r="C184" s="236"/>
      <c r="D184" s="226" t="s">
        <v>149</v>
      </c>
      <c r="E184" s="237" t="s">
        <v>19</v>
      </c>
      <c r="F184" s="238" t="s">
        <v>925</v>
      </c>
      <c r="G184" s="236"/>
      <c r="H184" s="239">
        <v>2.052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149</v>
      </c>
      <c r="AU184" s="245" t="s">
        <v>82</v>
      </c>
      <c r="AV184" s="14" t="s">
        <v>82</v>
      </c>
      <c r="AW184" s="14" t="s">
        <v>33</v>
      </c>
      <c r="AX184" s="14" t="s">
        <v>80</v>
      </c>
      <c r="AY184" s="245" t="s">
        <v>128</v>
      </c>
    </row>
    <row r="185" spans="1:65" s="2" customFormat="1" ht="21.75" customHeight="1">
      <c r="A185" s="40"/>
      <c r="B185" s="41"/>
      <c r="C185" s="206" t="s">
        <v>293</v>
      </c>
      <c r="D185" s="206" t="s">
        <v>130</v>
      </c>
      <c r="E185" s="207" t="s">
        <v>306</v>
      </c>
      <c r="F185" s="208" t="s">
        <v>307</v>
      </c>
      <c r="G185" s="209" t="s">
        <v>181</v>
      </c>
      <c r="H185" s="210">
        <v>3.078</v>
      </c>
      <c r="I185" s="211"/>
      <c r="J185" s="212">
        <f>ROUND(I185*H185,2)</f>
        <v>0</v>
      </c>
      <c r="K185" s="208" t="s">
        <v>134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2.50187</v>
      </c>
      <c r="R185" s="215">
        <f>Q185*H185</f>
        <v>7.700755859999999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135</v>
      </c>
      <c r="AT185" s="217" t="s">
        <v>130</v>
      </c>
      <c r="AU185" s="217" t="s">
        <v>82</v>
      </c>
      <c r="AY185" s="19" t="s">
        <v>128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135</v>
      </c>
      <c r="BM185" s="217" t="s">
        <v>926</v>
      </c>
    </row>
    <row r="186" spans="1:47" s="2" customFormat="1" ht="12">
      <c r="A186" s="40"/>
      <c r="B186" s="41"/>
      <c r="C186" s="42"/>
      <c r="D186" s="219" t="s">
        <v>137</v>
      </c>
      <c r="E186" s="42"/>
      <c r="F186" s="220" t="s">
        <v>309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137</v>
      </c>
      <c r="AU186" s="19" t="s">
        <v>82</v>
      </c>
    </row>
    <row r="187" spans="1:51" s="14" customFormat="1" ht="12">
      <c r="A187" s="14"/>
      <c r="B187" s="235"/>
      <c r="C187" s="236"/>
      <c r="D187" s="226" t="s">
        <v>149</v>
      </c>
      <c r="E187" s="237" t="s">
        <v>19</v>
      </c>
      <c r="F187" s="238" t="s">
        <v>927</v>
      </c>
      <c r="G187" s="236"/>
      <c r="H187" s="239">
        <v>3.078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149</v>
      </c>
      <c r="AU187" s="245" t="s">
        <v>82</v>
      </c>
      <c r="AV187" s="14" t="s">
        <v>82</v>
      </c>
      <c r="AW187" s="14" t="s">
        <v>33</v>
      </c>
      <c r="AX187" s="14" t="s">
        <v>80</v>
      </c>
      <c r="AY187" s="245" t="s">
        <v>128</v>
      </c>
    </row>
    <row r="188" spans="1:65" s="2" customFormat="1" ht="16.5" customHeight="1">
      <c r="A188" s="40"/>
      <c r="B188" s="41"/>
      <c r="C188" s="206" t="s">
        <v>299</v>
      </c>
      <c r="D188" s="206" t="s">
        <v>130</v>
      </c>
      <c r="E188" s="207" t="s">
        <v>312</v>
      </c>
      <c r="F188" s="208" t="s">
        <v>313</v>
      </c>
      <c r="G188" s="209" t="s">
        <v>232</v>
      </c>
      <c r="H188" s="210">
        <v>0.109</v>
      </c>
      <c r="I188" s="211"/>
      <c r="J188" s="212">
        <f>ROUND(I188*H188,2)</f>
        <v>0</v>
      </c>
      <c r="K188" s="208" t="s">
        <v>134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1.06277</v>
      </c>
      <c r="R188" s="215">
        <f>Q188*H188</f>
        <v>0.11584193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135</v>
      </c>
      <c r="AT188" s="217" t="s">
        <v>130</v>
      </c>
      <c r="AU188" s="217" t="s">
        <v>82</v>
      </c>
      <c r="AY188" s="19" t="s">
        <v>128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135</v>
      </c>
      <c r="BM188" s="217" t="s">
        <v>928</v>
      </c>
    </row>
    <row r="189" spans="1:47" s="2" customFormat="1" ht="12">
      <c r="A189" s="40"/>
      <c r="B189" s="41"/>
      <c r="C189" s="42"/>
      <c r="D189" s="219" t="s">
        <v>137</v>
      </c>
      <c r="E189" s="42"/>
      <c r="F189" s="220" t="s">
        <v>315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137</v>
      </c>
      <c r="AU189" s="19" t="s">
        <v>82</v>
      </c>
    </row>
    <row r="190" spans="1:51" s="14" customFormat="1" ht="12">
      <c r="A190" s="14"/>
      <c r="B190" s="235"/>
      <c r="C190" s="236"/>
      <c r="D190" s="226" t="s">
        <v>149</v>
      </c>
      <c r="E190" s="237" t="s">
        <v>19</v>
      </c>
      <c r="F190" s="238" t="s">
        <v>929</v>
      </c>
      <c r="G190" s="236"/>
      <c r="H190" s="239">
        <v>0.109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149</v>
      </c>
      <c r="AU190" s="245" t="s">
        <v>82</v>
      </c>
      <c r="AV190" s="14" t="s">
        <v>82</v>
      </c>
      <c r="AW190" s="14" t="s">
        <v>33</v>
      </c>
      <c r="AX190" s="14" t="s">
        <v>80</v>
      </c>
      <c r="AY190" s="245" t="s">
        <v>128</v>
      </c>
    </row>
    <row r="191" spans="1:63" s="12" customFormat="1" ht="22.8" customHeight="1">
      <c r="A191" s="12"/>
      <c r="B191" s="190"/>
      <c r="C191" s="191"/>
      <c r="D191" s="192" t="s">
        <v>71</v>
      </c>
      <c r="E191" s="204" t="s">
        <v>160</v>
      </c>
      <c r="F191" s="204" t="s">
        <v>327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SUM(P192:P231)</f>
        <v>0</v>
      </c>
      <c r="Q191" s="198"/>
      <c r="R191" s="199">
        <f>SUM(R192:R231)</f>
        <v>10.470975</v>
      </c>
      <c r="S191" s="198"/>
      <c r="T191" s="200">
        <f>SUM(T192:T231)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80</v>
      </c>
      <c r="AT191" s="202" t="s">
        <v>71</v>
      </c>
      <c r="AU191" s="202" t="s">
        <v>80</v>
      </c>
      <c r="AY191" s="201" t="s">
        <v>128</v>
      </c>
      <c r="BK191" s="203">
        <f>SUM(BK192:BK231)</f>
        <v>0</v>
      </c>
    </row>
    <row r="192" spans="1:65" s="2" customFormat="1" ht="21.75" customHeight="1">
      <c r="A192" s="40"/>
      <c r="B192" s="41"/>
      <c r="C192" s="206" t="s">
        <v>305</v>
      </c>
      <c r="D192" s="206" t="s">
        <v>130</v>
      </c>
      <c r="E192" s="207" t="s">
        <v>335</v>
      </c>
      <c r="F192" s="208" t="s">
        <v>336</v>
      </c>
      <c r="G192" s="209" t="s">
        <v>146</v>
      </c>
      <c r="H192" s="210">
        <v>22.7</v>
      </c>
      <c r="I192" s="211"/>
      <c r="J192" s="212">
        <f>ROUND(I192*H192,2)</f>
        <v>0</v>
      </c>
      <c r="K192" s="208" t="s">
        <v>134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135</v>
      </c>
      <c r="AT192" s="217" t="s">
        <v>130</v>
      </c>
      <c r="AU192" s="217" t="s">
        <v>82</v>
      </c>
      <c r="AY192" s="19" t="s">
        <v>128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135</v>
      </c>
      <c r="BM192" s="217" t="s">
        <v>930</v>
      </c>
    </row>
    <row r="193" spans="1:47" s="2" customFormat="1" ht="12">
      <c r="A193" s="40"/>
      <c r="B193" s="41"/>
      <c r="C193" s="42"/>
      <c r="D193" s="219" t="s">
        <v>137</v>
      </c>
      <c r="E193" s="42"/>
      <c r="F193" s="220" t="s">
        <v>338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137</v>
      </c>
      <c r="AU193" s="19" t="s">
        <v>82</v>
      </c>
    </row>
    <row r="194" spans="1:51" s="13" customFormat="1" ht="12">
      <c r="A194" s="13"/>
      <c r="B194" s="224"/>
      <c r="C194" s="225"/>
      <c r="D194" s="226" t="s">
        <v>149</v>
      </c>
      <c r="E194" s="227" t="s">
        <v>19</v>
      </c>
      <c r="F194" s="228" t="s">
        <v>339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149</v>
      </c>
      <c r="AU194" s="234" t="s">
        <v>82</v>
      </c>
      <c r="AV194" s="13" t="s">
        <v>80</v>
      </c>
      <c r="AW194" s="13" t="s">
        <v>33</v>
      </c>
      <c r="AX194" s="13" t="s">
        <v>72</v>
      </c>
      <c r="AY194" s="234" t="s">
        <v>128</v>
      </c>
    </row>
    <row r="195" spans="1:51" s="14" customFormat="1" ht="12">
      <c r="A195" s="14"/>
      <c r="B195" s="235"/>
      <c r="C195" s="236"/>
      <c r="D195" s="226" t="s">
        <v>149</v>
      </c>
      <c r="E195" s="237" t="s">
        <v>19</v>
      </c>
      <c r="F195" s="238" t="s">
        <v>878</v>
      </c>
      <c r="G195" s="236"/>
      <c r="H195" s="239">
        <v>22.7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149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128</v>
      </c>
    </row>
    <row r="196" spans="1:65" s="2" customFormat="1" ht="21.75" customHeight="1">
      <c r="A196" s="40"/>
      <c r="B196" s="41"/>
      <c r="C196" s="206" t="s">
        <v>311</v>
      </c>
      <c r="D196" s="206" t="s">
        <v>130</v>
      </c>
      <c r="E196" s="207" t="s">
        <v>931</v>
      </c>
      <c r="F196" s="208" t="s">
        <v>932</v>
      </c>
      <c r="G196" s="209" t="s">
        <v>146</v>
      </c>
      <c r="H196" s="210">
        <v>17</v>
      </c>
      <c r="I196" s="211"/>
      <c r="J196" s="212">
        <f>ROUND(I196*H196,2)</f>
        <v>0</v>
      </c>
      <c r="K196" s="208" t="s">
        <v>134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135</v>
      </c>
      <c r="AT196" s="217" t="s">
        <v>130</v>
      </c>
      <c r="AU196" s="217" t="s">
        <v>82</v>
      </c>
      <c r="AY196" s="19" t="s">
        <v>128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135</v>
      </c>
      <c r="BM196" s="217" t="s">
        <v>933</v>
      </c>
    </row>
    <row r="197" spans="1:47" s="2" customFormat="1" ht="12">
      <c r="A197" s="40"/>
      <c r="B197" s="41"/>
      <c r="C197" s="42"/>
      <c r="D197" s="219" t="s">
        <v>137</v>
      </c>
      <c r="E197" s="42"/>
      <c r="F197" s="220" t="s">
        <v>934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137</v>
      </c>
      <c r="AU197" s="19" t="s">
        <v>82</v>
      </c>
    </row>
    <row r="198" spans="1:65" s="2" customFormat="1" ht="21.75" customHeight="1">
      <c r="A198" s="40"/>
      <c r="B198" s="41"/>
      <c r="C198" s="206" t="s">
        <v>317</v>
      </c>
      <c r="D198" s="206" t="s">
        <v>130</v>
      </c>
      <c r="E198" s="207" t="s">
        <v>935</v>
      </c>
      <c r="F198" s="208" t="s">
        <v>936</v>
      </c>
      <c r="G198" s="209" t="s">
        <v>146</v>
      </c>
      <c r="H198" s="210">
        <v>17</v>
      </c>
      <c r="I198" s="211"/>
      <c r="J198" s="212">
        <f>ROUND(I198*H198,2)</f>
        <v>0</v>
      </c>
      <c r="K198" s="208" t="s">
        <v>134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135</v>
      </c>
      <c r="AT198" s="217" t="s">
        <v>130</v>
      </c>
      <c r="AU198" s="217" t="s">
        <v>82</v>
      </c>
      <c r="AY198" s="19" t="s">
        <v>128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135</v>
      </c>
      <c r="BM198" s="217" t="s">
        <v>937</v>
      </c>
    </row>
    <row r="199" spans="1:47" s="2" customFormat="1" ht="12">
      <c r="A199" s="40"/>
      <c r="B199" s="41"/>
      <c r="C199" s="42"/>
      <c r="D199" s="219" t="s">
        <v>137</v>
      </c>
      <c r="E199" s="42"/>
      <c r="F199" s="220" t="s">
        <v>938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82</v>
      </c>
    </row>
    <row r="200" spans="1:65" s="2" customFormat="1" ht="21.75" customHeight="1">
      <c r="A200" s="40"/>
      <c r="B200" s="41"/>
      <c r="C200" s="206" t="s">
        <v>323</v>
      </c>
      <c r="D200" s="206" t="s">
        <v>130</v>
      </c>
      <c r="E200" s="207" t="s">
        <v>352</v>
      </c>
      <c r="F200" s="208" t="s">
        <v>353</v>
      </c>
      <c r="G200" s="209" t="s">
        <v>146</v>
      </c>
      <c r="H200" s="210">
        <v>24.5</v>
      </c>
      <c r="I200" s="211"/>
      <c r="J200" s="212">
        <f>ROUND(I200*H200,2)</f>
        <v>0</v>
      </c>
      <c r="K200" s="208" t="s">
        <v>134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135</v>
      </c>
      <c r="AT200" s="217" t="s">
        <v>130</v>
      </c>
      <c r="AU200" s="217" t="s">
        <v>82</v>
      </c>
      <c r="AY200" s="19" t="s">
        <v>128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135</v>
      </c>
      <c r="BM200" s="217" t="s">
        <v>939</v>
      </c>
    </row>
    <row r="201" spans="1:47" s="2" customFormat="1" ht="12">
      <c r="A201" s="40"/>
      <c r="B201" s="41"/>
      <c r="C201" s="42"/>
      <c r="D201" s="219" t="s">
        <v>137</v>
      </c>
      <c r="E201" s="42"/>
      <c r="F201" s="220" t="s">
        <v>355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137</v>
      </c>
      <c r="AU201" s="19" t="s">
        <v>82</v>
      </c>
    </row>
    <row r="202" spans="1:51" s="13" customFormat="1" ht="12">
      <c r="A202" s="13"/>
      <c r="B202" s="224"/>
      <c r="C202" s="225"/>
      <c r="D202" s="226" t="s">
        <v>149</v>
      </c>
      <c r="E202" s="227" t="s">
        <v>19</v>
      </c>
      <c r="F202" s="228" t="s">
        <v>186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149</v>
      </c>
      <c r="AU202" s="234" t="s">
        <v>82</v>
      </c>
      <c r="AV202" s="13" t="s">
        <v>80</v>
      </c>
      <c r="AW202" s="13" t="s">
        <v>33</v>
      </c>
      <c r="AX202" s="13" t="s">
        <v>72</v>
      </c>
      <c r="AY202" s="234" t="s">
        <v>128</v>
      </c>
    </row>
    <row r="203" spans="1:51" s="14" customFormat="1" ht="12">
      <c r="A203" s="14"/>
      <c r="B203" s="235"/>
      <c r="C203" s="236"/>
      <c r="D203" s="226" t="s">
        <v>149</v>
      </c>
      <c r="E203" s="237" t="s">
        <v>19</v>
      </c>
      <c r="F203" s="238" t="s">
        <v>383</v>
      </c>
      <c r="G203" s="236"/>
      <c r="H203" s="239">
        <v>41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149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128</v>
      </c>
    </row>
    <row r="204" spans="1:51" s="14" customFormat="1" ht="12">
      <c r="A204" s="14"/>
      <c r="B204" s="235"/>
      <c r="C204" s="236"/>
      <c r="D204" s="226" t="s">
        <v>149</v>
      </c>
      <c r="E204" s="237" t="s">
        <v>19</v>
      </c>
      <c r="F204" s="238" t="s">
        <v>940</v>
      </c>
      <c r="G204" s="236"/>
      <c r="H204" s="239">
        <v>-16.5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149</v>
      </c>
      <c r="AU204" s="245" t="s">
        <v>82</v>
      </c>
      <c r="AV204" s="14" t="s">
        <v>82</v>
      </c>
      <c r="AW204" s="14" t="s">
        <v>33</v>
      </c>
      <c r="AX204" s="14" t="s">
        <v>72</v>
      </c>
      <c r="AY204" s="245" t="s">
        <v>128</v>
      </c>
    </row>
    <row r="205" spans="1:51" s="15" customFormat="1" ht="12">
      <c r="A205" s="15"/>
      <c r="B205" s="246"/>
      <c r="C205" s="247"/>
      <c r="D205" s="226" t="s">
        <v>149</v>
      </c>
      <c r="E205" s="248" t="s">
        <v>19</v>
      </c>
      <c r="F205" s="249" t="s">
        <v>154</v>
      </c>
      <c r="G205" s="247"/>
      <c r="H205" s="250">
        <v>24.5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149</v>
      </c>
      <c r="AU205" s="256" t="s">
        <v>82</v>
      </c>
      <c r="AV205" s="15" t="s">
        <v>135</v>
      </c>
      <c r="AW205" s="15" t="s">
        <v>33</v>
      </c>
      <c r="AX205" s="15" t="s">
        <v>80</v>
      </c>
      <c r="AY205" s="256" t="s">
        <v>128</v>
      </c>
    </row>
    <row r="206" spans="1:65" s="2" customFormat="1" ht="24.15" customHeight="1">
      <c r="A206" s="40"/>
      <c r="B206" s="41"/>
      <c r="C206" s="206" t="s">
        <v>328</v>
      </c>
      <c r="D206" s="206" t="s">
        <v>130</v>
      </c>
      <c r="E206" s="207" t="s">
        <v>363</v>
      </c>
      <c r="F206" s="208" t="s">
        <v>364</v>
      </c>
      <c r="G206" s="209" t="s">
        <v>146</v>
      </c>
      <c r="H206" s="210">
        <v>22.7</v>
      </c>
      <c r="I206" s="211"/>
      <c r="J206" s="212">
        <f>ROUND(I206*H206,2)</f>
        <v>0</v>
      </c>
      <c r="K206" s="208" t="s">
        <v>134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135</v>
      </c>
      <c r="AT206" s="217" t="s">
        <v>130</v>
      </c>
      <c r="AU206" s="217" t="s">
        <v>82</v>
      </c>
      <c r="AY206" s="19" t="s">
        <v>128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135</v>
      </c>
      <c r="BM206" s="217" t="s">
        <v>941</v>
      </c>
    </row>
    <row r="207" spans="1:47" s="2" customFormat="1" ht="12">
      <c r="A207" s="40"/>
      <c r="B207" s="41"/>
      <c r="C207" s="42"/>
      <c r="D207" s="219" t="s">
        <v>137</v>
      </c>
      <c r="E207" s="42"/>
      <c r="F207" s="220" t="s">
        <v>366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137</v>
      </c>
      <c r="AU207" s="19" t="s">
        <v>82</v>
      </c>
    </row>
    <row r="208" spans="1:51" s="13" customFormat="1" ht="12">
      <c r="A208" s="13"/>
      <c r="B208" s="224"/>
      <c r="C208" s="225"/>
      <c r="D208" s="226" t="s">
        <v>149</v>
      </c>
      <c r="E208" s="227" t="s">
        <v>19</v>
      </c>
      <c r="F208" s="228" t="s">
        <v>339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149</v>
      </c>
      <c r="AU208" s="234" t="s">
        <v>82</v>
      </c>
      <c r="AV208" s="13" t="s">
        <v>80</v>
      </c>
      <c r="AW208" s="13" t="s">
        <v>33</v>
      </c>
      <c r="AX208" s="13" t="s">
        <v>72</v>
      </c>
      <c r="AY208" s="234" t="s">
        <v>128</v>
      </c>
    </row>
    <row r="209" spans="1:51" s="14" customFormat="1" ht="12">
      <c r="A209" s="14"/>
      <c r="B209" s="235"/>
      <c r="C209" s="236"/>
      <c r="D209" s="226" t="s">
        <v>149</v>
      </c>
      <c r="E209" s="237" t="s">
        <v>19</v>
      </c>
      <c r="F209" s="238" t="s">
        <v>878</v>
      </c>
      <c r="G209" s="236"/>
      <c r="H209" s="239">
        <v>22.7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149</v>
      </c>
      <c r="AU209" s="245" t="s">
        <v>82</v>
      </c>
      <c r="AV209" s="14" t="s">
        <v>82</v>
      </c>
      <c r="AW209" s="14" t="s">
        <v>33</v>
      </c>
      <c r="AX209" s="14" t="s">
        <v>80</v>
      </c>
      <c r="AY209" s="245" t="s">
        <v>128</v>
      </c>
    </row>
    <row r="210" spans="1:65" s="2" customFormat="1" ht="16.5" customHeight="1">
      <c r="A210" s="40"/>
      <c r="B210" s="41"/>
      <c r="C210" s="206" t="s">
        <v>334</v>
      </c>
      <c r="D210" s="206" t="s">
        <v>130</v>
      </c>
      <c r="E210" s="207" t="s">
        <v>368</v>
      </c>
      <c r="F210" s="208" t="s">
        <v>369</v>
      </c>
      <c r="G210" s="209" t="s">
        <v>146</v>
      </c>
      <c r="H210" s="210">
        <v>22.7</v>
      </c>
      <c r="I210" s="211"/>
      <c r="J210" s="212">
        <f>ROUND(I210*H210,2)</f>
        <v>0</v>
      </c>
      <c r="K210" s="208" t="s">
        <v>134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135</v>
      </c>
      <c r="AT210" s="217" t="s">
        <v>130</v>
      </c>
      <c r="AU210" s="217" t="s">
        <v>82</v>
      </c>
      <c r="AY210" s="19" t="s">
        <v>128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135</v>
      </c>
      <c r="BM210" s="217" t="s">
        <v>942</v>
      </c>
    </row>
    <row r="211" spans="1:47" s="2" customFormat="1" ht="12">
      <c r="A211" s="40"/>
      <c r="B211" s="41"/>
      <c r="C211" s="42"/>
      <c r="D211" s="219" t="s">
        <v>137</v>
      </c>
      <c r="E211" s="42"/>
      <c r="F211" s="220" t="s">
        <v>371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137</v>
      </c>
      <c r="AU211" s="19" t="s">
        <v>82</v>
      </c>
    </row>
    <row r="212" spans="1:51" s="13" customFormat="1" ht="12">
      <c r="A212" s="13"/>
      <c r="B212" s="224"/>
      <c r="C212" s="225"/>
      <c r="D212" s="226" t="s">
        <v>149</v>
      </c>
      <c r="E212" s="227" t="s">
        <v>19</v>
      </c>
      <c r="F212" s="228" t="s">
        <v>372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149</v>
      </c>
      <c r="AU212" s="234" t="s">
        <v>82</v>
      </c>
      <c r="AV212" s="13" t="s">
        <v>80</v>
      </c>
      <c r="AW212" s="13" t="s">
        <v>33</v>
      </c>
      <c r="AX212" s="13" t="s">
        <v>72</v>
      </c>
      <c r="AY212" s="234" t="s">
        <v>128</v>
      </c>
    </row>
    <row r="213" spans="1:51" s="14" customFormat="1" ht="12">
      <c r="A213" s="14"/>
      <c r="B213" s="235"/>
      <c r="C213" s="236"/>
      <c r="D213" s="226" t="s">
        <v>149</v>
      </c>
      <c r="E213" s="237" t="s">
        <v>19</v>
      </c>
      <c r="F213" s="238" t="s">
        <v>878</v>
      </c>
      <c r="G213" s="236"/>
      <c r="H213" s="239">
        <v>22.7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149</v>
      </c>
      <c r="AU213" s="245" t="s">
        <v>82</v>
      </c>
      <c r="AV213" s="14" t="s">
        <v>82</v>
      </c>
      <c r="AW213" s="14" t="s">
        <v>33</v>
      </c>
      <c r="AX213" s="14" t="s">
        <v>80</v>
      </c>
      <c r="AY213" s="245" t="s">
        <v>128</v>
      </c>
    </row>
    <row r="214" spans="1:65" s="2" customFormat="1" ht="24.15" customHeight="1">
      <c r="A214" s="40"/>
      <c r="B214" s="41"/>
      <c r="C214" s="206" t="s">
        <v>340</v>
      </c>
      <c r="D214" s="206" t="s">
        <v>130</v>
      </c>
      <c r="E214" s="207" t="s">
        <v>374</v>
      </c>
      <c r="F214" s="208" t="s">
        <v>375</v>
      </c>
      <c r="G214" s="209" t="s">
        <v>146</v>
      </c>
      <c r="H214" s="210">
        <v>22.7</v>
      </c>
      <c r="I214" s="211"/>
      <c r="J214" s="212">
        <f>ROUND(I214*H214,2)</f>
        <v>0</v>
      </c>
      <c r="K214" s="208" t="s">
        <v>134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135</v>
      </c>
      <c r="AT214" s="217" t="s">
        <v>130</v>
      </c>
      <c r="AU214" s="217" t="s">
        <v>82</v>
      </c>
      <c r="AY214" s="19" t="s">
        <v>128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135</v>
      </c>
      <c r="BM214" s="217" t="s">
        <v>943</v>
      </c>
    </row>
    <row r="215" spans="1:47" s="2" customFormat="1" ht="12">
      <c r="A215" s="40"/>
      <c r="B215" s="41"/>
      <c r="C215" s="42"/>
      <c r="D215" s="219" t="s">
        <v>137</v>
      </c>
      <c r="E215" s="42"/>
      <c r="F215" s="220" t="s">
        <v>377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82</v>
      </c>
    </row>
    <row r="216" spans="1:51" s="13" customFormat="1" ht="12">
      <c r="A216" s="13"/>
      <c r="B216" s="224"/>
      <c r="C216" s="225"/>
      <c r="D216" s="226" t="s">
        <v>149</v>
      </c>
      <c r="E216" s="227" t="s">
        <v>19</v>
      </c>
      <c r="F216" s="228" t="s">
        <v>339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149</v>
      </c>
      <c r="AU216" s="234" t="s">
        <v>82</v>
      </c>
      <c r="AV216" s="13" t="s">
        <v>80</v>
      </c>
      <c r="AW216" s="13" t="s">
        <v>33</v>
      </c>
      <c r="AX216" s="13" t="s">
        <v>72</v>
      </c>
      <c r="AY216" s="234" t="s">
        <v>128</v>
      </c>
    </row>
    <row r="217" spans="1:51" s="14" customFormat="1" ht="12">
      <c r="A217" s="14"/>
      <c r="B217" s="235"/>
      <c r="C217" s="236"/>
      <c r="D217" s="226" t="s">
        <v>149</v>
      </c>
      <c r="E217" s="237" t="s">
        <v>19</v>
      </c>
      <c r="F217" s="238" t="s">
        <v>878</v>
      </c>
      <c r="G217" s="236"/>
      <c r="H217" s="239">
        <v>22.7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149</v>
      </c>
      <c r="AU217" s="245" t="s">
        <v>82</v>
      </c>
      <c r="AV217" s="14" t="s">
        <v>82</v>
      </c>
      <c r="AW217" s="14" t="s">
        <v>33</v>
      </c>
      <c r="AX217" s="14" t="s">
        <v>80</v>
      </c>
      <c r="AY217" s="245" t="s">
        <v>128</v>
      </c>
    </row>
    <row r="218" spans="1:65" s="2" customFormat="1" ht="37.8" customHeight="1">
      <c r="A218" s="40"/>
      <c r="B218" s="41"/>
      <c r="C218" s="206" t="s">
        <v>345</v>
      </c>
      <c r="D218" s="206" t="s">
        <v>130</v>
      </c>
      <c r="E218" s="207" t="s">
        <v>725</v>
      </c>
      <c r="F218" s="208" t="s">
        <v>726</v>
      </c>
      <c r="G218" s="209" t="s">
        <v>146</v>
      </c>
      <c r="H218" s="210">
        <v>24.5</v>
      </c>
      <c r="I218" s="211"/>
      <c r="J218" s="212">
        <f>ROUND(I218*H218,2)</f>
        <v>0</v>
      </c>
      <c r="K218" s="208" t="s">
        <v>134</v>
      </c>
      <c r="L218" s="46"/>
      <c r="M218" s="213" t="s">
        <v>19</v>
      </c>
      <c r="N218" s="214" t="s">
        <v>43</v>
      </c>
      <c r="O218" s="86"/>
      <c r="P218" s="215">
        <f>O218*H218</f>
        <v>0</v>
      </c>
      <c r="Q218" s="215">
        <v>0.08922</v>
      </c>
      <c r="R218" s="215">
        <f>Q218*H218</f>
        <v>2.1858899999999997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135</v>
      </c>
      <c r="AT218" s="217" t="s">
        <v>130</v>
      </c>
      <c r="AU218" s="217" t="s">
        <v>82</v>
      </c>
      <c r="AY218" s="19" t="s">
        <v>128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135</v>
      </c>
      <c r="BM218" s="217" t="s">
        <v>944</v>
      </c>
    </row>
    <row r="219" spans="1:47" s="2" customFormat="1" ht="12">
      <c r="A219" s="40"/>
      <c r="B219" s="41"/>
      <c r="C219" s="42"/>
      <c r="D219" s="219" t="s">
        <v>137</v>
      </c>
      <c r="E219" s="42"/>
      <c r="F219" s="220" t="s">
        <v>728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137</v>
      </c>
      <c r="AU219" s="19" t="s">
        <v>82</v>
      </c>
    </row>
    <row r="220" spans="1:51" s="13" customFormat="1" ht="12">
      <c r="A220" s="13"/>
      <c r="B220" s="224"/>
      <c r="C220" s="225"/>
      <c r="D220" s="226" t="s">
        <v>149</v>
      </c>
      <c r="E220" s="227" t="s">
        <v>19</v>
      </c>
      <c r="F220" s="228" t="s">
        <v>186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149</v>
      </c>
      <c r="AU220" s="234" t="s">
        <v>82</v>
      </c>
      <c r="AV220" s="13" t="s">
        <v>80</v>
      </c>
      <c r="AW220" s="13" t="s">
        <v>33</v>
      </c>
      <c r="AX220" s="13" t="s">
        <v>72</v>
      </c>
      <c r="AY220" s="234" t="s">
        <v>128</v>
      </c>
    </row>
    <row r="221" spans="1:51" s="14" customFormat="1" ht="12">
      <c r="A221" s="14"/>
      <c r="B221" s="235"/>
      <c r="C221" s="236"/>
      <c r="D221" s="226" t="s">
        <v>149</v>
      </c>
      <c r="E221" s="237" t="s">
        <v>19</v>
      </c>
      <c r="F221" s="238" t="s">
        <v>945</v>
      </c>
      <c r="G221" s="236"/>
      <c r="H221" s="239">
        <v>24.5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149</v>
      </c>
      <c r="AU221" s="245" t="s">
        <v>82</v>
      </c>
      <c r="AV221" s="14" t="s">
        <v>82</v>
      </c>
      <c r="AW221" s="14" t="s">
        <v>33</v>
      </c>
      <c r="AX221" s="14" t="s">
        <v>80</v>
      </c>
      <c r="AY221" s="245" t="s">
        <v>128</v>
      </c>
    </row>
    <row r="222" spans="1:65" s="2" customFormat="1" ht="16.5" customHeight="1">
      <c r="A222" s="40"/>
      <c r="B222" s="41"/>
      <c r="C222" s="257" t="s">
        <v>351</v>
      </c>
      <c r="D222" s="257" t="s">
        <v>253</v>
      </c>
      <c r="E222" s="258" t="s">
        <v>389</v>
      </c>
      <c r="F222" s="259" t="s">
        <v>390</v>
      </c>
      <c r="G222" s="260" t="s">
        <v>146</v>
      </c>
      <c r="H222" s="261">
        <v>24.411</v>
      </c>
      <c r="I222" s="262"/>
      <c r="J222" s="263">
        <f>ROUND(I222*H222,2)</f>
        <v>0</v>
      </c>
      <c r="K222" s="259" t="s">
        <v>134</v>
      </c>
      <c r="L222" s="264"/>
      <c r="M222" s="265" t="s">
        <v>19</v>
      </c>
      <c r="N222" s="266" t="s">
        <v>43</v>
      </c>
      <c r="O222" s="86"/>
      <c r="P222" s="215">
        <f>O222*H222</f>
        <v>0</v>
      </c>
      <c r="Q222" s="215">
        <v>0.131</v>
      </c>
      <c r="R222" s="215">
        <f>Q222*H222</f>
        <v>3.1978410000000004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178</v>
      </c>
      <c r="AT222" s="217" t="s">
        <v>253</v>
      </c>
      <c r="AU222" s="217" t="s">
        <v>82</v>
      </c>
      <c r="AY222" s="19" t="s">
        <v>128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135</v>
      </c>
      <c r="BM222" s="217" t="s">
        <v>946</v>
      </c>
    </row>
    <row r="223" spans="1:51" s="14" customFormat="1" ht="12">
      <c r="A223" s="14"/>
      <c r="B223" s="235"/>
      <c r="C223" s="236"/>
      <c r="D223" s="226" t="s">
        <v>149</v>
      </c>
      <c r="E223" s="236"/>
      <c r="F223" s="238" t="s">
        <v>947</v>
      </c>
      <c r="G223" s="236"/>
      <c r="H223" s="239">
        <v>24.411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149</v>
      </c>
      <c r="AU223" s="245" t="s">
        <v>82</v>
      </c>
      <c r="AV223" s="14" t="s">
        <v>82</v>
      </c>
      <c r="AW223" s="14" t="s">
        <v>4</v>
      </c>
      <c r="AX223" s="14" t="s">
        <v>80</v>
      </c>
      <c r="AY223" s="245" t="s">
        <v>128</v>
      </c>
    </row>
    <row r="224" spans="1:65" s="2" customFormat="1" ht="16.5" customHeight="1">
      <c r="A224" s="40"/>
      <c r="B224" s="41"/>
      <c r="C224" s="257" t="s">
        <v>357</v>
      </c>
      <c r="D224" s="257" t="s">
        <v>253</v>
      </c>
      <c r="E224" s="258" t="s">
        <v>394</v>
      </c>
      <c r="F224" s="259" t="s">
        <v>395</v>
      </c>
      <c r="G224" s="260" t="s">
        <v>146</v>
      </c>
      <c r="H224" s="261">
        <v>0.824</v>
      </c>
      <c r="I224" s="262"/>
      <c r="J224" s="263">
        <f>ROUND(I224*H224,2)</f>
        <v>0</v>
      </c>
      <c r="K224" s="259" t="s">
        <v>134</v>
      </c>
      <c r="L224" s="264"/>
      <c r="M224" s="265" t="s">
        <v>19</v>
      </c>
      <c r="N224" s="266" t="s">
        <v>43</v>
      </c>
      <c r="O224" s="86"/>
      <c r="P224" s="215">
        <f>O224*H224</f>
        <v>0</v>
      </c>
      <c r="Q224" s="215">
        <v>0.131</v>
      </c>
      <c r="R224" s="215">
        <f>Q224*H224</f>
        <v>0.107944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178</v>
      </c>
      <c r="AT224" s="217" t="s">
        <v>253</v>
      </c>
      <c r="AU224" s="217" t="s">
        <v>82</v>
      </c>
      <c r="AY224" s="19" t="s">
        <v>128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135</v>
      </c>
      <c r="BM224" s="217" t="s">
        <v>948</v>
      </c>
    </row>
    <row r="225" spans="1:51" s="14" customFormat="1" ht="12">
      <c r="A225" s="14"/>
      <c r="B225" s="235"/>
      <c r="C225" s="236"/>
      <c r="D225" s="226" t="s">
        <v>149</v>
      </c>
      <c r="E225" s="236"/>
      <c r="F225" s="238" t="s">
        <v>397</v>
      </c>
      <c r="G225" s="236"/>
      <c r="H225" s="239">
        <v>0.824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149</v>
      </c>
      <c r="AU225" s="245" t="s">
        <v>82</v>
      </c>
      <c r="AV225" s="14" t="s">
        <v>82</v>
      </c>
      <c r="AW225" s="14" t="s">
        <v>4</v>
      </c>
      <c r="AX225" s="14" t="s">
        <v>80</v>
      </c>
      <c r="AY225" s="245" t="s">
        <v>128</v>
      </c>
    </row>
    <row r="226" spans="1:65" s="2" customFormat="1" ht="37.8" customHeight="1">
      <c r="A226" s="40"/>
      <c r="B226" s="41"/>
      <c r="C226" s="206" t="s">
        <v>362</v>
      </c>
      <c r="D226" s="206" t="s">
        <v>130</v>
      </c>
      <c r="E226" s="207" t="s">
        <v>949</v>
      </c>
      <c r="F226" s="208" t="s">
        <v>950</v>
      </c>
      <c r="G226" s="209" t="s">
        <v>146</v>
      </c>
      <c r="H226" s="210">
        <v>17</v>
      </c>
      <c r="I226" s="211"/>
      <c r="J226" s="212">
        <f>ROUND(I226*H226,2)</f>
        <v>0</v>
      </c>
      <c r="K226" s="208" t="s">
        <v>134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0.11162</v>
      </c>
      <c r="R226" s="215">
        <f>Q226*H226</f>
        <v>1.89754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135</v>
      </c>
      <c r="AT226" s="217" t="s">
        <v>130</v>
      </c>
      <c r="AU226" s="217" t="s">
        <v>82</v>
      </c>
      <c r="AY226" s="19" t="s">
        <v>128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135</v>
      </c>
      <c r="BM226" s="217" t="s">
        <v>951</v>
      </c>
    </row>
    <row r="227" spans="1:47" s="2" customFormat="1" ht="12">
      <c r="A227" s="40"/>
      <c r="B227" s="41"/>
      <c r="C227" s="42"/>
      <c r="D227" s="219" t="s">
        <v>137</v>
      </c>
      <c r="E227" s="42"/>
      <c r="F227" s="220" t="s">
        <v>952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137</v>
      </c>
      <c r="AU227" s="19" t="s">
        <v>82</v>
      </c>
    </row>
    <row r="228" spans="1:51" s="13" customFormat="1" ht="12">
      <c r="A228" s="13"/>
      <c r="B228" s="224"/>
      <c r="C228" s="225"/>
      <c r="D228" s="226" t="s">
        <v>149</v>
      </c>
      <c r="E228" s="227" t="s">
        <v>19</v>
      </c>
      <c r="F228" s="228" t="s">
        <v>184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149</v>
      </c>
      <c r="AU228" s="234" t="s">
        <v>82</v>
      </c>
      <c r="AV228" s="13" t="s">
        <v>80</v>
      </c>
      <c r="AW228" s="13" t="s">
        <v>33</v>
      </c>
      <c r="AX228" s="13" t="s">
        <v>72</v>
      </c>
      <c r="AY228" s="234" t="s">
        <v>128</v>
      </c>
    </row>
    <row r="229" spans="1:51" s="14" customFormat="1" ht="12">
      <c r="A229" s="14"/>
      <c r="B229" s="235"/>
      <c r="C229" s="236"/>
      <c r="D229" s="226" t="s">
        <v>149</v>
      </c>
      <c r="E229" s="237" t="s">
        <v>19</v>
      </c>
      <c r="F229" s="238" t="s">
        <v>242</v>
      </c>
      <c r="G229" s="236"/>
      <c r="H229" s="239">
        <v>17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149</v>
      </c>
      <c r="AU229" s="245" t="s">
        <v>82</v>
      </c>
      <c r="AV229" s="14" t="s">
        <v>82</v>
      </c>
      <c r="AW229" s="14" t="s">
        <v>33</v>
      </c>
      <c r="AX229" s="14" t="s">
        <v>80</v>
      </c>
      <c r="AY229" s="245" t="s">
        <v>128</v>
      </c>
    </row>
    <row r="230" spans="1:65" s="2" customFormat="1" ht="16.5" customHeight="1">
      <c r="A230" s="40"/>
      <c r="B230" s="41"/>
      <c r="C230" s="257" t="s">
        <v>367</v>
      </c>
      <c r="D230" s="257" t="s">
        <v>253</v>
      </c>
      <c r="E230" s="258" t="s">
        <v>405</v>
      </c>
      <c r="F230" s="259" t="s">
        <v>406</v>
      </c>
      <c r="G230" s="260" t="s">
        <v>146</v>
      </c>
      <c r="H230" s="261">
        <v>17.51</v>
      </c>
      <c r="I230" s="262"/>
      <c r="J230" s="263">
        <f>ROUND(I230*H230,2)</f>
        <v>0</v>
      </c>
      <c r="K230" s="259" t="s">
        <v>134</v>
      </c>
      <c r="L230" s="264"/>
      <c r="M230" s="265" t="s">
        <v>19</v>
      </c>
      <c r="N230" s="266" t="s">
        <v>43</v>
      </c>
      <c r="O230" s="86"/>
      <c r="P230" s="215">
        <f>O230*H230</f>
        <v>0</v>
      </c>
      <c r="Q230" s="215">
        <v>0.176</v>
      </c>
      <c r="R230" s="215">
        <f>Q230*H230</f>
        <v>3.08176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178</v>
      </c>
      <c r="AT230" s="217" t="s">
        <v>253</v>
      </c>
      <c r="AU230" s="217" t="s">
        <v>82</v>
      </c>
      <c r="AY230" s="19" t="s">
        <v>128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135</v>
      </c>
      <c r="BM230" s="217" t="s">
        <v>953</v>
      </c>
    </row>
    <row r="231" spans="1:51" s="14" customFormat="1" ht="12">
      <c r="A231" s="14"/>
      <c r="B231" s="235"/>
      <c r="C231" s="236"/>
      <c r="D231" s="226" t="s">
        <v>149</v>
      </c>
      <c r="E231" s="236"/>
      <c r="F231" s="238" t="s">
        <v>954</v>
      </c>
      <c r="G231" s="236"/>
      <c r="H231" s="239">
        <v>17.51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149</v>
      </c>
      <c r="AU231" s="245" t="s">
        <v>82</v>
      </c>
      <c r="AV231" s="14" t="s">
        <v>82</v>
      </c>
      <c r="AW231" s="14" t="s">
        <v>4</v>
      </c>
      <c r="AX231" s="14" t="s">
        <v>80</v>
      </c>
      <c r="AY231" s="245" t="s">
        <v>128</v>
      </c>
    </row>
    <row r="232" spans="1:63" s="12" customFormat="1" ht="22.8" customHeight="1">
      <c r="A232" s="12"/>
      <c r="B232" s="190"/>
      <c r="C232" s="191"/>
      <c r="D232" s="192" t="s">
        <v>71</v>
      </c>
      <c r="E232" s="204" t="s">
        <v>188</v>
      </c>
      <c r="F232" s="204" t="s">
        <v>414</v>
      </c>
      <c r="G232" s="191"/>
      <c r="H232" s="191"/>
      <c r="I232" s="194"/>
      <c r="J232" s="205">
        <f>BK232</f>
        <v>0</v>
      </c>
      <c r="K232" s="191"/>
      <c r="L232" s="196"/>
      <c r="M232" s="197"/>
      <c r="N232" s="198"/>
      <c r="O232" s="198"/>
      <c r="P232" s="199">
        <f>SUM(P233:P262)</f>
        <v>0</v>
      </c>
      <c r="Q232" s="198"/>
      <c r="R232" s="199">
        <f>SUM(R233:R262)</f>
        <v>17.541494</v>
      </c>
      <c r="S232" s="198"/>
      <c r="T232" s="200">
        <f>SUM(T233:T262)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1" t="s">
        <v>80</v>
      </c>
      <c r="AT232" s="202" t="s">
        <v>71</v>
      </c>
      <c r="AU232" s="202" t="s">
        <v>80</v>
      </c>
      <c r="AY232" s="201" t="s">
        <v>128</v>
      </c>
      <c r="BK232" s="203">
        <f>SUM(BK233:BK262)</f>
        <v>0</v>
      </c>
    </row>
    <row r="233" spans="1:65" s="2" customFormat="1" ht="24.15" customHeight="1">
      <c r="A233" s="40"/>
      <c r="B233" s="41"/>
      <c r="C233" s="206" t="s">
        <v>373</v>
      </c>
      <c r="D233" s="206" t="s">
        <v>130</v>
      </c>
      <c r="E233" s="207" t="s">
        <v>426</v>
      </c>
      <c r="F233" s="208" t="s">
        <v>427</v>
      </c>
      <c r="G233" s="209" t="s">
        <v>168</v>
      </c>
      <c r="H233" s="210">
        <v>69</v>
      </c>
      <c r="I233" s="211"/>
      <c r="J233" s="212">
        <f>ROUND(I233*H233,2)</f>
        <v>0</v>
      </c>
      <c r="K233" s="208" t="s">
        <v>134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0.1554</v>
      </c>
      <c r="R233" s="215">
        <f>Q233*H233</f>
        <v>10.7226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135</v>
      </c>
      <c r="AT233" s="217" t="s">
        <v>130</v>
      </c>
      <c r="AU233" s="217" t="s">
        <v>82</v>
      </c>
      <c r="AY233" s="19" t="s">
        <v>128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135</v>
      </c>
      <c r="BM233" s="217" t="s">
        <v>955</v>
      </c>
    </row>
    <row r="234" spans="1:47" s="2" customFormat="1" ht="12">
      <c r="A234" s="40"/>
      <c r="B234" s="41"/>
      <c r="C234" s="42"/>
      <c r="D234" s="219" t="s">
        <v>137</v>
      </c>
      <c r="E234" s="42"/>
      <c r="F234" s="220" t="s">
        <v>429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137</v>
      </c>
      <c r="AU234" s="19" t="s">
        <v>82</v>
      </c>
    </row>
    <row r="235" spans="1:51" s="13" customFormat="1" ht="12">
      <c r="A235" s="13"/>
      <c r="B235" s="224"/>
      <c r="C235" s="225"/>
      <c r="D235" s="226" t="s">
        <v>149</v>
      </c>
      <c r="E235" s="227" t="s">
        <v>19</v>
      </c>
      <c r="F235" s="228" t="s">
        <v>430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149</v>
      </c>
      <c r="AU235" s="234" t="s">
        <v>82</v>
      </c>
      <c r="AV235" s="13" t="s">
        <v>80</v>
      </c>
      <c r="AW235" s="13" t="s">
        <v>33</v>
      </c>
      <c r="AX235" s="13" t="s">
        <v>72</v>
      </c>
      <c r="AY235" s="234" t="s">
        <v>128</v>
      </c>
    </row>
    <row r="236" spans="1:51" s="14" customFormat="1" ht="12">
      <c r="A236" s="14"/>
      <c r="B236" s="235"/>
      <c r="C236" s="236"/>
      <c r="D236" s="226" t="s">
        <v>149</v>
      </c>
      <c r="E236" s="237" t="s">
        <v>19</v>
      </c>
      <c r="F236" s="238" t="s">
        <v>432</v>
      </c>
      <c r="G236" s="236"/>
      <c r="H236" s="239">
        <v>50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149</v>
      </c>
      <c r="AU236" s="245" t="s">
        <v>82</v>
      </c>
      <c r="AV236" s="14" t="s">
        <v>82</v>
      </c>
      <c r="AW236" s="14" t="s">
        <v>33</v>
      </c>
      <c r="AX236" s="14" t="s">
        <v>72</v>
      </c>
      <c r="AY236" s="245" t="s">
        <v>128</v>
      </c>
    </row>
    <row r="237" spans="1:51" s="13" customFormat="1" ht="12">
      <c r="A237" s="13"/>
      <c r="B237" s="224"/>
      <c r="C237" s="225"/>
      <c r="D237" s="226" t="s">
        <v>149</v>
      </c>
      <c r="E237" s="227" t="s">
        <v>19</v>
      </c>
      <c r="F237" s="228" t="s">
        <v>431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149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128</v>
      </c>
    </row>
    <row r="238" spans="1:51" s="14" customFormat="1" ht="12">
      <c r="A238" s="14"/>
      <c r="B238" s="235"/>
      <c r="C238" s="236"/>
      <c r="D238" s="226" t="s">
        <v>149</v>
      </c>
      <c r="E238" s="237" t="s">
        <v>19</v>
      </c>
      <c r="F238" s="238" t="s">
        <v>257</v>
      </c>
      <c r="G238" s="236"/>
      <c r="H238" s="239">
        <v>19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149</v>
      </c>
      <c r="AU238" s="245" t="s">
        <v>82</v>
      </c>
      <c r="AV238" s="14" t="s">
        <v>82</v>
      </c>
      <c r="AW238" s="14" t="s">
        <v>33</v>
      </c>
      <c r="AX238" s="14" t="s">
        <v>72</v>
      </c>
      <c r="AY238" s="245" t="s">
        <v>128</v>
      </c>
    </row>
    <row r="239" spans="1:51" s="15" customFormat="1" ht="12">
      <c r="A239" s="15"/>
      <c r="B239" s="246"/>
      <c r="C239" s="247"/>
      <c r="D239" s="226" t="s">
        <v>149</v>
      </c>
      <c r="E239" s="248" t="s">
        <v>19</v>
      </c>
      <c r="F239" s="249" t="s">
        <v>154</v>
      </c>
      <c r="G239" s="247"/>
      <c r="H239" s="250">
        <v>69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149</v>
      </c>
      <c r="AU239" s="256" t="s">
        <v>82</v>
      </c>
      <c r="AV239" s="15" t="s">
        <v>135</v>
      </c>
      <c r="AW239" s="15" t="s">
        <v>33</v>
      </c>
      <c r="AX239" s="15" t="s">
        <v>80</v>
      </c>
      <c r="AY239" s="256" t="s">
        <v>128</v>
      </c>
    </row>
    <row r="240" spans="1:65" s="2" customFormat="1" ht="16.5" customHeight="1">
      <c r="A240" s="40"/>
      <c r="B240" s="41"/>
      <c r="C240" s="257" t="s">
        <v>378</v>
      </c>
      <c r="D240" s="257" t="s">
        <v>253</v>
      </c>
      <c r="E240" s="258" t="s">
        <v>433</v>
      </c>
      <c r="F240" s="259" t="s">
        <v>434</v>
      </c>
      <c r="G240" s="260" t="s">
        <v>168</v>
      </c>
      <c r="H240" s="261">
        <v>19.38</v>
      </c>
      <c r="I240" s="262"/>
      <c r="J240" s="263">
        <f>ROUND(I240*H240,2)</f>
        <v>0</v>
      </c>
      <c r="K240" s="259" t="s">
        <v>134</v>
      </c>
      <c r="L240" s="264"/>
      <c r="M240" s="265" t="s">
        <v>19</v>
      </c>
      <c r="N240" s="266" t="s">
        <v>43</v>
      </c>
      <c r="O240" s="86"/>
      <c r="P240" s="215">
        <f>O240*H240</f>
        <v>0</v>
      </c>
      <c r="Q240" s="215">
        <v>0.0483</v>
      </c>
      <c r="R240" s="215">
        <f>Q240*H240</f>
        <v>0.936054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178</v>
      </c>
      <c r="AT240" s="217" t="s">
        <v>253</v>
      </c>
      <c r="AU240" s="217" t="s">
        <v>82</v>
      </c>
      <c r="AY240" s="19" t="s">
        <v>128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135</v>
      </c>
      <c r="BM240" s="217" t="s">
        <v>956</v>
      </c>
    </row>
    <row r="241" spans="1:51" s="14" customFormat="1" ht="12">
      <c r="A241" s="14"/>
      <c r="B241" s="235"/>
      <c r="C241" s="236"/>
      <c r="D241" s="226" t="s">
        <v>149</v>
      </c>
      <c r="E241" s="236"/>
      <c r="F241" s="238" t="s">
        <v>957</v>
      </c>
      <c r="G241" s="236"/>
      <c r="H241" s="239">
        <v>19.38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149</v>
      </c>
      <c r="AU241" s="245" t="s">
        <v>82</v>
      </c>
      <c r="AV241" s="14" t="s">
        <v>82</v>
      </c>
      <c r="AW241" s="14" t="s">
        <v>4</v>
      </c>
      <c r="AX241" s="14" t="s">
        <v>80</v>
      </c>
      <c r="AY241" s="245" t="s">
        <v>128</v>
      </c>
    </row>
    <row r="242" spans="1:65" s="2" customFormat="1" ht="16.5" customHeight="1">
      <c r="A242" s="40"/>
      <c r="B242" s="41"/>
      <c r="C242" s="257" t="s">
        <v>383</v>
      </c>
      <c r="D242" s="257" t="s">
        <v>253</v>
      </c>
      <c r="E242" s="258" t="s">
        <v>438</v>
      </c>
      <c r="F242" s="259" t="s">
        <v>439</v>
      </c>
      <c r="G242" s="260" t="s">
        <v>168</v>
      </c>
      <c r="H242" s="261">
        <v>51.5</v>
      </c>
      <c r="I242" s="262"/>
      <c r="J242" s="263">
        <f>ROUND(I242*H242,2)</f>
        <v>0</v>
      </c>
      <c r="K242" s="259" t="s">
        <v>134</v>
      </c>
      <c r="L242" s="264"/>
      <c r="M242" s="265" t="s">
        <v>19</v>
      </c>
      <c r="N242" s="266" t="s">
        <v>43</v>
      </c>
      <c r="O242" s="86"/>
      <c r="P242" s="215">
        <f>O242*H242</f>
        <v>0</v>
      </c>
      <c r="Q242" s="215">
        <v>0.08</v>
      </c>
      <c r="R242" s="215">
        <f>Q242*H242</f>
        <v>4.12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178</v>
      </c>
      <c r="AT242" s="217" t="s">
        <v>253</v>
      </c>
      <c r="AU242" s="217" t="s">
        <v>82</v>
      </c>
      <c r="AY242" s="19" t="s">
        <v>128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135</v>
      </c>
      <c r="BM242" s="217" t="s">
        <v>958</v>
      </c>
    </row>
    <row r="243" spans="1:51" s="14" customFormat="1" ht="12">
      <c r="A243" s="14"/>
      <c r="B243" s="235"/>
      <c r="C243" s="236"/>
      <c r="D243" s="226" t="s">
        <v>149</v>
      </c>
      <c r="E243" s="236"/>
      <c r="F243" s="238" t="s">
        <v>959</v>
      </c>
      <c r="G243" s="236"/>
      <c r="H243" s="239">
        <v>51.5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149</v>
      </c>
      <c r="AU243" s="245" t="s">
        <v>82</v>
      </c>
      <c r="AV243" s="14" t="s">
        <v>82</v>
      </c>
      <c r="AW243" s="14" t="s">
        <v>4</v>
      </c>
      <c r="AX243" s="14" t="s">
        <v>80</v>
      </c>
      <c r="AY243" s="245" t="s">
        <v>128</v>
      </c>
    </row>
    <row r="244" spans="1:65" s="2" customFormat="1" ht="24.15" customHeight="1">
      <c r="A244" s="40"/>
      <c r="B244" s="41"/>
      <c r="C244" s="206" t="s">
        <v>388</v>
      </c>
      <c r="D244" s="206" t="s">
        <v>130</v>
      </c>
      <c r="E244" s="207" t="s">
        <v>443</v>
      </c>
      <c r="F244" s="208" t="s">
        <v>444</v>
      </c>
      <c r="G244" s="209" t="s">
        <v>168</v>
      </c>
      <c r="H244" s="210">
        <v>10</v>
      </c>
      <c r="I244" s="211"/>
      <c r="J244" s="212">
        <f>ROUND(I244*H244,2)</f>
        <v>0</v>
      </c>
      <c r="K244" s="208" t="s">
        <v>134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0.1295</v>
      </c>
      <c r="R244" s="215">
        <f>Q244*H244</f>
        <v>1.295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135</v>
      </c>
      <c r="AT244" s="217" t="s">
        <v>130</v>
      </c>
      <c r="AU244" s="217" t="s">
        <v>82</v>
      </c>
      <c r="AY244" s="19" t="s">
        <v>128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135</v>
      </c>
      <c r="BM244" s="217" t="s">
        <v>960</v>
      </c>
    </row>
    <row r="245" spans="1:47" s="2" customFormat="1" ht="12">
      <c r="A245" s="40"/>
      <c r="B245" s="41"/>
      <c r="C245" s="42"/>
      <c r="D245" s="219" t="s">
        <v>137</v>
      </c>
      <c r="E245" s="42"/>
      <c r="F245" s="220" t="s">
        <v>446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137</v>
      </c>
      <c r="AU245" s="19" t="s">
        <v>82</v>
      </c>
    </row>
    <row r="246" spans="1:51" s="13" customFormat="1" ht="12">
      <c r="A246" s="13"/>
      <c r="B246" s="224"/>
      <c r="C246" s="225"/>
      <c r="D246" s="226" t="s">
        <v>149</v>
      </c>
      <c r="E246" s="227" t="s">
        <v>19</v>
      </c>
      <c r="F246" s="228" t="s">
        <v>447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149</v>
      </c>
      <c r="AU246" s="234" t="s">
        <v>82</v>
      </c>
      <c r="AV246" s="13" t="s">
        <v>80</v>
      </c>
      <c r="AW246" s="13" t="s">
        <v>33</v>
      </c>
      <c r="AX246" s="13" t="s">
        <v>72</v>
      </c>
      <c r="AY246" s="234" t="s">
        <v>128</v>
      </c>
    </row>
    <row r="247" spans="1:51" s="14" customFormat="1" ht="12">
      <c r="A247" s="14"/>
      <c r="B247" s="235"/>
      <c r="C247" s="236"/>
      <c r="D247" s="226" t="s">
        <v>149</v>
      </c>
      <c r="E247" s="237" t="s">
        <v>19</v>
      </c>
      <c r="F247" s="238" t="s">
        <v>197</v>
      </c>
      <c r="G247" s="236"/>
      <c r="H247" s="239">
        <v>10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149</v>
      </c>
      <c r="AU247" s="245" t="s">
        <v>82</v>
      </c>
      <c r="AV247" s="14" t="s">
        <v>82</v>
      </c>
      <c r="AW247" s="14" t="s">
        <v>33</v>
      </c>
      <c r="AX247" s="14" t="s">
        <v>80</v>
      </c>
      <c r="AY247" s="245" t="s">
        <v>128</v>
      </c>
    </row>
    <row r="248" spans="1:65" s="2" customFormat="1" ht="16.5" customHeight="1">
      <c r="A248" s="40"/>
      <c r="B248" s="41"/>
      <c r="C248" s="257" t="s">
        <v>393</v>
      </c>
      <c r="D248" s="257" t="s">
        <v>253</v>
      </c>
      <c r="E248" s="258" t="s">
        <v>449</v>
      </c>
      <c r="F248" s="259" t="s">
        <v>450</v>
      </c>
      <c r="G248" s="260" t="s">
        <v>168</v>
      </c>
      <c r="H248" s="261">
        <v>10.2</v>
      </c>
      <c r="I248" s="262"/>
      <c r="J248" s="263">
        <f>ROUND(I248*H248,2)</f>
        <v>0</v>
      </c>
      <c r="K248" s="259" t="s">
        <v>134</v>
      </c>
      <c r="L248" s="264"/>
      <c r="M248" s="265" t="s">
        <v>19</v>
      </c>
      <c r="N248" s="266" t="s">
        <v>43</v>
      </c>
      <c r="O248" s="86"/>
      <c r="P248" s="215">
        <f>O248*H248</f>
        <v>0</v>
      </c>
      <c r="Q248" s="215">
        <v>0.045</v>
      </c>
      <c r="R248" s="215">
        <f>Q248*H248</f>
        <v>0.45899999999999996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178</v>
      </c>
      <c r="AT248" s="217" t="s">
        <v>253</v>
      </c>
      <c r="AU248" s="217" t="s">
        <v>82</v>
      </c>
      <c r="AY248" s="19" t="s">
        <v>128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135</v>
      </c>
      <c r="BM248" s="217" t="s">
        <v>961</v>
      </c>
    </row>
    <row r="249" spans="1:51" s="14" customFormat="1" ht="12">
      <c r="A249" s="14"/>
      <c r="B249" s="235"/>
      <c r="C249" s="236"/>
      <c r="D249" s="226" t="s">
        <v>149</v>
      </c>
      <c r="E249" s="236"/>
      <c r="F249" s="238" t="s">
        <v>962</v>
      </c>
      <c r="G249" s="236"/>
      <c r="H249" s="239">
        <v>10.2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149</v>
      </c>
      <c r="AU249" s="245" t="s">
        <v>82</v>
      </c>
      <c r="AV249" s="14" t="s">
        <v>82</v>
      </c>
      <c r="AW249" s="14" t="s">
        <v>4</v>
      </c>
      <c r="AX249" s="14" t="s">
        <v>80</v>
      </c>
      <c r="AY249" s="245" t="s">
        <v>128</v>
      </c>
    </row>
    <row r="250" spans="1:65" s="2" customFormat="1" ht="24.15" customHeight="1">
      <c r="A250" s="40"/>
      <c r="B250" s="41"/>
      <c r="C250" s="206" t="s">
        <v>398</v>
      </c>
      <c r="D250" s="206" t="s">
        <v>130</v>
      </c>
      <c r="E250" s="207" t="s">
        <v>454</v>
      </c>
      <c r="F250" s="208" t="s">
        <v>455</v>
      </c>
      <c r="G250" s="209" t="s">
        <v>168</v>
      </c>
      <c r="H250" s="210">
        <v>52</v>
      </c>
      <c r="I250" s="211"/>
      <c r="J250" s="212">
        <f>ROUND(I250*H250,2)</f>
        <v>0</v>
      </c>
      <c r="K250" s="208" t="s">
        <v>134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0.00017</v>
      </c>
      <c r="R250" s="215">
        <f>Q250*H250</f>
        <v>0.00884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135</v>
      </c>
      <c r="AT250" s="217" t="s">
        <v>130</v>
      </c>
      <c r="AU250" s="217" t="s">
        <v>82</v>
      </c>
      <c r="AY250" s="19" t="s">
        <v>128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135</v>
      </c>
      <c r="BM250" s="217" t="s">
        <v>963</v>
      </c>
    </row>
    <row r="251" spans="1:47" s="2" customFormat="1" ht="12">
      <c r="A251" s="40"/>
      <c r="B251" s="41"/>
      <c r="C251" s="42"/>
      <c r="D251" s="219" t="s">
        <v>137</v>
      </c>
      <c r="E251" s="42"/>
      <c r="F251" s="220" t="s">
        <v>457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137</v>
      </c>
      <c r="AU251" s="19" t="s">
        <v>82</v>
      </c>
    </row>
    <row r="252" spans="1:65" s="2" customFormat="1" ht="16.5" customHeight="1">
      <c r="A252" s="40"/>
      <c r="B252" s="41"/>
      <c r="C252" s="206" t="s">
        <v>404</v>
      </c>
      <c r="D252" s="206" t="s">
        <v>130</v>
      </c>
      <c r="E252" s="207" t="s">
        <v>459</v>
      </c>
      <c r="F252" s="208" t="s">
        <v>460</v>
      </c>
      <c r="G252" s="209" t="s">
        <v>168</v>
      </c>
      <c r="H252" s="210">
        <v>52</v>
      </c>
      <c r="I252" s="211"/>
      <c r="J252" s="212">
        <f>ROUND(I252*H252,2)</f>
        <v>0</v>
      </c>
      <c r="K252" s="208" t="s">
        <v>134</v>
      </c>
      <c r="L252" s="46"/>
      <c r="M252" s="213" t="s">
        <v>19</v>
      </c>
      <c r="N252" s="214" t="s">
        <v>43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135</v>
      </c>
      <c r="AT252" s="217" t="s">
        <v>130</v>
      </c>
      <c r="AU252" s="217" t="s">
        <v>82</v>
      </c>
      <c r="AY252" s="19" t="s">
        <v>128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135</v>
      </c>
      <c r="BM252" s="217" t="s">
        <v>964</v>
      </c>
    </row>
    <row r="253" spans="1:47" s="2" customFormat="1" ht="12">
      <c r="A253" s="40"/>
      <c r="B253" s="41"/>
      <c r="C253" s="42"/>
      <c r="D253" s="219" t="s">
        <v>137</v>
      </c>
      <c r="E253" s="42"/>
      <c r="F253" s="220" t="s">
        <v>462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137</v>
      </c>
      <c r="AU253" s="19" t="s">
        <v>82</v>
      </c>
    </row>
    <row r="254" spans="1:51" s="14" customFormat="1" ht="12">
      <c r="A254" s="14"/>
      <c r="B254" s="235"/>
      <c r="C254" s="236"/>
      <c r="D254" s="226" t="s">
        <v>149</v>
      </c>
      <c r="E254" s="237" t="s">
        <v>19</v>
      </c>
      <c r="F254" s="238" t="s">
        <v>965</v>
      </c>
      <c r="G254" s="236"/>
      <c r="H254" s="239">
        <v>52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149</v>
      </c>
      <c r="AU254" s="245" t="s">
        <v>82</v>
      </c>
      <c r="AV254" s="14" t="s">
        <v>82</v>
      </c>
      <c r="AW254" s="14" t="s">
        <v>33</v>
      </c>
      <c r="AX254" s="14" t="s">
        <v>80</v>
      </c>
      <c r="AY254" s="245" t="s">
        <v>128</v>
      </c>
    </row>
    <row r="255" spans="1:65" s="2" customFormat="1" ht="16.5" customHeight="1">
      <c r="A255" s="40"/>
      <c r="B255" s="41"/>
      <c r="C255" s="206" t="s">
        <v>409</v>
      </c>
      <c r="D255" s="206" t="s">
        <v>130</v>
      </c>
      <c r="E255" s="207" t="s">
        <v>966</v>
      </c>
      <c r="F255" s="208" t="s">
        <v>471</v>
      </c>
      <c r="G255" s="209" t="s">
        <v>472</v>
      </c>
      <c r="H255" s="210">
        <v>1</v>
      </c>
      <c r="I255" s="211"/>
      <c r="J255" s="212">
        <f>ROUND(I255*H255,2)</f>
        <v>0</v>
      </c>
      <c r="K255" s="208" t="s">
        <v>19</v>
      </c>
      <c r="L255" s="46"/>
      <c r="M255" s="213" t="s">
        <v>19</v>
      </c>
      <c r="N255" s="214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135</v>
      </c>
      <c r="AT255" s="217" t="s">
        <v>130</v>
      </c>
      <c r="AU255" s="217" t="s">
        <v>82</v>
      </c>
      <c r="AY255" s="19" t="s">
        <v>128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135</v>
      </c>
      <c r="BM255" s="217" t="s">
        <v>967</v>
      </c>
    </row>
    <row r="256" spans="1:51" s="13" customFormat="1" ht="12">
      <c r="A256" s="13"/>
      <c r="B256" s="224"/>
      <c r="C256" s="225"/>
      <c r="D256" s="226" t="s">
        <v>149</v>
      </c>
      <c r="E256" s="227" t="s">
        <v>19</v>
      </c>
      <c r="F256" s="228" t="s">
        <v>474</v>
      </c>
      <c r="G256" s="225"/>
      <c r="H256" s="227" t="s">
        <v>19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149</v>
      </c>
      <c r="AU256" s="234" t="s">
        <v>82</v>
      </c>
      <c r="AV256" s="13" t="s">
        <v>80</v>
      </c>
      <c r="AW256" s="13" t="s">
        <v>33</v>
      </c>
      <c r="AX256" s="13" t="s">
        <v>72</v>
      </c>
      <c r="AY256" s="234" t="s">
        <v>128</v>
      </c>
    </row>
    <row r="257" spans="1:51" s="13" customFormat="1" ht="12">
      <c r="A257" s="13"/>
      <c r="B257" s="224"/>
      <c r="C257" s="225"/>
      <c r="D257" s="226" t="s">
        <v>149</v>
      </c>
      <c r="E257" s="227" t="s">
        <v>19</v>
      </c>
      <c r="F257" s="228" t="s">
        <v>968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149</v>
      </c>
      <c r="AU257" s="234" t="s">
        <v>82</v>
      </c>
      <c r="AV257" s="13" t="s">
        <v>80</v>
      </c>
      <c r="AW257" s="13" t="s">
        <v>33</v>
      </c>
      <c r="AX257" s="13" t="s">
        <v>72</v>
      </c>
      <c r="AY257" s="234" t="s">
        <v>128</v>
      </c>
    </row>
    <row r="258" spans="1:51" s="14" customFormat="1" ht="12">
      <c r="A258" s="14"/>
      <c r="B258" s="235"/>
      <c r="C258" s="236"/>
      <c r="D258" s="226" t="s">
        <v>149</v>
      </c>
      <c r="E258" s="237" t="s">
        <v>19</v>
      </c>
      <c r="F258" s="238" t="s">
        <v>80</v>
      </c>
      <c r="G258" s="236"/>
      <c r="H258" s="239">
        <v>1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149</v>
      </c>
      <c r="AU258" s="245" t="s">
        <v>82</v>
      </c>
      <c r="AV258" s="14" t="s">
        <v>82</v>
      </c>
      <c r="AW258" s="14" t="s">
        <v>33</v>
      </c>
      <c r="AX258" s="14" t="s">
        <v>80</v>
      </c>
      <c r="AY258" s="245" t="s">
        <v>128</v>
      </c>
    </row>
    <row r="259" spans="1:65" s="2" customFormat="1" ht="16.5" customHeight="1">
      <c r="A259" s="40"/>
      <c r="B259" s="41"/>
      <c r="C259" s="257" t="s">
        <v>415</v>
      </c>
      <c r="D259" s="257" t="s">
        <v>253</v>
      </c>
      <c r="E259" s="258" t="s">
        <v>477</v>
      </c>
      <c r="F259" s="259" t="s">
        <v>478</v>
      </c>
      <c r="G259" s="260" t="s">
        <v>133</v>
      </c>
      <c r="H259" s="261">
        <v>3</v>
      </c>
      <c r="I259" s="262"/>
      <c r="J259" s="263">
        <f>ROUND(I259*H259,2)</f>
        <v>0</v>
      </c>
      <c r="K259" s="259" t="s">
        <v>19</v>
      </c>
      <c r="L259" s="264"/>
      <c r="M259" s="265" t="s">
        <v>19</v>
      </c>
      <c r="N259" s="266" t="s">
        <v>43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178</v>
      </c>
      <c r="AT259" s="217" t="s">
        <v>253</v>
      </c>
      <c r="AU259" s="217" t="s">
        <v>82</v>
      </c>
      <c r="AY259" s="19" t="s">
        <v>128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135</v>
      </c>
      <c r="BM259" s="217" t="s">
        <v>969</v>
      </c>
    </row>
    <row r="260" spans="1:65" s="2" customFormat="1" ht="16.5" customHeight="1">
      <c r="A260" s="40"/>
      <c r="B260" s="41"/>
      <c r="C260" s="257" t="s">
        <v>420</v>
      </c>
      <c r="D260" s="257" t="s">
        <v>253</v>
      </c>
      <c r="E260" s="258" t="s">
        <v>481</v>
      </c>
      <c r="F260" s="259" t="s">
        <v>763</v>
      </c>
      <c r="G260" s="260" t="s">
        <v>133</v>
      </c>
      <c r="H260" s="261">
        <v>1</v>
      </c>
      <c r="I260" s="262"/>
      <c r="J260" s="263">
        <f>ROUND(I260*H260,2)</f>
        <v>0</v>
      </c>
      <c r="K260" s="259" t="s">
        <v>19</v>
      </c>
      <c r="L260" s="264"/>
      <c r="M260" s="265" t="s">
        <v>19</v>
      </c>
      <c r="N260" s="266" t="s">
        <v>43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178</v>
      </c>
      <c r="AT260" s="217" t="s">
        <v>253</v>
      </c>
      <c r="AU260" s="217" t="s">
        <v>82</v>
      </c>
      <c r="AY260" s="19" t="s">
        <v>128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135</v>
      </c>
      <c r="BM260" s="217" t="s">
        <v>970</v>
      </c>
    </row>
    <row r="261" spans="1:65" s="2" customFormat="1" ht="16.5" customHeight="1">
      <c r="A261" s="40"/>
      <c r="B261" s="41"/>
      <c r="C261" s="257" t="s">
        <v>425</v>
      </c>
      <c r="D261" s="257" t="s">
        <v>253</v>
      </c>
      <c r="E261" s="258" t="s">
        <v>488</v>
      </c>
      <c r="F261" s="259" t="s">
        <v>489</v>
      </c>
      <c r="G261" s="260" t="s">
        <v>133</v>
      </c>
      <c r="H261" s="261">
        <v>1</v>
      </c>
      <c r="I261" s="262"/>
      <c r="J261" s="263">
        <f>ROUND(I261*H261,2)</f>
        <v>0</v>
      </c>
      <c r="K261" s="259" t="s">
        <v>19</v>
      </c>
      <c r="L261" s="264"/>
      <c r="M261" s="265" t="s">
        <v>19</v>
      </c>
      <c r="N261" s="266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178</v>
      </c>
      <c r="AT261" s="217" t="s">
        <v>253</v>
      </c>
      <c r="AU261" s="217" t="s">
        <v>82</v>
      </c>
      <c r="AY261" s="19" t="s">
        <v>128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135</v>
      </c>
      <c r="BM261" s="217" t="s">
        <v>971</v>
      </c>
    </row>
    <row r="262" spans="1:65" s="2" customFormat="1" ht="21.75" customHeight="1">
      <c r="A262" s="40"/>
      <c r="B262" s="41"/>
      <c r="C262" s="257" t="s">
        <v>432</v>
      </c>
      <c r="D262" s="257" t="s">
        <v>253</v>
      </c>
      <c r="E262" s="258" t="s">
        <v>765</v>
      </c>
      <c r="F262" s="259" t="s">
        <v>766</v>
      </c>
      <c r="G262" s="260" t="s">
        <v>133</v>
      </c>
      <c r="H262" s="261">
        <v>1</v>
      </c>
      <c r="I262" s="262"/>
      <c r="J262" s="263">
        <f>ROUND(I262*H262,2)</f>
        <v>0</v>
      </c>
      <c r="K262" s="259" t="s">
        <v>19</v>
      </c>
      <c r="L262" s="264"/>
      <c r="M262" s="265" t="s">
        <v>19</v>
      </c>
      <c r="N262" s="266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178</v>
      </c>
      <c r="AT262" s="217" t="s">
        <v>253</v>
      </c>
      <c r="AU262" s="217" t="s">
        <v>82</v>
      </c>
      <c r="AY262" s="19" t="s">
        <v>128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135</v>
      </c>
      <c r="BM262" s="217" t="s">
        <v>972</v>
      </c>
    </row>
    <row r="263" spans="1:63" s="12" customFormat="1" ht="22.8" customHeight="1">
      <c r="A263" s="12"/>
      <c r="B263" s="190"/>
      <c r="C263" s="191"/>
      <c r="D263" s="192" t="s">
        <v>71</v>
      </c>
      <c r="E263" s="204" t="s">
        <v>491</v>
      </c>
      <c r="F263" s="204" t="s">
        <v>492</v>
      </c>
      <c r="G263" s="191"/>
      <c r="H263" s="191"/>
      <c r="I263" s="194"/>
      <c r="J263" s="205">
        <f>BK263</f>
        <v>0</v>
      </c>
      <c r="K263" s="191"/>
      <c r="L263" s="196"/>
      <c r="M263" s="197"/>
      <c r="N263" s="198"/>
      <c r="O263" s="198"/>
      <c r="P263" s="199">
        <f>SUM(P264:P280)</f>
        <v>0</v>
      </c>
      <c r="Q263" s="198"/>
      <c r="R263" s="199">
        <f>SUM(R264:R280)</f>
        <v>0</v>
      </c>
      <c r="S263" s="198"/>
      <c r="T263" s="200">
        <f>SUM(T264:T280)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1" t="s">
        <v>80</v>
      </c>
      <c r="AT263" s="202" t="s">
        <v>71</v>
      </c>
      <c r="AU263" s="202" t="s">
        <v>80</v>
      </c>
      <c r="AY263" s="201" t="s">
        <v>128</v>
      </c>
      <c r="BK263" s="203">
        <f>SUM(BK264:BK280)</f>
        <v>0</v>
      </c>
    </row>
    <row r="264" spans="1:65" s="2" customFormat="1" ht="24.15" customHeight="1">
      <c r="A264" s="40"/>
      <c r="B264" s="41"/>
      <c r="C264" s="206" t="s">
        <v>437</v>
      </c>
      <c r="D264" s="206" t="s">
        <v>130</v>
      </c>
      <c r="E264" s="207" t="s">
        <v>494</v>
      </c>
      <c r="F264" s="208" t="s">
        <v>495</v>
      </c>
      <c r="G264" s="209" t="s">
        <v>232</v>
      </c>
      <c r="H264" s="210">
        <v>24.416</v>
      </c>
      <c r="I264" s="211"/>
      <c r="J264" s="212">
        <f>ROUND(I264*H264,2)</f>
        <v>0</v>
      </c>
      <c r="K264" s="208" t="s">
        <v>134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135</v>
      </c>
      <c r="AT264" s="217" t="s">
        <v>130</v>
      </c>
      <c r="AU264" s="217" t="s">
        <v>82</v>
      </c>
      <c r="AY264" s="19" t="s">
        <v>128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135</v>
      </c>
      <c r="BM264" s="217" t="s">
        <v>973</v>
      </c>
    </row>
    <row r="265" spans="1:47" s="2" customFormat="1" ht="12">
      <c r="A265" s="40"/>
      <c r="B265" s="41"/>
      <c r="C265" s="42"/>
      <c r="D265" s="219" t="s">
        <v>137</v>
      </c>
      <c r="E265" s="42"/>
      <c r="F265" s="220" t="s">
        <v>497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82</v>
      </c>
    </row>
    <row r="266" spans="1:65" s="2" customFormat="1" ht="24.15" customHeight="1">
      <c r="A266" s="40"/>
      <c r="B266" s="41"/>
      <c r="C266" s="206" t="s">
        <v>442</v>
      </c>
      <c r="D266" s="206" t="s">
        <v>130</v>
      </c>
      <c r="E266" s="207" t="s">
        <v>499</v>
      </c>
      <c r="F266" s="208" t="s">
        <v>500</v>
      </c>
      <c r="G266" s="209" t="s">
        <v>232</v>
      </c>
      <c r="H266" s="210">
        <v>341.824</v>
      </c>
      <c r="I266" s="211"/>
      <c r="J266" s="212">
        <f>ROUND(I266*H266,2)</f>
        <v>0</v>
      </c>
      <c r="K266" s="208" t="s">
        <v>134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135</v>
      </c>
      <c r="AT266" s="217" t="s">
        <v>130</v>
      </c>
      <c r="AU266" s="217" t="s">
        <v>82</v>
      </c>
      <c r="AY266" s="19" t="s">
        <v>128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135</v>
      </c>
      <c r="BM266" s="217" t="s">
        <v>974</v>
      </c>
    </row>
    <row r="267" spans="1:47" s="2" customFormat="1" ht="12">
      <c r="A267" s="40"/>
      <c r="B267" s="41"/>
      <c r="C267" s="42"/>
      <c r="D267" s="219" t="s">
        <v>137</v>
      </c>
      <c r="E267" s="42"/>
      <c r="F267" s="220" t="s">
        <v>502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137</v>
      </c>
      <c r="AU267" s="19" t="s">
        <v>82</v>
      </c>
    </row>
    <row r="268" spans="1:51" s="14" customFormat="1" ht="12">
      <c r="A268" s="14"/>
      <c r="B268" s="235"/>
      <c r="C268" s="236"/>
      <c r="D268" s="226" t="s">
        <v>149</v>
      </c>
      <c r="E268" s="237" t="s">
        <v>19</v>
      </c>
      <c r="F268" s="238" t="s">
        <v>975</v>
      </c>
      <c r="G268" s="236"/>
      <c r="H268" s="239">
        <v>341.824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149</v>
      </c>
      <c r="AU268" s="245" t="s">
        <v>82</v>
      </c>
      <c r="AV268" s="14" t="s">
        <v>82</v>
      </c>
      <c r="AW268" s="14" t="s">
        <v>33</v>
      </c>
      <c r="AX268" s="14" t="s">
        <v>80</v>
      </c>
      <c r="AY268" s="245" t="s">
        <v>128</v>
      </c>
    </row>
    <row r="269" spans="1:65" s="2" customFormat="1" ht="16.5" customHeight="1">
      <c r="A269" s="40"/>
      <c r="B269" s="41"/>
      <c r="C269" s="206" t="s">
        <v>448</v>
      </c>
      <c r="D269" s="206" t="s">
        <v>130</v>
      </c>
      <c r="E269" s="207" t="s">
        <v>505</v>
      </c>
      <c r="F269" s="208" t="s">
        <v>506</v>
      </c>
      <c r="G269" s="209" t="s">
        <v>232</v>
      </c>
      <c r="H269" s="210">
        <v>24.416</v>
      </c>
      <c r="I269" s="211"/>
      <c r="J269" s="212">
        <f>ROUND(I269*H269,2)</f>
        <v>0</v>
      </c>
      <c r="K269" s="208" t="s">
        <v>134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135</v>
      </c>
      <c r="AT269" s="217" t="s">
        <v>130</v>
      </c>
      <c r="AU269" s="217" t="s">
        <v>82</v>
      </c>
      <c r="AY269" s="19" t="s">
        <v>128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135</v>
      </c>
      <c r="BM269" s="217" t="s">
        <v>976</v>
      </c>
    </row>
    <row r="270" spans="1:47" s="2" customFormat="1" ht="12">
      <c r="A270" s="40"/>
      <c r="B270" s="41"/>
      <c r="C270" s="42"/>
      <c r="D270" s="219" t="s">
        <v>137</v>
      </c>
      <c r="E270" s="42"/>
      <c r="F270" s="220" t="s">
        <v>508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137</v>
      </c>
      <c r="AU270" s="19" t="s">
        <v>82</v>
      </c>
    </row>
    <row r="271" spans="1:51" s="14" customFormat="1" ht="12">
      <c r="A271" s="14"/>
      <c r="B271" s="235"/>
      <c r="C271" s="236"/>
      <c r="D271" s="226" t="s">
        <v>149</v>
      </c>
      <c r="E271" s="237" t="s">
        <v>19</v>
      </c>
      <c r="F271" s="238" t="s">
        <v>977</v>
      </c>
      <c r="G271" s="236"/>
      <c r="H271" s="239">
        <v>24.416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149</v>
      </c>
      <c r="AU271" s="245" t="s">
        <v>82</v>
      </c>
      <c r="AV271" s="14" t="s">
        <v>82</v>
      </c>
      <c r="AW271" s="14" t="s">
        <v>33</v>
      </c>
      <c r="AX271" s="14" t="s">
        <v>80</v>
      </c>
      <c r="AY271" s="245" t="s">
        <v>128</v>
      </c>
    </row>
    <row r="272" spans="1:65" s="2" customFormat="1" ht="24.15" customHeight="1">
      <c r="A272" s="40"/>
      <c r="B272" s="41"/>
      <c r="C272" s="206" t="s">
        <v>453</v>
      </c>
      <c r="D272" s="206" t="s">
        <v>130</v>
      </c>
      <c r="E272" s="207" t="s">
        <v>511</v>
      </c>
      <c r="F272" s="208" t="s">
        <v>512</v>
      </c>
      <c r="G272" s="209" t="s">
        <v>232</v>
      </c>
      <c r="H272" s="210">
        <v>10.742</v>
      </c>
      <c r="I272" s="211"/>
      <c r="J272" s="212">
        <f>ROUND(I272*H272,2)</f>
        <v>0</v>
      </c>
      <c r="K272" s="208" t="s">
        <v>134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135</v>
      </c>
      <c r="AT272" s="217" t="s">
        <v>130</v>
      </c>
      <c r="AU272" s="217" t="s">
        <v>82</v>
      </c>
      <c r="AY272" s="19" t="s">
        <v>128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135</v>
      </c>
      <c r="BM272" s="217" t="s">
        <v>978</v>
      </c>
    </row>
    <row r="273" spans="1:47" s="2" customFormat="1" ht="12">
      <c r="A273" s="40"/>
      <c r="B273" s="41"/>
      <c r="C273" s="42"/>
      <c r="D273" s="219" t="s">
        <v>137</v>
      </c>
      <c r="E273" s="42"/>
      <c r="F273" s="220" t="s">
        <v>514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137</v>
      </c>
      <c r="AU273" s="19" t="s">
        <v>82</v>
      </c>
    </row>
    <row r="274" spans="1:51" s="14" customFormat="1" ht="12">
      <c r="A274" s="14"/>
      <c r="B274" s="235"/>
      <c r="C274" s="236"/>
      <c r="D274" s="226" t="s">
        <v>149</v>
      </c>
      <c r="E274" s="237" t="s">
        <v>19</v>
      </c>
      <c r="F274" s="238" t="s">
        <v>979</v>
      </c>
      <c r="G274" s="236"/>
      <c r="H274" s="239">
        <v>10.742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149</v>
      </c>
      <c r="AU274" s="245" t="s">
        <v>82</v>
      </c>
      <c r="AV274" s="14" t="s">
        <v>82</v>
      </c>
      <c r="AW274" s="14" t="s">
        <v>33</v>
      </c>
      <c r="AX274" s="14" t="s">
        <v>80</v>
      </c>
      <c r="AY274" s="245" t="s">
        <v>128</v>
      </c>
    </row>
    <row r="275" spans="1:65" s="2" customFormat="1" ht="24.15" customHeight="1">
      <c r="A275" s="40"/>
      <c r="B275" s="41"/>
      <c r="C275" s="206" t="s">
        <v>458</v>
      </c>
      <c r="D275" s="206" t="s">
        <v>130</v>
      </c>
      <c r="E275" s="207" t="s">
        <v>518</v>
      </c>
      <c r="F275" s="208" t="s">
        <v>231</v>
      </c>
      <c r="G275" s="209" t="s">
        <v>232</v>
      </c>
      <c r="H275" s="210">
        <v>6.583</v>
      </c>
      <c r="I275" s="211"/>
      <c r="J275" s="212">
        <f>ROUND(I275*H275,2)</f>
        <v>0</v>
      </c>
      <c r="K275" s="208" t="s">
        <v>134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135</v>
      </c>
      <c r="AT275" s="217" t="s">
        <v>130</v>
      </c>
      <c r="AU275" s="217" t="s">
        <v>82</v>
      </c>
      <c r="AY275" s="19" t="s">
        <v>128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135</v>
      </c>
      <c r="BM275" s="217" t="s">
        <v>980</v>
      </c>
    </row>
    <row r="276" spans="1:47" s="2" customFormat="1" ht="12">
      <c r="A276" s="40"/>
      <c r="B276" s="41"/>
      <c r="C276" s="42"/>
      <c r="D276" s="219" t="s">
        <v>137</v>
      </c>
      <c r="E276" s="42"/>
      <c r="F276" s="220" t="s">
        <v>520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137</v>
      </c>
      <c r="AU276" s="19" t="s">
        <v>82</v>
      </c>
    </row>
    <row r="277" spans="1:51" s="14" customFormat="1" ht="12">
      <c r="A277" s="14"/>
      <c r="B277" s="235"/>
      <c r="C277" s="236"/>
      <c r="D277" s="226" t="s">
        <v>149</v>
      </c>
      <c r="E277" s="237" t="s">
        <v>19</v>
      </c>
      <c r="F277" s="238" t="s">
        <v>981</v>
      </c>
      <c r="G277" s="236"/>
      <c r="H277" s="239">
        <v>6.583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149</v>
      </c>
      <c r="AU277" s="245" t="s">
        <v>82</v>
      </c>
      <c r="AV277" s="14" t="s">
        <v>82</v>
      </c>
      <c r="AW277" s="14" t="s">
        <v>33</v>
      </c>
      <c r="AX277" s="14" t="s">
        <v>80</v>
      </c>
      <c r="AY277" s="245" t="s">
        <v>128</v>
      </c>
    </row>
    <row r="278" spans="1:65" s="2" customFormat="1" ht="24.15" customHeight="1">
      <c r="A278" s="40"/>
      <c r="B278" s="41"/>
      <c r="C278" s="206" t="s">
        <v>464</v>
      </c>
      <c r="D278" s="206" t="s">
        <v>130</v>
      </c>
      <c r="E278" s="207" t="s">
        <v>523</v>
      </c>
      <c r="F278" s="208" t="s">
        <v>524</v>
      </c>
      <c r="G278" s="209" t="s">
        <v>232</v>
      </c>
      <c r="H278" s="210">
        <v>7.173</v>
      </c>
      <c r="I278" s="211"/>
      <c r="J278" s="212">
        <f>ROUND(I278*H278,2)</f>
        <v>0</v>
      </c>
      <c r="K278" s="208" t="s">
        <v>134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135</v>
      </c>
      <c r="AT278" s="217" t="s">
        <v>130</v>
      </c>
      <c r="AU278" s="217" t="s">
        <v>82</v>
      </c>
      <c r="AY278" s="19" t="s">
        <v>128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135</v>
      </c>
      <c r="BM278" s="217" t="s">
        <v>982</v>
      </c>
    </row>
    <row r="279" spans="1:47" s="2" customFormat="1" ht="12">
      <c r="A279" s="40"/>
      <c r="B279" s="41"/>
      <c r="C279" s="42"/>
      <c r="D279" s="219" t="s">
        <v>137</v>
      </c>
      <c r="E279" s="42"/>
      <c r="F279" s="220" t="s">
        <v>526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137</v>
      </c>
      <c r="AU279" s="19" t="s">
        <v>82</v>
      </c>
    </row>
    <row r="280" spans="1:51" s="14" customFormat="1" ht="12">
      <c r="A280" s="14"/>
      <c r="B280" s="235"/>
      <c r="C280" s="236"/>
      <c r="D280" s="226" t="s">
        <v>149</v>
      </c>
      <c r="E280" s="237" t="s">
        <v>19</v>
      </c>
      <c r="F280" s="238" t="s">
        <v>983</v>
      </c>
      <c r="G280" s="236"/>
      <c r="H280" s="239">
        <v>7.173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149</v>
      </c>
      <c r="AU280" s="245" t="s">
        <v>82</v>
      </c>
      <c r="AV280" s="14" t="s">
        <v>82</v>
      </c>
      <c r="AW280" s="14" t="s">
        <v>33</v>
      </c>
      <c r="AX280" s="14" t="s">
        <v>80</v>
      </c>
      <c r="AY280" s="245" t="s">
        <v>128</v>
      </c>
    </row>
    <row r="281" spans="1:63" s="12" customFormat="1" ht="22.8" customHeight="1">
      <c r="A281" s="12"/>
      <c r="B281" s="190"/>
      <c r="C281" s="191"/>
      <c r="D281" s="192" t="s">
        <v>71</v>
      </c>
      <c r="E281" s="204" t="s">
        <v>529</v>
      </c>
      <c r="F281" s="204" t="s">
        <v>530</v>
      </c>
      <c r="G281" s="191"/>
      <c r="H281" s="191"/>
      <c r="I281" s="194"/>
      <c r="J281" s="205">
        <f>BK281</f>
        <v>0</v>
      </c>
      <c r="K281" s="191"/>
      <c r="L281" s="196"/>
      <c r="M281" s="197"/>
      <c r="N281" s="198"/>
      <c r="O281" s="198"/>
      <c r="P281" s="199">
        <f>SUM(P282:P283)</f>
        <v>0</v>
      </c>
      <c r="Q281" s="198"/>
      <c r="R281" s="199">
        <f>SUM(R282:R283)</f>
        <v>0</v>
      </c>
      <c r="S281" s="198"/>
      <c r="T281" s="200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1" t="s">
        <v>80</v>
      </c>
      <c r="AT281" s="202" t="s">
        <v>71</v>
      </c>
      <c r="AU281" s="202" t="s">
        <v>80</v>
      </c>
      <c r="AY281" s="201" t="s">
        <v>128</v>
      </c>
      <c r="BK281" s="203">
        <f>SUM(BK282:BK283)</f>
        <v>0</v>
      </c>
    </row>
    <row r="282" spans="1:65" s="2" customFormat="1" ht="24.15" customHeight="1">
      <c r="A282" s="40"/>
      <c r="B282" s="41"/>
      <c r="C282" s="206" t="s">
        <v>469</v>
      </c>
      <c r="D282" s="206" t="s">
        <v>130</v>
      </c>
      <c r="E282" s="207" t="s">
        <v>532</v>
      </c>
      <c r="F282" s="208" t="s">
        <v>533</v>
      </c>
      <c r="G282" s="209" t="s">
        <v>232</v>
      </c>
      <c r="H282" s="210">
        <v>67.603</v>
      </c>
      <c r="I282" s="211"/>
      <c r="J282" s="212">
        <f>ROUND(I282*H282,2)</f>
        <v>0</v>
      </c>
      <c r="K282" s="208" t="s">
        <v>134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135</v>
      </c>
      <c r="AT282" s="217" t="s">
        <v>130</v>
      </c>
      <c r="AU282" s="217" t="s">
        <v>82</v>
      </c>
      <c r="AY282" s="19" t="s">
        <v>128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135</v>
      </c>
      <c r="BM282" s="217" t="s">
        <v>984</v>
      </c>
    </row>
    <row r="283" spans="1:47" s="2" customFormat="1" ht="12">
      <c r="A283" s="40"/>
      <c r="B283" s="41"/>
      <c r="C283" s="42"/>
      <c r="D283" s="219" t="s">
        <v>137</v>
      </c>
      <c r="E283" s="42"/>
      <c r="F283" s="220" t="s">
        <v>535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137</v>
      </c>
      <c r="AU283" s="19" t="s">
        <v>82</v>
      </c>
    </row>
    <row r="284" spans="1:63" s="12" customFormat="1" ht="25.9" customHeight="1">
      <c r="A284" s="12"/>
      <c r="B284" s="190"/>
      <c r="C284" s="191"/>
      <c r="D284" s="192" t="s">
        <v>71</v>
      </c>
      <c r="E284" s="193" t="s">
        <v>253</v>
      </c>
      <c r="F284" s="193" t="s">
        <v>536</v>
      </c>
      <c r="G284" s="191"/>
      <c r="H284" s="191"/>
      <c r="I284" s="194"/>
      <c r="J284" s="195">
        <f>BK284</f>
        <v>0</v>
      </c>
      <c r="K284" s="191"/>
      <c r="L284" s="196"/>
      <c r="M284" s="197"/>
      <c r="N284" s="198"/>
      <c r="O284" s="198"/>
      <c r="P284" s="199">
        <f>P285+P310</f>
        <v>0</v>
      </c>
      <c r="Q284" s="198"/>
      <c r="R284" s="199">
        <f>R285+R310</f>
        <v>1.279920660852</v>
      </c>
      <c r="S284" s="198"/>
      <c r="T284" s="200">
        <f>T285+T310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143</v>
      </c>
      <c r="AT284" s="202" t="s">
        <v>71</v>
      </c>
      <c r="AU284" s="202" t="s">
        <v>72</v>
      </c>
      <c r="AY284" s="201" t="s">
        <v>128</v>
      </c>
      <c r="BK284" s="203">
        <f>BK285+BK310</f>
        <v>0</v>
      </c>
    </row>
    <row r="285" spans="1:63" s="12" customFormat="1" ht="22.8" customHeight="1">
      <c r="A285" s="12"/>
      <c r="B285" s="190"/>
      <c r="C285" s="191"/>
      <c r="D285" s="192" t="s">
        <v>71</v>
      </c>
      <c r="E285" s="204" t="s">
        <v>537</v>
      </c>
      <c r="F285" s="204" t="s">
        <v>538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SUM(P286:P309)</f>
        <v>0</v>
      </c>
      <c r="Q285" s="198"/>
      <c r="R285" s="199">
        <f>SUM(R286:R309)</f>
        <v>0.0096</v>
      </c>
      <c r="S285" s="198"/>
      <c r="T285" s="200">
        <f>SUM(T286:T309)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143</v>
      </c>
      <c r="AT285" s="202" t="s">
        <v>71</v>
      </c>
      <c r="AU285" s="202" t="s">
        <v>80</v>
      </c>
      <c r="AY285" s="201" t="s">
        <v>128</v>
      </c>
      <c r="BK285" s="203">
        <f>SUM(BK286:BK309)</f>
        <v>0</v>
      </c>
    </row>
    <row r="286" spans="1:65" s="2" customFormat="1" ht="16.5" customHeight="1">
      <c r="A286" s="40"/>
      <c r="B286" s="41"/>
      <c r="C286" s="206" t="s">
        <v>476</v>
      </c>
      <c r="D286" s="206" t="s">
        <v>130</v>
      </c>
      <c r="E286" s="207" t="s">
        <v>540</v>
      </c>
      <c r="F286" s="208" t="s">
        <v>541</v>
      </c>
      <c r="G286" s="209" t="s">
        <v>133</v>
      </c>
      <c r="H286" s="210">
        <v>1</v>
      </c>
      <c r="I286" s="211"/>
      <c r="J286" s="212">
        <f>ROUND(I286*H286,2)</f>
        <v>0</v>
      </c>
      <c r="K286" s="208" t="s">
        <v>134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504</v>
      </c>
      <c r="AT286" s="217" t="s">
        <v>130</v>
      </c>
      <c r="AU286" s="217" t="s">
        <v>82</v>
      </c>
      <c r="AY286" s="19" t="s">
        <v>128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504</v>
      </c>
      <c r="BM286" s="217" t="s">
        <v>985</v>
      </c>
    </row>
    <row r="287" spans="1:47" s="2" customFormat="1" ht="12">
      <c r="A287" s="40"/>
      <c r="B287" s="41"/>
      <c r="C287" s="42"/>
      <c r="D287" s="219" t="s">
        <v>137</v>
      </c>
      <c r="E287" s="42"/>
      <c r="F287" s="220" t="s">
        <v>543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137</v>
      </c>
      <c r="AU287" s="19" t="s">
        <v>82</v>
      </c>
    </row>
    <row r="288" spans="1:65" s="2" customFormat="1" ht="16.5" customHeight="1">
      <c r="A288" s="40"/>
      <c r="B288" s="41"/>
      <c r="C288" s="206" t="s">
        <v>480</v>
      </c>
      <c r="D288" s="206" t="s">
        <v>130</v>
      </c>
      <c r="E288" s="207" t="s">
        <v>545</v>
      </c>
      <c r="F288" s="208" t="s">
        <v>546</v>
      </c>
      <c r="G288" s="209" t="s">
        <v>133</v>
      </c>
      <c r="H288" s="210">
        <v>1</v>
      </c>
      <c r="I288" s="211"/>
      <c r="J288" s="212">
        <f>ROUND(I288*H288,2)</f>
        <v>0</v>
      </c>
      <c r="K288" s="208" t="s">
        <v>134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504</v>
      </c>
      <c r="AT288" s="217" t="s">
        <v>130</v>
      </c>
      <c r="AU288" s="217" t="s">
        <v>82</v>
      </c>
      <c r="AY288" s="19" t="s">
        <v>128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504</v>
      </c>
      <c r="BM288" s="217" t="s">
        <v>986</v>
      </c>
    </row>
    <row r="289" spans="1:47" s="2" customFormat="1" ht="12">
      <c r="A289" s="40"/>
      <c r="B289" s="41"/>
      <c r="C289" s="42"/>
      <c r="D289" s="219" t="s">
        <v>137</v>
      </c>
      <c r="E289" s="42"/>
      <c r="F289" s="220" t="s">
        <v>548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137</v>
      </c>
      <c r="AU289" s="19" t="s">
        <v>82</v>
      </c>
    </row>
    <row r="290" spans="1:65" s="2" customFormat="1" ht="16.5" customHeight="1">
      <c r="A290" s="40"/>
      <c r="B290" s="41"/>
      <c r="C290" s="206" t="s">
        <v>484</v>
      </c>
      <c r="D290" s="206" t="s">
        <v>130</v>
      </c>
      <c r="E290" s="207" t="s">
        <v>550</v>
      </c>
      <c r="F290" s="208" t="s">
        <v>551</v>
      </c>
      <c r="G290" s="209" t="s">
        <v>133</v>
      </c>
      <c r="H290" s="210">
        <v>1</v>
      </c>
      <c r="I290" s="211"/>
      <c r="J290" s="212">
        <f>ROUND(I290*H290,2)</f>
        <v>0</v>
      </c>
      <c r="K290" s="208" t="s">
        <v>134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504</v>
      </c>
      <c r="AT290" s="217" t="s">
        <v>130</v>
      </c>
      <c r="AU290" s="217" t="s">
        <v>82</v>
      </c>
      <c r="AY290" s="19" t="s">
        <v>128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504</v>
      </c>
      <c r="BM290" s="217" t="s">
        <v>987</v>
      </c>
    </row>
    <row r="291" spans="1:47" s="2" customFormat="1" ht="12">
      <c r="A291" s="40"/>
      <c r="B291" s="41"/>
      <c r="C291" s="42"/>
      <c r="D291" s="219" t="s">
        <v>137</v>
      </c>
      <c r="E291" s="42"/>
      <c r="F291" s="220" t="s">
        <v>553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137</v>
      </c>
      <c r="AU291" s="19" t="s">
        <v>82</v>
      </c>
    </row>
    <row r="292" spans="1:65" s="2" customFormat="1" ht="24.15" customHeight="1">
      <c r="A292" s="40"/>
      <c r="B292" s="41"/>
      <c r="C292" s="206" t="s">
        <v>171</v>
      </c>
      <c r="D292" s="206" t="s">
        <v>130</v>
      </c>
      <c r="E292" s="207" t="s">
        <v>555</v>
      </c>
      <c r="F292" s="208" t="s">
        <v>556</v>
      </c>
      <c r="G292" s="209" t="s">
        <v>168</v>
      </c>
      <c r="H292" s="210">
        <v>9.6</v>
      </c>
      <c r="I292" s="211"/>
      <c r="J292" s="212">
        <f>ROUND(I292*H292,2)</f>
        <v>0</v>
      </c>
      <c r="K292" s="208" t="s">
        <v>134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504</v>
      </c>
      <c r="AT292" s="217" t="s">
        <v>130</v>
      </c>
      <c r="AU292" s="217" t="s">
        <v>82</v>
      </c>
      <c r="AY292" s="19" t="s">
        <v>128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504</v>
      </c>
      <c r="BM292" s="217" t="s">
        <v>988</v>
      </c>
    </row>
    <row r="293" spans="1:47" s="2" customFormat="1" ht="12">
      <c r="A293" s="40"/>
      <c r="B293" s="41"/>
      <c r="C293" s="42"/>
      <c r="D293" s="219" t="s">
        <v>137</v>
      </c>
      <c r="E293" s="42"/>
      <c r="F293" s="220" t="s">
        <v>558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137</v>
      </c>
      <c r="AU293" s="19" t="s">
        <v>82</v>
      </c>
    </row>
    <row r="294" spans="1:65" s="2" customFormat="1" ht="16.5" customHeight="1">
      <c r="A294" s="40"/>
      <c r="B294" s="41"/>
      <c r="C294" s="257" t="s">
        <v>493</v>
      </c>
      <c r="D294" s="257" t="s">
        <v>253</v>
      </c>
      <c r="E294" s="258" t="s">
        <v>560</v>
      </c>
      <c r="F294" s="259" t="s">
        <v>561</v>
      </c>
      <c r="G294" s="260" t="s">
        <v>276</v>
      </c>
      <c r="H294" s="261">
        <v>9.6</v>
      </c>
      <c r="I294" s="262"/>
      <c r="J294" s="263">
        <f>ROUND(I294*H294,2)</f>
        <v>0</v>
      </c>
      <c r="K294" s="259" t="s">
        <v>134</v>
      </c>
      <c r="L294" s="264"/>
      <c r="M294" s="265" t="s">
        <v>19</v>
      </c>
      <c r="N294" s="266" t="s">
        <v>43</v>
      </c>
      <c r="O294" s="86"/>
      <c r="P294" s="215">
        <f>O294*H294</f>
        <v>0</v>
      </c>
      <c r="Q294" s="215">
        <v>0.001</v>
      </c>
      <c r="R294" s="215">
        <f>Q294*H294</f>
        <v>0.0096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562</v>
      </c>
      <c r="AT294" s="217" t="s">
        <v>253</v>
      </c>
      <c r="AU294" s="217" t="s">
        <v>82</v>
      </c>
      <c r="AY294" s="19" t="s">
        <v>128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562</v>
      </c>
      <c r="BM294" s="217" t="s">
        <v>989</v>
      </c>
    </row>
    <row r="295" spans="1:65" s="2" customFormat="1" ht="37.8" customHeight="1">
      <c r="A295" s="40"/>
      <c r="B295" s="41"/>
      <c r="C295" s="206" t="s">
        <v>498</v>
      </c>
      <c r="D295" s="206" t="s">
        <v>130</v>
      </c>
      <c r="E295" s="207" t="s">
        <v>565</v>
      </c>
      <c r="F295" s="208" t="s">
        <v>566</v>
      </c>
      <c r="G295" s="209" t="s">
        <v>168</v>
      </c>
      <c r="H295" s="210">
        <v>13.6</v>
      </c>
      <c r="I295" s="211"/>
      <c r="J295" s="212">
        <f>ROUND(I295*H295,2)</f>
        <v>0</v>
      </c>
      <c r="K295" s="208" t="s">
        <v>134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504</v>
      </c>
      <c r="AT295" s="217" t="s">
        <v>130</v>
      </c>
      <c r="AU295" s="217" t="s">
        <v>82</v>
      </c>
      <c r="AY295" s="19" t="s">
        <v>128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504</v>
      </c>
      <c r="BM295" s="217" t="s">
        <v>990</v>
      </c>
    </row>
    <row r="296" spans="1:47" s="2" customFormat="1" ht="12">
      <c r="A296" s="40"/>
      <c r="B296" s="41"/>
      <c r="C296" s="42"/>
      <c r="D296" s="219" t="s">
        <v>137</v>
      </c>
      <c r="E296" s="42"/>
      <c r="F296" s="220" t="s">
        <v>568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137</v>
      </c>
      <c r="AU296" s="19" t="s">
        <v>82</v>
      </c>
    </row>
    <row r="297" spans="1:51" s="14" customFormat="1" ht="12">
      <c r="A297" s="14"/>
      <c r="B297" s="235"/>
      <c r="C297" s="236"/>
      <c r="D297" s="226" t="s">
        <v>149</v>
      </c>
      <c r="E297" s="237" t="s">
        <v>19</v>
      </c>
      <c r="F297" s="238" t="s">
        <v>991</v>
      </c>
      <c r="G297" s="236"/>
      <c r="H297" s="239">
        <v>13.6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149</v>
      </c>
      <c r="AU297" s="245" t="s">
        <v>82</v>
      </c>
      <c r="AV297" s="14" t="s">
        <v>82</v>
      </c>
      <c r="AW297" s="14" t="s">
        <v>33</v>
      </c>
      <c r="AX297" s="14" t="s">
        <v>80</v>
      </c>
      <c r="AY297" s="245" t="s">
        <v>128</v>
      </c>
    </row>
    <row r="298" spans="1:65" s="2" customFormat="1" ht="16.5" customHeight="1">
      <c r="A298" s="40"/>
      <c r="B298" s="41"/>
      <c r="C298" s="257" t="s">
        <v>504</v>
      </c>
      <c r="D298" s="257" t="s">
        <v>253</v>
      </c>
      <c r="E298" s="258" t="s">
        <v>571</v>
      </c>
      <c r="F298" s="259" t="s">
        <v>572</v>
      </c>
      <c r="G298" s="260" t="s">
        <v>168</v>
      </c>
      <c r="H298" s="261">
        <v>14.96</v>
      </c>
      <c r="I298" s="262"/>
      <c r="J298" s="263">
        <f>ROUND(I298*H298,2)</f>
        <v>0</v>
      </c>
      <c r="K298" s="259" t="s">
        <v>19</v>
      </c>
      <c r="L298" s="264"/>
      <c r="M298" s="265" t="s">
        <v>19</v>
      </c>
      <c r="N298" s="266" t="s">
        <v>43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573</v>
      </c>
      <c r="AT298" s="217" t="s">
        <v>253</v>
      </c>
      <c r="AU298" s="217" t="s">
        <v>82</v>
      </c>
      <c r="AY298" s="19" t="s">
        <v>128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504</v>
      </c>
      <c r="BM298" s="217" t="s">
        <v>992</v>
      </c>
    </row>
    <row r="299" spans="1:51" s="14" customFormat="1" ht="12">
      <c r="A299" s="14"/>
      <c r="B299" s="235"/>
      <c r="C299" s="236"/>
      <c r="D299" s="226" t="s">
        <v>149</v>
      </c>
      <c r="E299" s="237" t="s">
        <v>19</v>
      </c>
      <c r="F299" s="238" t="s">
        <v>993</v>
      </c>
      <c r="G299" s="236"/>
      <c r="H299" s="239">
        <v>14.96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149</v>
      </c>
      <c r="AU299" s="245" t="s">
        <v>82</v>
      </c>
      <c r="AV299" s="14" t="s">
        <v>82</v>
      </c>
      <c r="AW299" s="14" t="s">
        <v>33</v>
      </c>
      <c r="AX299" s="14" t="s">
        <v>80</v>
      </c>
      <c r="AY299" s="245" t="s">
        <v>128</v>
      </c>
    </row>
    <row r="300" spans="1:65" s="2" customFormat="1" ht="16.5" customHeight="1">
      <c r="A300" s="40"/>
      <c r="B300" s="41"/>
      <c r="C300" s="206" t="s">
        <v>510</v>
      </c>
      <c r="D300" s="206" t="s">
        <v>130</v>
      </c>
      <c r="E300" s="207" t="s">
        <v>577</v>
      </c>
      <c r="F300" s="208" t="s">
        <v>578</v>
      </c>
      <c r="G300" s="209" t="s">
        <v>133</v>
      </c>
      <c r="H300" s="210">
        <v>1</v>
      </c>
      <c r="I300" s="211"/>
      <c r="J300" s="212">
        <f>ROUND(I300*H300,2)</f>
        <v>0</v>
      </c>
      <c r="K300" s="208" t="s">
        <v>134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504</v>
      </c>
      <c r="AT300" s="217" t="s">
        <v>130</v>
      </c>
      <c r="AU300" s="217" t="s">
        <v>82</v>
      </c>
      <c r="AY300" s="19" t="s">
        <v>128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504</v>
      </c>
      <c r="BM300" s="217" t="s">
        <v>994</v>
      </c>
    </row>
    <row r="301" spans="1:47" s="2" customFormat="1" ht="12">
      <c r="A301" s="40"/>
      <c r="B301" s="41"/>
      <c r="C301" s="42"/>
      <c r="D301" s="219" t="s">
        <v>137</v>
      </c>
      <c r="E301" s="42"/>
      <c r="F301" s="220" t="s">
        <v>580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137</v>
      </c>
      <c r="AU301" s="19" t="s">
        <v>82</v>
      </c>
    </row>
    <row r="302" spans="1:65" s="2" customFormat="1" ht="16.5" customHeight="1">
      <c r="A302" s="40"/>
      <c r="B302" s="41"/>
      <c r="C302" s="206" t="s">
        <v>517</v>
      </c>
      <c r="D302" s="206" t="s">
        <v>130</v>
      </c>
      <c r="E302" s="207" t="s">
        <v>582</v>
      </c>
      <c r="F302" s="208" t="s">
        <v>583</v>
      </c>
      <c r="G302" s="209" t="s">
        <v>133</v>
      </c>
      <c r="H302" s="210">
        <v>1</v>
      </c>
      <c r="I302" s="211"/>
      <c r="J302" s="212">
        <f>ROUND(I302*H302,2)</f>
        <v>0</v>
      </c>
      <c r="K302" s="208" t="s">
        <v>134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504</v>
      </c>
      <c r="AT302" s="217" t="s">
        <v>130</v>
      </c>
      <c r="AU302" s="217" t="s">
        <v>82</v>
      </c>
      <c r="AY302" s="19" t="s">
        <v>128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504</v>
      </c>
      <c r="BM302" s="217" t="s">
        <v>995</v>
      </c>
    </row>
    <row r="303" spans="1:47" s="2" customFormat="1" ht="12">
      <c r="A303" s="40"/>
      <c r="B303" s="41"/>
      <c r="C303" s="42"/>
      <c r="D303" s="219" t="s">
        <v>137</v>
      </c>
      <c r="E303" s="42"/>
      <c r="F303" s="220" t="s">
        <v>585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137</v>
      </c>
      <c r="AU303" s="19" t="s">
        <v>82</v>
      </c>
    </row>
    <row r="304" spans="1:65" s="2" customFormat="1" ht="16.5" customHeight="1">
      <c r="A304" s="40"/>
      <c r="B304" s="41"/>
      <c r="C304" s="206" t="s">
        <v>522</v>
      </c>
      <c r="D304" s="206" t="s">
        <v>130</v>
      </c>
      <c r="E304" s="207" t="s">
        <v>587</v>
      </c>
      <c r="F304" s="208" t="s">
        <v>588</v>
      </c>
      <c r="G304" s="209" t="s">
        <v>133</v>
      </c>
      <c r="H304" s="210">
        <v>1</v>
      </c>
      <c r="I304" s="211"/>
      <c r="J304" s="212">
        <f>ROUND(I304*H304,2)</f>
        <v>0</v>
      </c>
      <c r="K304" s="208" t="s">
        <v>134</v>
      </c>
      <c r="L304" s="46"/>
      <c r="M304" s="213" t="s">
        <v>19</v>
      </c>
      <c r="N304" s="214" t="s">
        <v>43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504</v>
      </c>
      <c r="AT304" s="217" t="s">
        <v>130</v>
      </c>
      <c r="AU304" s="217" t="s">
        <v>82</v>
      </c>
      <c r="AY304" s="19" t="s">
        <v>128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80</v>
      </c>
      <c r="BK304" s="218">
        <f>ROUND(I304*H304,2)</f>
        <v>0</v>
      </c>
      <c r="BL304" s="19" t="s">
        <v>504</v>
      </c>
      <c r="BM304" s="217" t="s">
        <v>996</v>
      </c>
    </row>
    <row r="305" spans="1:47" s="2" customFormat="1" ht="12">
      <c r="A305" s="40"/>
      <c r="B305" s="41"/>
      <c r="C305" s="42"/>
      <c r="D305" s="219" t="s">
        <v>137</v>
      </c>
      <c r="E305" s="42"/>
      <c r="F305" s="220" t="s">
        <v>590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137</v>
      </c>
      <c r="AU305" s="19" t="s">
        <v>82</v>
      </c>
    </row>
    <row r="306" spans="1:65" s="2" customFormat="1" ht="16.5" customHeight="1">
      <c r="A306" s="40"/>
      <c r="B306" s="41"/>
      <c r="C306" s="206" t="s">
        <v>531</v>
      </c>
      <c r="D306" s="206" t="s">
        <v>130</v>
      </c>
      <c r="E306" s="207" t="s">
        <v>592</v>
      </c>
      <c r="F306" s="208" t="s">
        <v>593</v>
      </c>
      <c r="G306" s="209" t="s">
        <v>133</v>
      </c>
      <c r="H306" s="210">
        <v>1</v>
      </c>
      <c r="I306" s="211"/>
      <c r="J306" s="212">
        <f>ROUND(I306*H306,2)</f>
        <v>0</v>
      </c>
      <c r="K306" s="208" t="s">
        <v>134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504</v>
      </c>
      <c r="AT306" s="217" t="s">
        <v>130</v>
      </c>
      <c r="AU306" s="217" t="s">
        <v>82</v>
      </c>
      <c r="AY306" s="19" t="s">
        <v>128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504</v>
      </c>
      <c r="BM306" s="217" t="s">
        <v>997</v>
      </c>
    </row>
    <row r="307" spans="1:47" s="2" customFormat="1" ht="12">
      <c r="A307" s="40"/>
      <c r="B307" s="41"/>
      <c r="C307" s="42"/>
      <c r="D307" s="219" t="s">
        <v>137</v>
      </c>
      <c r="E307" s="42"/>
      <c r="F307" s="220" t="s">
        <v>595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137</v>
      </c>
      <c r="AU307" s="19" t="s">
        <v>82</v>
      </c>
    </row>
    <row r="308" spans="1:65" s="2" customFormat="1" ht="24.15" customHeight="1">
      <c r="A308" s="40"/>
      <c r="B308" s="41"/>
      <c r="C308" s="206" t="s">
        <v>539</v>
      </c>
      <c r="D308" s="206" t="s">
        <v>130</v>
      </c>
      <c r="E308" s="207" t="s">
        <v>597</v>
      </c>
      <c r="F308" s="208" t="s">
        <v>598</v>
      </c>
      <c r="G308" s="209" t="s">
        <v>133</v>
      </c>
      <c r="H308" s="210">
        <v>8</v>
      </c>
      <c r="I308" s="211"/>
      <c r="J308" s="212">
        <f>ROUND(I308*H308,2)</f>
        <v>0</v>
      </c>
      <c r="K308" s="208" t="s">
        <v>134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236</v>
      </c>
      <c r="AT308" s="217" t="s">
        <v>130</v>
      </c>
      <c r="AU308" s="217" t="s">
        <v>82</v>
      </c>
      <c r="AY308" s="19" t="s">
        <v>128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236</v>
      </c>
      <c r="BM308" s="217" t="s">
        <v>998</v>
      </c>
    </row>
    <row r="309" spans="1:47" s="2" customFormat="1" ht="12">
      <c r="A309" s="40"/>
      <c r="B309" s="41"/>
      <c r="C309" s="42"/>
      <c r="D309" s="219" t="s">
        <v>137</v>
      </c>
      <c r="E309" s="42"/>
      <c r="F309" s="220" t="s">
        <v>600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137</v>
      </c>
      <c r="AU309" s="19" t="s">
        <v>82</v>
      </c>
    </row>
    <row r="310" spans="1:63" s="12" customFormat="1" ht="22.8" customHeight="1">
      <c r="A310" s="12"/>
      <c r="B310" s="190"/>
      <c r="C310" s="191"/>
      <c r="D310" s="192" t="s">
        <v>71</v>
      </c>
      <c r="E310" s="204" t="s">
        <v>601</v>
      </c>
      <c r="F310" s="204" t="s">
        <v>602</v>
      </c>
      <c r="G310" s="191"/>
      <c r="H310" s="191"/>
      <c r="I310" s="194"/>
      <c r="J310" s="205">
        <f>BK310</f>
        <v>0</v>
      </c>
      <c r="K310" s="191"/>
      <c r="L310" s="196"/>
      <c r="M310" s="197"/>
      <c r="N310" s="198"/>
      <c r="O310" s="198"/>
      <c r="P310" s="199">
        <f>SUM(P311:P319)</f>
        <v>0</v>
      </c>
      <c r="Q310" s="198"/>
      <c r="R310" s="199">
        <f>SUM(R311:R319)</f>
        <v>1.270320660852</v>
      </c>
      <c r="S310" s="198"/>
      <c r="T310" s="200">
        <f>SUM(T311:T319)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1" t="s">
        <v>143</v>
      </c>
      <c r="AT310" s="202" t="s">
        <v>71</v>
      </c>
      <c r="AU310" s="202" t="s">
        <v>80</v>
      </c>
      <c r="AY310" s="201" t="s">
        <v>128</v>
      </c>
      <c r="BK310" s="203">
        <f>SUM(BK311:BK319)</f>
        <v>0</v>
      </c>
    </row>
    <row r="311" spans="1:65" s="2" customFormat="1" ht="16.5" customHeight="1">
      <c r="A311" s="40"/>
      <c r="B311" s="41"/>
      <c r="C311" s="206" t="s">
        <v>544</v>
      </c>
      <c r="D311" s="206" t="s">
        <v>130</v>
      </c>
      <c r="E311" s="207" t="s">
        <v>603</v>
      </c>
      <c r="F311" s="208" t="s">
        <v>604</v>
      </c>
      <c r="G311" s="209" t="s">
        <v>181</v>
      </c>
      <c r="H311" s="210">
        <v>0.563</v>
      </c>
      <c r="I311" s="211"/>
      <c r="J311" s="212">
        <f>ROUND(I311*H311,2)</f>
        <v>0</v>
      </c>
      <c r="K311" s="208" t="s">
        <v>134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2.256342204</v>
      </c>
      <c r="R311" s="215">
        <f>Q311*H311</f>
        <v>1.270320660852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504</v>
      </c>
      <c r="AT311" s="217" t="s">
        <v>130</v>
      </c>
      <c r="AU311" s="217" t="s">
        <v>82</v>
      </c>
      <c r="AY311" s="19" t="s">
        <v>128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80</v>
      </c>
      <c r="BK311" s="218">
        <f>ROUND(I311*H311,2)</f>
        <v>0</v>
      </c>
      <c r="BL311" s="19" t="s">
        <v>504</v>
      </c>
      <c r="BM311" s="217" t="s">
        <v>999</v>
      </c>
    </row>
    <row r="312" spans="1:47" s="2" customFormat="1" ht="12">
      <c r="A312" s="40"/>
      <c r="B312" s="41"/>
      <c r="C312" s="42"/>
      <c r="D312" s="219" t="s">
        <v>137</v>
      </c>
      <c r="E312" s="42"/>
      <c r="F312" s="220" t="s">
        <v>606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137</v>
      </c>
      <c r="AU312" s="19" t="s">
        <v>82</v>
      </c>
    </row>
    <row r="313" spans="1:51" s="13" customFormat="1" ht="12">
      <c r="A313" s="13"/>
      <c r="B313" s="224"/>
      <c r="C313" s="225"/>
      <c r="D313" s="226" t="s">
        <v>149</v>
      </c>
      <c r="E313" s="227" t="s">
        <v>19</v>
      </c>
      <c r="F313" s="228" t="s">
        <v>607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149</v>
      </c>
      <c r="AU313" s="234" t="s">
        <v>82</v>
      </c>
      <c r="AV313" s="13" t="s">
        <v>80</v>
      </c>
      <c r="AW313" s="13" t="s">
        <v>33</v>
      </c>
      <c r="AX313" s="13" t="s">
        <v>72</v>
      </c>
      <c r="AY313" s="234" t="s">
        <v>128</v>
      </c>
    </row>
    <row r="314" spans="1:51" s="14" customFormat="1" ht="12">
      <c r="A314" s="14"/>
      <c r="B314" s="235"/>
      <c r="C314" s="236"/>
      <c r="D314" s="226" t="s">
        <v>149</v>
      </c>
      <c r="E314" s="237" t="s">
        <v>19</v>
      </c>
      <c r="F314" s="238" t="s">
        <v>196</v>
      </c>
      <c r="G314" s="236"/>
      <c r="H314" s="239">
        <v>0.563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149</v>
      </c>
      <c r="AU314" s="245" t="s">
        <v>82</v>
      </c>
      <c r="AV314" s="14" t="s">
        <v>82</v>
      </c>
      <c r="AW314" s="14" t="s">
        <v>33</v>
      </c>
      <c r="AX314" s="14" t="s">
        <v>80</v>
      </c>
      <c r="AY314" s="245" t="s">
        <v>128</v>
      </c>
    </row>
    <row r="315" spans="1:65" s="2" customFormat="1" ht="24.15" customHeight="1">
      <c r="A315" s="40"/>
      <c r="B315" s="41"/>
      <c r="C315" s="206" t="s">
        <v>549</v>
      </c>
      <c r="D315" s="206" t="s">
        <v>130</v>
      </c>
      <c r="E315" s="207" t="s">
        <v>609</v>
      </c>
      <c r="F315" s="208" t="s">
        <v>610</v>
      </c>
      <c r="G315" s="209" t="s">
        <v>168</v>
      </c>
      <c r="H315" s="210">
        <v>9.6</v>
      </c>
      <c r="I315" s="211"/>
      <c r="J315" s="212">
        <f>ROUND(I315*H315,2)</f>
        <v>0</v>
      </c>
      <c r="K315" s="208" t="s">
        <v>134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504</v>
      </c>
      <c r="AT315" s="217" t="s">
        <v>130</v>
      </c>
      <c r="AU315" s="217" t="s">
        <v>82</v>
      </c>
      <c r="AY315" s="19" t="s">
        <v>128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504</v>
      </c>
      <c r="BM315" s="217" t="s">
        <v>1000</v>
      </c>
    </row>
    <row r="316" spans="1:47" s="2" customFormat="1" ht="12">
      <c r="A316" s="40"/>
      <c r="B316" s="41"/>
      <c r="C316" s="42"/>
      <c r="D316" s="219" t="s">
        <v>137</v>
      </c>
      <c r="E316" s="42"/>
      <c r="F316" s="220" t="s">
        <v>612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137</v>
      </c>
      <c r="AU316" s="19" t="s">
        <v>82</v>
      </c>
    </row>
    <row r="317" spans="1:51" s="14" customFormat="1" ht="12">
      <c r="A317" s="14"/>
      <c r="B317" s="235"/>
      <c r="C317" s="236"/>
      <c r="D317" s="226" t="s">
        <v>149</v>
      </c>
      <c r="E317" s="237" t="s">
        <v>19</v>
      </c>
      <c r="F317" s="238" t="s">
        <v>1001</v>
      </c>
      <c r="G317" s="236"/>
      <c r="H317" s="239">
        <v>9.6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149</v>
      </c>
      <c r="AU317" s="245" t="s">
        <v>82</v>
      </c>
      <c r="AV317" s="14" t="s">
        <v>82</v>
      </c>
      <c r="AW317" s="14" t="s">
        <v>33</v>
      </c>
      <c r="AX317" s="14" t="s">
        <v>80</v>
      </c>
      <c r="AY317" s="245" t="s">
        <v>128</v>
      </c>
    </row>
    <row r="318" spans="1:65" s="2" customFormat="1" ht="16.5" customHeight="1">
      <c r="A318" s="40"/>
      <c r="B318" s="41"/>
      <c r="C318" s="257" t="s">
        <v>554</v>
      </c>
      <c r="D318" s="257" t="s">
        <v>253</v>
      </c>
      <c r="E318" s="258" t="s">
        <v>615</v>
      </c>
      <c r="F318" s="259" t="s">
        <v>616</v>
      </c>
      <c r="G318" s="260" t="s">
        <v>168</v>
      </c>
      <c r="H318" s="261">
        <v>11.04</v>
      </c>
      <c r="I318" s="262"/>
      <c r="J318" s="263">
        <f>ROUND(I318*H318,2)</f>
        <v>0</v>
      </c>
      <c r="K318" s="259" t="s">
        <v>19</v>
      </c>
      <c r="L318" s="264"/>
      <c r="M318" s="265" t="s">
        <v>19</v>
      </c>
      <c r="N318" s="266" t="s">
        <v>43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573</v>
      </c>
      <c r="AT318" s="217" t="s">
        <v>253</v>
      </c>
      <c r="AU318" s="217" t="s">
        <v>82</v>
      </c>
      <c r="AY318" s="19" t="s">
        <v>128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504</v>
      </c>
      <c r="BM318" s="217" t="s">
        <v>1002</v>
      </c>
    </row>
    <row r="319" spans="1:51" s="14" customFormat="1" ht="12">
      <c r="A319" s="14"/>
      <c r="B319" s="235"/>
      <c r="C319" s="236"/>
      <c r="D319" s="226" t="s">
        <v>149</v>
      </c>
      <c r="E319" s="237" t="s">
        <v>19</v>
      </c>
      <c r="F319" s="238" t="s">
        <v>1003</v>
      </c>
      <c r="G319" s="236"/>
      <c r="H319" s="239">
        <v>11.04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149</v>
      </c>
      <c r="AU319" s="245" t="s">
        <v>82</v>
      </c>
      <c r="AV319" s="14" t="s">
        <v>82</v>
      </c>
      <c r="AW319" s="14" t="s">
        <v>33</v>
      </c>
      <c r="AX319" s="14" t="s">
        <v>80</v>
      </c>
      <c r="AY319" s="245" t="s">
        <v>128</v>
      </c>
    </row>
    <row r="320" spans="1:63" s="12" customFormat="1" ht="25.9" customHeight="1">
      <c r="A320" s="12"/>
      <c r="B320" s="190"/>
      <c r="C320" s="191"/>
      <c r="D320" s="192" t="s">
        <v>71</v>
      </c>
      <c r="E320" s="193" t="s">
        <v>619</v>
      </c>
      <c r="F320" s="193" t="s">
        <v>620</v>
      </c>
      <c r="G320" s="191"/>
      <c r="H320" s="191"/>
      <c r="I320" s="194"/>
      <c r="J320" s="195">
        <f>BK320</f>
        <v>0</v>
      </c>
      <c r="K320" s="191"/>
      <c r="L320" s="196"/>
      <c r="M320" s="197"/>
      <c r="N320" s="198"/>
      <c r="O320" s="198"/>
      <c r="P320" s="199">
        <f>P321+P330+P338</f>
        <v>0</v>
      </c>
      <c r="Q320" s="198"/>
      <c r="R320" s="199">
        <f>R321+R330+R338</f>
        <v>0</v>
      </c>
      <c r="S320" s="198"/>
      <c r="T320" s="200">
        <f>T321+T330+T338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1" t="s">
        <v>160</v>
      </c>
      <c r="AT320" s="202" t="s">
        <v>71</v>
      </c>
      <c r="AU320" s="202" t="s">
        <v>72</v>
      </c>
      <c r="AY320" s="201" t="s">
        <v>128</v>
      </c>
      <c r="BK320" s="203">
        <f>BK321+BK330+BK338</f>
        <v>0</v>
      </c>
    </row>
    <row r="321" spans="1:63" s="12" customFormat="1" ht="22.8" customHeight="1">
      <c r="A321" s="12"/>
      <c r="B321" s="190"/>
      <c r="C321" s="191"/>
      <c r="D321" s="192" t="s">
        <v>71</v>
      </c>
      <c r="E321" s="204" t="s">
        <v>621</v>
      </c>
      <c r="F321" s="204" t="s">
        <v>622</v>
      </c>
      <c r="G321" s="191"/>
      <c r="H321" s="191"/>
      <c r="I321" s="194"/>
      <c r="J321" s="205">
        <f>BK321</f>
        <v>0</v>
      </c>
      <c r="K321" s="191"/>
      <c r="L321" s="196"/>
      <c r="M321" s="197"/>
      <c r="N321" s="198"/>
      <c r="O321" s="198"/>
      <c r="P321" s="199">
        <f>SUM(P322:P329)</f>
        <v>0</v>
      </c>
      <c r="Q321" s="198"/>
      <c r="R321" s="199">
        <f>SUM(R322:R329)</f>
        <v>0</v>
      </c>
      <c r="S321" s="198"/>
      <c r="T321" s="200">
        <f>SUM(T322:T329)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1" t="s">
        <v>160</v>
      </c>
      <c r="AT321" s="202" t="s">
        <v>71</v>
      </c>
      <c r="AU321" s="202" t="s">
        <v>80</v>
      </c>
      <c r="AY321" s="201" t="s">
        <v>128</v>
      </c>
      <c r="BK321" s="203">
        <f>SUM(BK322:BK329)</f>
        <v>0</v>
      </c>
    </row>
    <row r="322" spans="1:65" s="2" customFormat="1" ht="16.5" customHeight="1">
      <c r="A322" s="40"/>
      <c r="B322" s="41"/>
      <c r="C322" s="206" t="s">
        <v>559</v>
      </c>
      <c r="D322" s="206" t="s">
        <v>130</v>
      </c>
      <c r="E322" s="207" t="s">
        <v>624</v>
      </c>
      <c r="F322" s="208" t="s">
        <v>625</v>
      </c>
      <c r="G322" s="209" t="s">
        <v>626</v>
      </c>
      <c r="H322" s="210">
        <v>10</v>
      </c>
      <c r="I322" s="211"/>
      <c r="J322" s="212">
        <f>ROUND(I322*H322,2)</f>
        <v>0</v>
      </c>
      <c r="K322" s="208" t="s">
        <v>19</v>
      </c>
      <c r="L322" s="46"/>
      <c r="M322" s="213" t="s">
        <v>19</v>
      </c>
      <c r="N322" s="214" t="s">
        <v>43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627</v>
      </c>
      <c r="AT322" s="217" t="s">
        <v>130</v>
      </c>
      <c r="AU322" s="217" t="s">
        <v>82</v>
      </c>
      <c r="AY322" s="19" t="s">
        <v>128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80</v>
      </c>
      <c r="BK322" s="218">
        <f>ROUND(I322*H322,2)</f>
        <v>0</v>
      </c>
      <c r="BL322" s="19" t="s">
        <v>627</v>
      </c>
      <c r="BM322" s="217" t="s">
        <v>1004</v>
      </c>
    </row>
    <row r="323" spans="1:51" s="13" customFormat="1" ht="12">
      <c r="A323" s="13"/>
      <c r="B323" s="224"/>
      <c r="C323" s="225"/>
      <c r="D323" s="226" t="s">
        <v>149</v>
      </c>
      <c r="E323" s="227" t="s">
        <v>19</v>
      </c>
      <c r="F323" s="228" t="s">
        <v>629</v>
      </c>
      <c r="G323" s="225"/>
      <c r="H323" s="227" t="s">
        <v>19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149</v>
      </c>
      <c r="AU323" s="234" t="s">
        <v>82</v>
      </c>
      <c r="AV323" s="13" t="s">
        <v>80</v>
      </c>
      <c r="AW323" s="13" t="s">
        <v>33</v>
      </c>
      <c r="AX323" s="13" t="s">
        <v>72</v>
      </c>
      <c r="AY323" s="234" t="s">
        <v>128</v>
      </c>
    </row>
    <row r="324" spans="1:51" s="14" customFormat="1" ht="12">
      <c r="A324" s="14"/>
      <c r="B324" s="235"/>
      <c r="C324" s="236"/>
      <c r="D324" s="226" t="s">
        <v>149</v>
      </c>
      <c r="E324" s="237" t="s">
        <v>19</v>
      </c>
      <c r="F324" s="238" t="s">
        <v>197</v>
      </c>
      <c r="G324" s="236"/>
      <c r="H324" s="239">
        <v>10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149</v>
      </c>
      <c r="AU324" s="245" t="s">
        <v>82</v>
      </c>
      <c r="AV324" s="14" t="s">
        <v>82</v>
      </c>
      <c r="AW324" s="14" t="s">
        <v>33</v>
      </c>
      <c r="AX324" s="14" t="s">
        <v>80</v>
      </c>
      <c r="AY324" s="245" t="s">
        <v>128</v>
      </c>
    </row>
    <row r="325" spans="1:65" s="2" customFormat="1" ht="16.5" customHeight="1">
      <c r="A325" s="40"/>
      <c r="B325" s="41"/>
      <c r="C325" s="206" t="s">
        <v>564</v>
      </c>
      <c r="D325" s="206" t="s">
        <v>130</v>
      </c>
      <c r="E325" s="207" t="s">
        <v>631</v>
      </c>
      <c r="F325" s="208" t="s">
        <v>632</v>
      </c>
      <c r="G325" s="209" t="s">
        <v>626</v>
      </c>
      <c r="H325" s="210">
        <v>10</v>
      </c>
      <c r="I325" s="211"/>
      <c r="J325" s="212">
        <f>ROUND(I325*H325,2)</f>
        <v>0</v>
      </c>
      <c r="K325" s="208" t="s">
        <v>134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627</v>
      </c>
      <c r="AT325" s="217" t="s">
        <v>130</v>
      </c>
      <c r="AU325" s="217" t="s">
        <v>82</v>
      </c>
      <c r="AY325" s="19" t="s">
        <v>128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80</v>
      </c>
      <c r="BK325" s="218">
        <f>ROUND(I325*H325,2)</f>
        <v>0</v>
      </c>
      <c r="BL325" s="19" t="s">
        <v>627</v>
      </c>
      <c r="BM325" s="217" t="s">
        <v>1005</v>
      </c>
    </row>
    <row r="326" spans="1:47" s="2" customFormat="1" ht="12">
      <c r="A326" s="40"/>
      <c r="B326" s="41"/>
      <c r="C326" s="42"/>
      <c r="D326" s="219" t="s">
        <v>137</v>
      </c>
      <c r="E326" s="42"/>
      <c r="F326" s="220" t="s">
        <v>634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137</v>
      </c>
      <c r="AU326" s="19" t="s">
        <v>82</v>
      </c>
    </row>
    <row r="327" spans="1:65" s="2" customFormat="1" ht="16.5" customHeight="1">
      <c r="A327" s="40"/>
      <c r="B327" s="41"/>
      <c r="C327" s="206" t="s">
        <v>570</v>
      </c>
      <c r="D327" s="206" t="s">
        <v>130</v>
      </c>
      <c r="E327" s="207" t="s">
        <v>636</v>
      </c>
      <c r="F327" s="208" t="s">
        <v>637</v>
      </c>
      <c r="G327" s="209" t="s">
        <v>626</v>
      </c>
      <c r="H327" s="210">
        <v>10</v>
      </c>
      <c r="I327" s="211"/>
      <c r="J327" s="212">
        <f>ROUND(I327*H327,2)</f>
        <v>0</v>
      </c>
      <c r="K327" s="208" t="s">
        <v>19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627</v>
      </c>
      <c r="AT327" s="217" t="s">
        <v>130</v>
      </c>
      <c r="AU327" s="217" t="s">
        <v>82</v>
      </c>
      <c r="AY327" s="19" t="s">
        <v>128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80</v>
      </c>
      <c r="BK327" s="218">
        <f>ROUND(I327*H327,2)</f>
        <v>0</v>
      </c>
      <c r="BL327" s="19" t="s">
        <v>627</v>
      </c>
      <c r="BM327" s="217" t="s">
        <v>1006</v>
      </c>
    </row>
    <row r="328" spans="1:51" s="13" customFormat="1" ht="12">
      <c r="A328" s="13"/>
      <c r="B328" s="224"/>
      <c r="C328" s="225"/>
      <c r="D328" s="226" t="s">
        <v>149</v>
      </c>
      <c r="E328" s="227" t="s">
        <v>19</v>
      </c>
      <c r="F328" s="228" t="s">
        <v>639</v>
      </c>
      <c r="G328" s="225"/>
      <c r="H328" s="227" t="s">
        <v>19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149</v>
      </c>
      <c r="AU328" s="234" t="s">
        <v>82</v>
      </c>
      <c r="AV328" s="13" t="s">
        <v>80</v>
      </c>
      <c r="AW328" s="13" t="s">
        <v>33</v>
      </c>
      <c r="AX328" s="13" t="s">
        <v>72</v>
      </c>
      <c r="AY328" s="234" t="s">
        <v>128</v>
      </c>
    </row>
    <row r="329" spans="1:51" s="14" customFormat="1" ht="12">
      <c r="A329" s="14"/>
      <c r="B329" s="235"/>
      <c r="C329" s="236"/>
      <c r="D329" s="226" t="s">
        <v>149</v>
      </c>
      <c r="E329" s="237" t="s">
        <v>19</v>
      </c>
      <c r="F329" s="238" t="s">
        <v>197</v>
      </c>
      <c r="G329" s="236"/>
      <c r="H329" s="239">
        <v>10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149</v>
      </c>
      <c r="AU329" s="245" t="s">
        <v>82</v>
      </c>
      <c r="AV329" s="14" t="s">
        <v>82</v>
      </c>
      <c r="AW329" s="14" t="s">
        <v>33</v>
      </c>
      <c r="AX329" s="14" t="s">
        <v>80</v>
      </c>
      <c r="AY329" s="245" t="s">
        <v>128</v>
      </c>
    </row>
    <row r="330" spans="1:63" s="12" customFormat="1" ht="22.8" customHeight="1">
      <c r="A330" s="12"/>
      <c r="B330" s="190"/>
      <c r="C330" s="191"/>
      <c r="D330" s="192" t="s">
        <v>71</v>
      </c>
      <c r="E330" s="204" t="s">
        <v>640</v>
      </c>
      <c r="F330" s="204" t="s">
        <v>641</v>
      </c>
      <c r="G330" s="191"/>
      <c r="H330" s="191"/>
      <c r="I330" s="194"/>
      <c r="J330" s="205">
        <f>BK330</f>
        <v>0</v>
      </c>
      <c r="K330" s="191"/>
      <c r="L330" s="196"/>
      <c r="M330" s="197"/>
      <c r="N330" s="198"/>
      <c r="O330" s="198"/>
      <c r="P330" s="199">
        <f>SUM(P331:P337)</f>
        <v>0</v>
      </c>
      <c r="Q330" s="198"/>
      <c r="R330" s="199">
        <f>SUM(R331:R337)</f>
        <v>0</v>
      </c>
      <c r="S330" s="198"/>
      <c r="T330" s="200">
        <f>SUM(T331:T337)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1" t="s">
        <v>160</v>
      </c>
      <c r="AT330" s="202" t="s">
        <v>71</v>
      </c>
      <c r="AU330" s="202" t="s">
        <v>80</v>
      </c>
      <c r="AY330" s="201" t="s">
        <v>128</v>
      </c>
      <c r="BK330" s="203">
        <f>SUM(BK331:BK337)</f>
        <v>0</v>
      </c>
    </row>
    <row r="331" spans="1:65" s="2" customFormat="1" ht="16.5" customHeight="1">
      <c r="A331" s="40"/>
      <c r="B331" s="41"/>
      <c r="C331" s="206" t="s">
        <v>576</v>
      </c>
      <c r="D331" s="206" t="s">
        <v>130</v>
      </c>
      <c r="E331" s="207" t="s">
        <v>643</v>
      </c>
      <c r="F331" s="208" t="s">
        <v>644</v>
      </c>
      <c r="G331" s="209" t="s">
        <v>472</v>
      </c>
      <c r="H331" s="210">
        <v>1</v>
      </c>
      <c r="I331" s="211"/>
      <c r="J331" s="212">
        <f>ROUND(I331*H331,2)</f>
        <v>0</v>
      </c>
      <c r="K331" s="208" t="s">
        <v>19</v>
      </c>
      <c r="L331" s="46"/>
      <c r="M331" s="213" t="s">
        <v>19</v>
      </c>
      <c r="N331" s="214" t="s">
        <v>43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627</v>
      </c>
      <c r="AT331" s="217" t="s">
        <v>130</v>
      </c>
      <c r="AU331" s="217" t="s">
        <v>82</v>
      </c>
      <c r="AY331" s="19" t="s">
        <v>128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80</v>
      </c>
      <c r="BK331" s="218">
        <f>ROUND(I331*H331,2)</f>
        <v>0</v>
      </c>
      <c r="BL331" s="19" t="s">
        <v>627</v>
      </c>
      <c r="BM331" s="217" t="s">
        <v>1007</v>
      </c>
    </row>
    <row r="332" spans="1:65" s="2" customFormat="1" ht="16.5" customHeight="1">
      <c r="A332" s="40"/>
      <c r="B332" s="41"/>
      <c r="C332" s="206" t="s">
        <v>581</v>
      </c>
      <c r="D332" s="206" t="s">
        <v>130</v>
      </c>
      <c r="E332" s="207" t="s">
        <v>647</v>
      </c>
      <c r="F332" s="208" t="s">
        <v>648</v>
      </c>
      <c r="G332" s="209" t="s">
        <v>649</v>
      </c>
      <c r="H332" s="210">
        <v>1</v>
      </c>
      <c r="I332" s="211"/>
      <c r="J332" s="212">
        <f>ROUND(I332*H332,2)</f>
        <v>0</v>
      </c>
      <c r="K332" s="208" t="s">
        <v>19</v>
      </c>
      <c r="L332" s="46"/>
      <c r="M332" s="213" t="s">
        <v>19</v>
      </c>
      <c r="N332" s="214" t="s">
        <v>43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627</v>
      </c>
      <c r="AT332" s="217" t="s">
        <v>130</v>
      </c>
      <c r="AU332" s="217" t="s">
        <v>82</v>
      </c>
      <c r="AY332" s="19" t="s">
        <v>128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80</v>
      </c>
      <c r="BK332" s="218">
        <f>ROUND(I332*H332,2)</f>
        <v>0</v>
      </c>
      <c r="BL332" s="19" t="s">
        <v>627</v>
      </c>
      <c r="BM332" s="217" t="s">
        <v>1008</v>
      </c>
    </row>
    <row r="333" spans="1:51" s="14" customFormat="1" ht="12">
      <c r="A333" s="14"/>
      <c r="B333" s="235"/>
      <c r="C333" s="236"/>
      <c r="D333" s="226" t="s">
        <v>149</v>
      </c>
      <c r="E333" s="237" t="s">
        <v>19</v>
      </c>
      <c r="F333" s="238" t="s">
        <v>80</v>
      </c>
      <c r="G333" s="236"/>
      <c r="H333" s="239">
        <v>1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149</v>
      </c>
      <c r="AU333" s="245" t="s">
        <v>82</v>
      </c>
      <c r="AV333" s="14" t="s">
        <v>82</v>
      </c>
      <c r="AW333" s="14" t="s">
        <v>33</v>
      </c>
      <c r="AX333" s="14" t="s">
        <v>80</v>
      </c>
      <c r="AY333" s="245" t="s">
        <v>128</v>
      </c>
    </row>
    <row r="334" spans="1:65" s="2" customFormat="1" ht="16.5" customHeight="1">
      <c r="A334" s="40"/>
      <c r="B334" s="41"/>
      <c r="C334" s="206" t="s">
        <v>586</v>
      </c>
      <c r="D334" s="206" t="s">
        <v>130</v>
      </c>
      <c r="E334" s="207" t="s">
        <v>652</v>
      </c>
      <c r="F334" s="208" t="s">
        <v>653</v>
      </c>
      <c r="G334" s="209" t="s">
        <v>649</v>
      </c>
      <c r="H334" s="210">
        <v>1</v>
      </c>
      <c r="I334" s="211"/>
      <c r="J334" s="212">
        <f>ROUND(I334*H334,2)</f>
        <v>0</v>
      </c>
      <c r="K334" s="208" t="s">
        <v>19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627</v>
      </c>
      <c r="AT334" s="217" t="s">
        <v>130</v>
      </c>
      <c r="AU334" s="217" t="s">
        <v>82</v>
      </c>
      <c r="AY334" s="19" t="s">
        <v>128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80</v>
      </c>
      <c r="BK334" s="218">
        <f>ROUND(I334*H334,2)</f>
        <v>0</v>
      </c>
      <c r="BL334" s="19" t="s">
        <v>627</v>
      </c>
      <c r="BM334" s="217" t="s">
        <v>1009</v>
      </c>
    </row>
    <row r="335" spans="1:51" s="13" customFormat="1" ht="12">
      <c r="A335" s="13"/>
      <c r="B335" s="224"/>
      <c r="C335" s="225"/>
      <c r="D335" s="226" t="s">
        <v>149</v>
      </c>
      <c r="E335" s="227" t="s">
        <v>19</v>
      </c>
      <c r="F335" s="228" t="s">
        <v>655</v>
      </c>
      <c r="G335" s="225"/>
      <c r="H335" s="227" t="s">
        <v>19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149</v>
      </c>
      <c r="AU335" s="234" t="s">
        <v>82</v>
      </c>
      <c r="AV335" s="13" t="s">
        <v>80</v>
      </c>
      <c r="AW335" s="13" t="s">
        <v>33</v>
      </c>
      <c r="AX335" s="13" t="s">
        <v>72</v>
      </c>
      <c r="AY335" s="234" t="s">
        <v>128</v>
      </c>
    </row>
    <row r="336" spans="1:51" s="14" customFormat="1" ht="12">
      <c r="A336" s="14"/>
      <c r="B336" s="235"/>
      <c r="C336" s="236"/>
      <c r="D336" s="226" t="s">
        <v>149</v>
      </c>
      <c r="E336" s="237" t="s">
        <v>19</v>
      </c>
      <c r="F336" s="238" t="s">
        <v>80</v>
      </c>
      <c r="G336" s="236"/>
      <c r="H336" s="239">
        <v>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149</v>
      </c>
      <c r="AU336" s="245" t="s">
        <v>82</v>
      </c>
      <c r="AV336" s="14" t="s">
        <v>82</v>
      </c>
      <c r="AW336" s="14" t="s">
        <v>33</v>
      </c>
      <c r="AX336" s="14" t="s">
        <v>80</v>
      </c>
      <c r="AY336" s="245" t="s">
        <v>128</v>
      </c>
    </row>
    <row r="337" spans="1:65" s="2" customFormat="1" ht="16.5" customHeight="1">
      <c r="A337" s="40"/>
      <c r="B337" s="41"/>
      <c r="C337" s="206" t="s">
        <v>591</v>
      </c>
      <c r="D337" s="206" t="s">
        <v>130</v>
      </c>
      <c r="E337" s="207" t="s">
        <v>657</v>
      </c>
      <c r="F337" s="208" t="s">
        <v>658</v>
      </c>
      <c r="G337" s="209" t="s">
        <v>133</v>
      </c>
      <c r="H337" s="210">
        <v>1</v>
      </c>
      <c r="I337" s="211"/>
      <c r="J337" s="212">
        <f>ROUND(I337*H337,2)</f>
        <v>0</v>
      </c>
      <c r="K337" s="208" t="s">
        <v>19</v>
      </c>
      <c r="L337" s="46"/>
      <c r="M337" s="213" t="s">
        <v>19</v>
      </c>
      <c r="N337" s="214" t="s">
        <v>43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627</v>
      </c>
      <c r="AT337" s="217" t="s">
        <v>130</v>
      </c>
      <c r="AU337" s="217" t="s">
        <v>82</v>
      </c>
      <c r="AY337" s="19" t="s">
        <v>128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80</v>
      </c>
      <c r="BK337" s="218">
        <f>ROUND(I337*H337,2)</f>
        <v>0</v>
      </c>
      <c r="BL337" s="19" t="s">
        <v>627</v>
      </c>
      <c r="BM337" s="217" t="s">
        <v>1010</v>
      </c>
    </row>
    <row r="338" spans="1:63" s="12" customFormat="1" ht="22.8" customHeight="1">
      <c r="A338" s="12"/>
      <c r="B338" s="190"/>
      <c r="C338" s="191"/>
      <c r="D338" s="192" t="s">
        <v>71</v>
      </c>
      <c r="E338" s="204" t="s">
        <v>660</v>
      </c>
      <c r="F338" s="204" t="s">
        <v>661</v>
      </c>
      <c r="G338" s="191"/>
      <c r="H338" s="191"/>
      <c r="I338" s="194"/>
      <c r="J338" s="205">
        <f>BK338</f>
        <v>0</v>
      </c>
      <c r="K338" s="191"/>
      <c r="L338" s="196"/>
      <c r="M338" s="197"/>
      <c r="N338" s="198"/>
      <c r="O338" s="198"/>
      <c r="P338" s="199">
        <f>P339</f>
        <v>0</v>
      </c>
      <c r="Q338" s="198"/>
      <c r="R338" s="199">
        <f>R339</f>
        <v>0</v>
      </c>
      <c r="S338" s="198"/>
      <c r="T338" s="200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1" t="s">
        <v>160</v>
      </c>
      <c r="AT338" s="202" t="s">
        <v>71</v>
      </c>
      <c r="AU338" s="202" t="s">
        <v>80</v>
      </c>
      <c r="AY338" s="201" t="s">
        <v>128</v>
      </c>
      <c r="BK338" s="203">
        <f>BK339</f>
        <v>0</v>
      </c>
    </row>
    <row r="339" spans="1:65" s="2" customFormat="1" ht="16.5" customHeight="1">
      <c r="A339" s="40"/>
      <c r="B339" s="41"/>
      <c r="C339" s="206" t="s">
        <v>596</v>
      </c>
      <c r="D339" s="206" t="s">
        <v>130</v>
      </c>
      <c r="E339" s="207" t="s">
        <v>663</v>
      </c>
      <c r="F339" s="208" t="s">
        <v>664</v>
      </c>
      <c r="G339" s="209" t="s">
        <v>472</v>
      </c>
      <c r="H339" s="210">
        <v>2</v>
      </c>
      <c r="I339" s="211"/>
      <c r="J339" s="212">
        <f>ROUND(I339*H339,2)</f>
        <v>0</v>
      </c>
      <c r="K339" s="208" t="s">
        <v>19</v>
      </c>
      <c r="L339" s="46"/>
      <c r="M339" s="267" t="s">
        <v>19</v>
      </c>
      <c r="N339" s="268" t="s">
        <v>43</v>
      </c>
      <c r="O339" s="269"/>
      <c r="P339" s="270">
        <f>O339*H339</f>
        <v>0</v>
      </c>
      <c r="Q339" s="270">
        <v>0</v>
      </c>
      <c r="R339" s="270">
        <f>Q339*H339</f>
        <v>0</v>
      </c>
      <c r="S339" s="270">
        <v>0</v>
      </c>
      <c r="T339" s="271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627</v>
      </c>
      <c r="AT339" s="217" t="s">
        <v>130</v>
      </c>
      <c r="AU339" s="217" t="s">
        <v>82</v>
      </c>
      <c r="AY339" s="19" t="s">
        <v>128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627</v>
      </c>
      <c r="BM339" s="217" t="s">
        <v>1011</v>
      </c>
    </row>
    <row r="340" spans="1:31" s="2" customFormat="1" ht="6.95" customHeight="1">
      <c r="A340" s="40"/>
      <c r="B340" s="61"/>
      <c r="C340" s="62"/>
      <c r="D340" s="62"/>
      <c r="E340" s="62"/>
      <c r="F340" s="62"/>
      <c r="G340" s="62"/>
      <c r="H340" s="62"/>
      <c r="I340" s="62"/>
      <c r="J340" s="62"/>
      <c r="K340" s="62"/>
      <c r="L340" s="46"/>
      <c r="M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</row>
  </sheetData>
  <sheetProtection password="C7D8" sheet="1" objects="1" scenarios="1" formatColumns="0" formatRows="0" autoFilter="0"/>
  <autoFilter ref="C92:K339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1/111211101"/>
    <hyperlink ref="F99" r:id="rId2" display="https://podminky.urs.cz/item/CS_URS_2023_01/113107122"/>
    <hyperlink ref="F103" r:id="rId3" display="https://podminky.urs.cz/item/CS_URS_2023_01/113107143"/>
    <hyperlink ref="F107" r:id="rId4" display="https://podminky.urs.cz/item/CS_URS_2023_01/113202111"/>
    <hyperlink ref="F110" r:id="rId5" display="https://podminky.urs.cz/item/CS_URS_2023_01/121151113"/>
    <hyperlink ref="F113" r:id="rId6" display="https://podminky.urs.cz/item/CS_URS_2023_01/122251101"/>
    <hyperlink ref="F120" r:id="rId7" display="https://podminky.urs.cz/item/CS_URS_2023_01/131213701"/>
    <hyperlink ref="F124" r:id="rId8" display="https://podminky.urs.cz/item/CS_URS_2023_01/131251102"/>
    <hyperlink ref="F127" r:id="rId9" display="https://podminky.urs.cz/item/CS_URS_2023_01/132212121"/>
    <hyperlink ref="F130" r:id="rId10" display="https://podminky.urs.cz/item/CS_URS_2023_01/162751117"/>
    <hyperlink ref="F138" r:id="rId11" display="https://podminky.urs.cz/item/CS_URS_2023_01/162751119"/>
    <hyperlink ref="F141" r:id="rId12" display="https://podminky.urs.cz/item/CS_URS_2023_01/167151101"/>
    <hyperlink ref="F143" r:id="rId13" display="https://podminky.urs.cz/item/CS_URS_2023_01/171201231"/>
    <hyperlink ref="F146" r:id="rId14" display="https://podminky.urs.cz/item/CS_URS_2023_01/171251201"/>
    <hyperlink ref="F149" r:id="rId15" display="https://podminky.urs.cz/item/CS_URS_2023_01/174111101"/>
    <hyperlink ref="F161" r:id="rId16" display="https://podminky.urs.cz/item/CS_URS_2023_01/175111101"/>
    <hyperlink ref="F166" r:id="rId17" display="https://podminky.urs.cz/item/CS_URS_2023_01/181411131"/>
    <hyperlink ref="F171" r:id="rId18" display="https://podminky.urs.cz/item/CS_URS_2023_01/181951112"/>
    <hyperlink ref="F178" r:id="rId19" display="https://podminky.urs.cz/item/CS_URS_2023_01/182303111"/>
    <hyperlink ref="F183" r:id="rId20" display="https://podminky.urs.cz/item/CS_URS_2023_01/271542211"/>
    <hyperlink ref="F186" r:id="rId21" display="https://podminky.urs.cz/item/CS_URS_2023_01/273321411"/>
    <hyperlink ref="F189" r:id="rId22" display="https://podminky.urs.cz/item/CS_URS_2023_01/273362021"/>
    <hyperlink ref="F193" r:id="rId23" display="https://podminky.urs.cz/item/CS_URS_2023_01/564831011"/>
    <hyperlink ref="F197" r:id="rId24" display="https://podminky.urs.cz/item/CS_URS_2023_01/564851011"/>
    <hyperlink ref="F199" r:id="rId25" display="https://podminky.urs.cz/item/CS_URS_2023_01/564861011"/>
    <hyperlink ref="F201" r:id="rId26" display="https://podminky.urs.cz/item/CS_URS_2023_01/564871011"/>
    <hyperlink ref="F207" r:id="rId27" display="https://podminky.urs.cz/item/CS_URS_2023_01/565165101"/>
    <hyperlink ref="F211" r:id="rId28" display="https://podminky.urs.cz/item/CS_URS_2023_01/573211108"/>
    <hyperlink ref="F215" r:id="rId29" display="https://podminky.urs.cz/item/CS_URS_2023_01/577144031"/>
    <hyperlink ref="F219" r:id="rId30" display="https://podminky.urs.cz/item/CS_URS_2023_01/596211110"/>
    <hyperlink ref="F227" r:id="rId31" display="https://podminky.urs.cz/item/CS_URS_2023_01/596212210"/>
    <hyperlink ref="F234" r:id="rId32" display="https://podminky.urs.cz/item/CS_URS_2023_01/916131213"/>
    <hyperlink ref="F245" r:id="rId33" display="https://podminky.urs.cz/item/CS_URS_2023_01/916231213"/>
    <hyperlink ref="F251" r:id="rId34" display="https://podminky.urs.cz/item/CS_URS_2023_01/919122122"/>
    <hyperlink ref="F253" r:id="rId35" display="https://podminky.urs.cz/item/CS_URS_2023_01/919735113"/>
    <hyperlink ref="F265" r:id="rId36" display="https://podminky.urs.cz/item/CS_URS_2023_01/997221571"/>
    <hyperlink ref="F267" r:id="rId37" display="https://podminky.urs.cz/item/CS_URS_2023_01/997221579"/>
    <hyperlink ref="F270" r:id="rId38" display="https://podminky.urs.cz/item/CS_URS_2023_01/997221612"/>
    <hyperlink ref="F273" r:id="rId39" display="https://podminky.urs.cz/item/CS_URS_2023_01/997221861"/>
    <hyperlink ref="F276" r:id="rId40" display="https://podminky.urs.cz/item/CS_URS_2023_01/997221873"/>
    <hyperlink ref="F279" r:id="rId41" display="https://podminky.urs.cz/item/CS_URS_2023_01/997221875"/>
    <hyperlink ref="F283" r:id="rId42" display="https://podminky.urs.cz/item/CS_URS_2023_01/998223011"/>
    <hyperlink ref="F287" r:id="rId43" display="https://podminky.urs.cz/item/CS_URS_2023_01/210202013"/>
    <hyperlink ref="F289" r:id="rId44" display="https://podminky.urs.cz/item/CS_URS_2023_01/210204002"/>
    <hyperlink ref="F291" r:id="rId45" display="https://podminky.urs.cz/item/CS_URS_2023_01/210204204"/>
    <hyperlink ref="F293" r:id="rId46" display="https://podminky.urs.cz/item/CS_URS_2023_01/210220020"/>
    <hyperlink ref="F296" r:id="rId47" display="https://podminky.urs.cz/item/CS_URS_2023_01/210800411"/>
    <hyperlink ref="F301" r:id="rId48" display="https://podminky.urs.cz/item/CS_URS_2023_01/218202013"/>
    <hyperlink ref="F303" r:id="rId49" display="https://podminky.urs.cz/item/CS_URS_2023_01/218204002"/>
    <hyperlink ref="F305" r:id="rId50" display="https://podminky.urs.cz/item/CS_URS_2023_01/218204122"/>
    <hyperlink ref="F307" r:id="rId51" display="https://podminky.urs.cz/item/CS_URS_2023_01/218204204"/>
    <hyperlink ref="F309" r:id="rId52" display="https://podminky.urs.cz/item/CS_URS_2023_01/741130025"/>
    <hyperlink ref="F312" r:id="rId53" display="https://podminky.urs.cz/item/CS_URS_2023_01/460080014"/>
    <hyperlink ref="F316" r:id="rId54" display="https://podminky.urs.cz/item/CS_URS_2023_01/460510054"/>
    <hyperlink ref="F326" r:id="rId55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7" customFormat="1" ht="45" customHeight="1">
      <c r="B3" s="287"/>
      <c r="C3" s="288" t="s">
        <v>1012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1013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1014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1015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1016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1017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1018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1019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1020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1021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1022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79</v>
      </c>
      <c r="F18" s="294" t="s">
        <v>1023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1024</v>
      </c>
      <c r="F19" s="294" t="s">
        <v>1025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1026</v>
      </c>
      <c r="F20" s="294" t="s">
        <v>1027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1028</v>
      </c>
      <c r="F21" s="294" t="s">
        <v>1029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1030</v>
      </c>
      <c r="F22" s="294" t="s">
        <v>1031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1032</v>
      </c>
      <c r="F23" s="294" t="s">
        <v>1033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1034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1035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1036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1037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1038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1039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1040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1041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1042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114</v>
      </c>
      <c r="F36" s="294"/>
      <c r="G36" s="294" t="s">
        <v>1043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1044</v>
      </c>
      <c r="F37" s="294"/>
      <c r="G37" s="294" t="s">
        <v>1045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53</v>
      </c>
      <c r="F38" s="294"/>
      <c r="G38" s="294" t="s">
        <v>1046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54</v>
      </c>
      <c r="F39" s="294"/>
      <c r="G39" s="294" t="s">
        <v>1047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115</v>
      </c>
      <c r="F40" s="294"/>
      <c r="G40" s="294" t="s">
        <v>1048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116</v>
      </c>
      <c r="F41" s="294"/>
      <c r="G41" s="294" t="s">
        <v>1049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1050</v>
      </c>
      <c r="F42" s="294"/>
      <c r="G42" s="294" t="s">
        <v>1051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1052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1053</v>
      </c>
      <c r="F44" s="294"/>
      <c r="G44" s="294" t="s">
        <v>1054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118</v>
      </c>
      <c r="F45" s="294"/>
      <c r="G45" s="294" t="s">
        <v>1055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1056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1057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1058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1059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1060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1061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1062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1063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1064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1065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1066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1067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1068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1069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1070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1071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1072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1073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1074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1075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1076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1077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1078</v>
      </c>
      <c r="D76" s="312"/>
      <c r="E76" s="312"/>
      <c r="F76" s="312" t="s">
        <v>1079</v>
      </c>
      <c r="G76" s="313"/>
      <c r="H76" s="312" t="s">
        <v>54</v>
      </c>
      <c r="I76" s="312" t="s">
        <v>57</v>
      </c>
      <c r="J76" s="312" t="s">
        <v>1080</v>
      </c>
      <c r="K76" s="311"/>
    </row>
    <row r="77" spans="2:11" s="1" customFormat="1" ht="17.25" customHeight="1">
      <c r="B77" s="309"/>
      <c r="C77" s="314" t="s">
        <v>1081</v>
      </c>
      <c r="D77" s="314"/>
      <c r="E77" s="314"/>
      <c r="F77" s="315" t="s">
        <v>1082</v>
      </c>
      <c r="G77" s="316"/>
      <c r="H77" s="314"/>
      <c r="I77" s="314"/>
      <c r="J77" s="314" t="s">
        <v>1083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53</v>
      </c>
      <c r="D79" s="319"/>
      <c r="E79" s="319"/>
      <c r="F79" s="320" t="s">
        <v>1084</v>
      </c>
      <c r="G79" s="321"/>
      <c r="H79" s="297" t="s">
        <v>1085</v>
      </c>
      <c r="I79" s="297" t="s">
        <v>1086</v>
      </c>
      <c r="J79" s="297">
        <v>20</v>
      </c>
      <c r="K79" s="311"/>
    </row>
    <row r="80" spans="2:11" s="1" customFormat="1" ht="15" customHeight="1">
      <c r="B80" s="309"/>
      <c r="C80" s="297" t="s">
        <v>1087</v>
      </c>
      <c r="D80" s="297"/>
      <c r="E80" s="297"/>
      <c r="F80" s="320" t="s">
        <v>1084</v>
      </c>
      <c r="G80" s="321"/>
      <c r="H80" s="297" t="s">
        <v>1088</v>
      </c>
      <c r="I80" s="297" t="s">
        <v>1086</v>
      </c>
      <c r="J80" s="297">
        <v>120</v>
      </c>
      <c r="K80" s="311"/>
    </row>
    <row r="81" spans="2:11" s="1" customFormat="1" ht="15" customHeight="1">
      <c r="B81" s="322"/>
      <c r="C81" s="297" t="s">
        <v>1089</v>
      </c>
      <c r="D81" s="297"/>
      <c r="E81" s="297"/>
      <c r="F81" s="320" t="s">
        <v>1090</v>
      </c>
      <c r="G81" s="321"/>
      <c r="H81" s="297" t="s">
        <v>1091</v>
      </c>
      <c r="I81" s="297" t="s">
        <v>1086</v>
      </c>
      <c r="J81" s="297">
        <v>50</v>
      </c>
      <c r="K81" s="311"/>
    </row>
    <row r="82" spans="2:11" s="1" customFormat="1" ht="15" customHeight="1">
      <c r="B82" s="322"/>
      <c r="C82" s="297" t="s">
        <v>1092</v>
      </c>
      <c r="D82" s="297"/>
      <c r="E82" s="297"/>
      <c r="F82" s="320" t="s">
        <v>1084</v>
      </c>
      <c r="G82" s="321"/>
      <c r="H82" s="297" t="s">
        <v>1093</v>
      </c>
      <c r="I82" s="297" t="s">
        <v>1094</v>
      </c>
      <c r="J82" s="297"/>
      <c r="K82" s="311"/>
    </row>
    <row r="83" spans="2:11" s="1" customFormat="1" ht="15" customHeight="1">
      <c r="B83" s="322"/>
      <c r="C83" s="323" t="s">
        <v>1095</v>
      </c>
      <c r="D83" s="323"/>
      <c r="E83" s="323"/>
      <c r="F83" s="324" t="s">
        <v>1090</v>
      </c>
      <c r="G83" s="323"/>
      <c r="H83" s="323" t="s">
        <v>1096</v>
      </c>
      <c r="I83" s="323" t="s">
        <v>1086</v>
      </c>
      <c r="J83" s="323">
        <v>15</v>
      </c>
      <c r="K83" s="311"/>
    </row>
    <row r="84" spans="2:11" s="1" customFormat="1" ht="15" customHeight="1">
      <c r="B84" s="322"/>
      <c r="C84" s="323" t="s">
        <v>1097</v>
      </c>
      <c r="D84" s="323"/>
      <c r="E84" s="323"/>
      <c r="F84" s="324" t="s">
        <v>1090</v>
      </c>
      <c r="G84" s="323"/>
      <c r="H84" s="323" t="s">
        <v>1098</v>
      </c>
      <c r="I84" s="323" t="s">
        <v>1086</v>
      </c>
      <c r="J84" s="323">
        <v>15</v>
      </c>
      <c r="K84" s="311"/>
    </row>
    <row r="85" spans="2:11" s="1" customFormat="1" ht="15" customHeight="1">
      <c r="B85" s="322"/>
      <c r="C85" s="323" t="s">
        <v>1099</v>
      </c>
      <c r="D85" s="323"/>
      <c r="E85" s="323"/>
      <c r="F85" s="324" t="s">
        <v>1090</v>
      </c>
      <c r="G85" s="323"/>
      <c r="H85" s="323" t="s">
        <v>1100</v>
      </c>
      <c r="I85" s="323" t="s">
        <v>1086</v>
      </c>
      <c r="J85" s="323">
        <v>20</v>
      </c>
      <c r="K85" s="311"/>
    </row>
    <row r="86" spans="2:11" s="1" customFormat="1" ht="15" customHeight="1">
      <c r="B86" s="322"/>
      <c r="C86" s="323" t="s">
        <v>1101</v>
      </c>
      <c r="D86" s="323"/>
      <c r="E86" s="323"/>
      <c r="F86" s="324" t="s">
        <v>1090</v>
      </c>
      <c r="G86" s="323"/>
      <c r="H86" s="323" t="s">
        <v>1102</v>
      </c>
      <c r="I86" s="323" t="s">
        <v>1086</v>
      </c>
      <c r="J86" s="323">
        <v>20</v>
      </c>
      <c r="K86" s="311"/>
    </row>
    <row r="87" spans="2:11" s="1" customFormat="1" ht="15" customHeight="1">
      <c r="B87" s="322"/>
      <c r="C87" s="297" t="s">
        <v>1103</v>
      </c>
      <c r="D87" s="297"/>
      <c r="E87" s="297"/>
      <c r="F87" s="320" t="s">
        <v>1090</v>
      </c>
      <c r="G87" s="321"/>
      <c r="H87" s="297" t="s">
        <v>1104</v>
      </c>
      <c r="I87" s="297" t="s">
        <v>1086</v>
      </c>
      <c r="J87" s="297">
        <v>50</v>
      </c>
      <c r="K87" s="311"/>
    </row>
    <row r="88" spans="2:11" s="1" customFormat="1" ht="15" customHeight="1">
      <c r="B88" s="322"/>
      <c r="C88" s="297" t="s">
        <v>1105</v>
      </c>
      <c r="D88" s="297"/>
      <c r="E88" s="297"/>
      <c r="F88" s="320" t="s">
        <v>1090</v>
      </c>
      <c r="G88" s="321"/>
      <c r="H88" s="297" t="s">
        <v>1106</v>
      </c>
      <c r="I88" s="297" t="s">
        <v>1086</v>
      </c>
      <c r="J88" s="297">
        <v>20</v>
      </c>
      <c r="K88" s="311"/>
    </row>
    <row r="89" spans="2:11" s="1" customFormat="1" ht="15" customHeight="1">
      <c r="B89" s="322"/>
      <c r="C89" s="297" t="s">
        <v>1107</v>
      </c>
      <c r="D89" s="297"/>
      <c r="E89" s="297"/>
      <c r="F89" s="320" t="s">
        <v>1090</v>
      </c>
      <c r="G89" s="321"/>
      <c r="H89" s="297" t="s">
        <v>1108</v>
      </c>
      <c r="I89" s="297" t="s">
        <v>1086</v>
      </c>
      <c r="J89" s="297">
        <v>20</v>
      </c>
      <c r="K89" s="311"/>
    </row>
    <row r="90" spans="2:11" s="1" customFormat="1" ht="15" customHeight="1">
      <c r="B90" s="322"/>
      <c r="C90" s="297" t="s">
        <v>1109</v>
      </c>
      <c r="D90" s="297"/>
      <c r="E90" s="297"/>
      <c r="F90" s="320" t="s">
        <v>1090</v>
      </c>
      <c r="G90" s="321"/>
      <c r="H90" s="297" t="s">
        <v>1110</v>
      </c>
      <c r="I90" s="297" t="s">
        <v>1086</v>
      </c>
      <c r="J90" s="297">
        <v>50</v>
      </c>
      <c r="K90" s="311"/>
    </row>
    <row r="91" spans="2:11" s="1" customFormat="1" ht="15" customHeight="1">
      <c r="B91" s="322"/>
      <c r="C91" s="297" t="s">
        <v>1111</v>
      </c>
      <c r="D91" s="297"/>
      <c r="E91" s="297"/>
      <c r="F91" s="320" t="s">
        <v>1090</v>
      </c>
      <c r="G91" s="321"/>
      <c r="H91" s="297" t="s">
        <v>1111</v>
      </c>
      <c r="I91" s="297" t="s">
        <v>1086</v>
      </c>
      <c r="J91" s="297">
        <v>50</v>
      </c>
      <c r="K91" s="311"/>
    </row>
    <row r="92" spans="2:11" s="1" customFormat="1" ht="15" customHeight="1">
      <c r="B92" s="322"/>
      <c r="C92" s="297" t="s">
        <v>1112</v>
      </c>
      <c r="D92" s="297"/>
      <c r="E92" s="297"/>
      <c r="F92" s="320" t="s">
        <v>1090</v>
      </c>
      <c r="G92" s="321"/>
      <c r="H92" s="297" t="s">
        <v>1113</v>
      </c>
      <c r="I92" s="297" t="s">
        <v>1086</v>
      </c>
      <c r="J92" s="297">
        <v>255</v>
      </c>
      <c r="K92" s="311"/>
    </row>
    <row r="93" spans="2:11" s="1" customFormat="1" ht="15" customHeight="1">
      <c r="B93" s="322"/>
      <c r="C93" s="297" t="s">
        <v>1114</v>
      </c>
      <c r="D93" s="297"/>
      <c r="E93" s="297"/>
      <c r="F93" s="320" t="s">
        <v>1084</v>
      </c>
      <c r="G93" s="321"/>
      <c r="H93" s="297" t="s">
        <v>1115</v>
      </c>
      <c r="I93" s="297" t="s">
        <v>1116</v>
      </c>
      <c r="J93" s="297"/>
      <c r="K93" s="311"/>
    </row>
    <row r="94" spans="2:11" s="1" customFormat="1" ht="15" customHeight="1">
      <c r="B94" s="322"/>
      <c r="C94" s="297" t="s">
        <v>1117</v>
      </c>
      <c r="D94" s="297"/>
      <c r="E94" s="297"/>
      <c r="F94" s="320" t="s">
        <v>1084</v>
      </c>
      <c r="G94" s="321"/>
      <c r="H94" s="297" t="s">
        <v>1118</v>
      </c>
      <c r="I94" s="297" t="s">
        <v>1119</v>
      </c>
      <c r="J94" s="297"/>
      <c r="K94" s="311"/>
    </row>
    <row r="95" spans="2:11" s="1" customFormat="1" ht="15" customHeight="1">
      <c r="B95" s="322"/>
      <c r="C95" s="297" t="s">
        <v>1120</v>
      </c>
      <c r="D95" s="297"/>
      <c r="E95" s="297"/>
      <c r="F95" s="320" t="s">
        <v>1084</v>
      </c>
      <c r="G95" s="321"/>
      <c r="H95" s="297" t="s">
        <v>1120</v>
      </c>
      <c r="I95" s="297" t="s">
        <v>1119</v>
      </c>
      <c r="J95" s="297"/>
      <c r="K95" s="311"/>
    </row>
    <row r="96" spans="2:11" s="1" customFormat="1" ht="15" customHeight="1">
      <c r="B96" s="322"/>
      <c r="C96" s="297" t="s">
        <v>38</v>
      </c>
      <c r="D96" s="297"/>
      <c r="E96" s="297"/>
      <c r="F96" s="320" t="s">
        <v>1084</v>
      </c>
      <c r="G96" s="321"/>
      <c r="H96" s="297" t="s">
        <v>1121</v>
      </c>
      <c r="I96" s="297" t="s">
        <v>1119</v>
      </c>
      <c r="J96" s="297"/>
      <c r="K96" s="311"/>
    </row>
    <row r="97" spans="2:11" s="1" customFormat="1" ht="15" customHeight="1">
      <c r="B97" s="322"/>
      <c r="C97" s="297" t="s">
        <v>48</v>
      </c>
      <c r="D97" s="297"/>
      <c r="E97" s="297"/>
      <c r="F97" s="320" t="s">
        <v>1084</v>
      </c>
      <c r="G97" s="321"/>
      <c r="H97" s="297" t="s">
        <v>1122</v>
      </c>
      <c r="I97" s="297" t="s">
        <v>1119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1123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1078</v>
      </c>
      <c r="D103" s="312"/>
      <c r="E103" s="312"/>
      <c r="F103" s="312" t="s">
        <v>1079</v>
      </c>
      <c r="G103" s="313"/>
      <c r="H103" s="312" t="s">
        <v>54</v>
      </c>
      <c r="I103" s="312" t="s">
        <v>57</v>
      </c>
      <c r="J103" s="312" t="s">
        <v>1080</v>
      </c>
      <c r="K103" s="311"/>
    </row>
    <row r="104" spans="2:11" s="1" customFormat="1" ht="17.25" customHeight="1">
      <c r="B104" s="309"/>
      <c r="C104" s="314" t="s">
        <v>1081</v>
      </c>
      <c r="D104" s="314"/>
      <c r="E104" s="314"/>
      <c r="F104" s="315" t="s">
        <v>1082</v>
      </c>
      <c r="G104" s="316"/>
      <c r="H104" s="314"/>
      <c r="I104" s="314"/>
      <c r="J104" s="314" t="s">
        <v>1083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53</v>
      </c>
      <c r="D106" s="319"/>
      <c r="E106" s="319"/>
      <c r="F106" s="320" t="s">
        <v>1084</v>
      </c>
      <c r="G106" s="297"/>
      <c r="H106" s="297" t="s">
        <v>1124</v>
      </c>
      <c r="I106" s="297" t="s">
        <v>1086</v>
      </c>
      <c r="J106" s="297">
        <v>20</v>
      </c>
      <c r="K106" s="311"/>
    </row>
    <row r="107" spans="2:11" s="1" customFormat="1" ht="15" customHeight="1">
      <c r="B107" s="309"/>
      <c r="C107" s="297" t="s">
        <v>1087</v>
      </c>
      <c r="D107" s="297"/>
      <c r="E107" s="297"/>
      <c r="F107" s="320" t="s">
        <v>1084</v>
      </c>
      <c r="G107" s="297"/>
      <c r="H107" s="297" t="s">
        <v>1124</v>
      </c>
      <c r="I107" s="297" t="s">
        <v>1086</v>
      </c>
      <c r="J107" s="297">
        <v>120</v>
      </c>
      <c r="K107" s="311"/>
    </row>
    <row r="108" spans="2:11" s="1" customFormat="1" ht="15" customHeight="1">
      <c r="B108" s="322"/>
      <c r="C108" s="297" t="s">
        <v>1089</v>
      </c>
      <c r="D108" s="297"/>
      <c r="E108" s="297"/>
      <c r="F108" s="320" t="s">
        <v>1090</v>
      </c>
      <c r="G108" s="297"/>
      <c r="H108" s="297" t="s">
        <v>1124</v>
      </c>
      <c r="I108" s="297" t="s">
        <v>1086</v>
      </c>
      <c r="J108" s="297">
        <v>50</v>
      </c>
      <c r="K108" s="311"/>
    </row>
    <row r="109" spans="2:11" s="1" customFormat="1" ht="15" customHeight="1">
      <c r="B109" s="322"/>
      <c r="C109" s="297" t="s">
        <v>1092</v>
      </c>
      <c r="D109" s="297"/>
      <c r="E109" s="297"/>
      <c r="F109" s="320" t="s">
        <v>1084</v>
      </c>
      <c r="G109" s="297"/>
      <c r="H109" s="297" t="s">
        <v>1124</v>
      </c>
      <c r="I109" s="297" t="s">
        <v>1094</v>
      </c>
      <c r="J109" s="297"/>
      <c r="K109" s="311"/>
    </row>
    <row r="110" spans="2:11" s="1" customFormat="1" ht="15" customHeight="1">
      <c r="B110" s="322"/>
      <c r="C110" s="297" t="s">
        <v>1103</v>
      </c>
      <c r="D110" s="297"/>
      <c r="E110" s="297"/>
      <c r="F110" s="320" t="s">
        <v>1090</v>
      </c>
      <c r="G110" s="297"/>
      <c r="H110" s="297" t="s">
        <v>1124</v>
      </c>
      <c r="I110" s="297" t="s">
        <v>1086</v>
      </c>
      <c r="J110" s="297">
        <v>50</v>
      </c>
      <c r="K110" s="311"/>
    </row>
    <row r="111" spans="2:11" s="1" customFormat="1" ht="15" customHeight="1">
      <c r="B111" s="322"/>
      <c r="C111" s="297" t="s">
        <v>1111</v>
      </c>
      <c r="D111" s="297"/>
      <c r="E111" s="297"/>
      <c r="F111" s="320" t="s">
        <v>1090</v>
      </c>
      <c r="G111" s="297"/>
      <c r="H111" s="297" t="s">
        <v>1124</v>
      </c>
      <c r="I111" s="297" t="s">
        <v>1086</v>
      </c>
      <c r="J111" s="297">
        <v>50</v>
      </c>
      <c r="K111" s="311"/>
    </row>
    <row r="112" spans="2:11" s="1" customFormat="1" ht="15" customHeight="1">
      <c r="B112" s="322"/>
      <c r="C112" s="297" t="s">
        <v>1109</v>
      </c>
      <c r="D112" s="297"/>
      <c r="E112" s="297"/>
      <c r="F112" s="320" t="s">
        <v>1090</v>
      </c>
      <c r="G112" s="297"/>
      <c r="H112" s="297" t="s">
        <v>1124</v>
      </c>
      <c r="I112" s="297" t="s">
        <v>1086</v>
      </c>
      <c r="J112" s="297">
        <v>50</v>
      </c>
      <c r="K112" s="311"/>
    </row>
    <row r="113" spans="2:11" s="1" customFormat="1" ht="15" customHeight="1">
      <c r="B113" s="322"/>
      <c r="C113" s="297" t="s">
        <v>53</v>
      </c>
      <c r="D113" s="297"/>
      <c r="E113" s="297"/>
      <c r="F113" s="320" t="s">
        <v>1084</v>
      </c>
      <c r="G113" s="297"/>
      <c r="H113" s="297" t="s">
        <v>1125</v>
      </c>
      <c r="I113" s="297" t="s">
        <v>1086</v>
      </c>
      <c r="J113" s="297">
        <v>20</v>
      </c>
      <c r="K113" s="311"/>
    </row>
    <row r="114" spans="2:11" s="1" customFormat="1" ht="15" customHeight="1">
      <c r="B114" s="322"/>
      <c r="C114" s="297" t="s">
        <v>1126</v>
      </c>
      <c r="D114" s="297"/>
      <c r="E114" s="297"/>
      <c r="F114" s="320" t="s">
        <v>1084</v>
      </c>
      <c r="G114" s="297"/>
      <c r="H114" s="297" t="s">
        <v>1127</v>
      </c>
      <c r="I114" s="297" t="s">
        <v>1086</v>
      </c>
      <c r="J114" s="297">
        <v>120</v>
      </c>
      <c r="K114" s="311"/>
    </row>
    <row r="115" spans="2:11" s="1" customFormat="1" ht="15" customHeight="1">
      <c r="B115" s="322"/>
      <c r="C115" s="297" t="s">
        <v>38</v>
      </c>
      <c r="D115" s="297"/>
      <c r="E115" s="297"/>
      <c r="F115" s="320" t="s">
        <v>1084</v>
      </c>
      <c r="G115" s="297"/>
      <c r="H115" s="297" t="s">
        <v>1128</v>
      </c>
      <c r="I115" s="297" t="s">
        <v>1119</v>
      </c>
      <c r="J115" s="297"/>
      <c r="K115" s="311"/>
    </row>
    <row r="116" spans="2:11" s="1" customFormat="1" ht="15" customHeight="1">
      <c r="B116" s="322"/>
      <c r="C116" s="297" t="s">
        <v>48</v>
      </c>
      <c r="D116" s="297"/>
      <c r="E116" s="297"/>
      <c r="F116" s="320" t="s">
        <v>1084</v>
      </c>
      <c r="G116" s="297"/>
      <c r="H116" s="297" t="s">
        <v>1129</v>
      </c>
      <c r="I116" s="297" t="s">
        <v>1119</v>
      </c>
      <c r="J116" s="297"/>
      <c r="K116" s="311"/>
    </row>
    <row r="117" spans="2:11" s="1" customFormat="1" ht="15" customHeight="1">
      <c r="B117" s="322"/>
      <c r="C117" s="297" t="s">
        <v>57</v>
      </c>
      <c r="D117" s="297"/>
      <c r="E117" s="297"/>
      <c r="F117" s="320" t="s">
        <v>1084</v>
      </c>
      <c r="G117" s="297"/>
      <c r="H117" s="297" t="s">
        <v>1130</v>
      </c>
      <c r="I117" s="297" t="s">
        <v>1131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1132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1078</v>
      </c>
      <c r="D123" s="312"/>
      <c r="E123" s="312"/>
      <c r="F123" s="312" t="s">
        <v>1079</v>
      </c>
      <c r="G123" s="313"/>
      <c r="H123" s="312" t="s">
        <v>54</v>
      </c>
      <c r="I123" s="312" t="s">
        <v>57</v>
      </c>
      <c r="J123" s="312" t="s">
        <v>1080</v>
      </c>
      <c r="K123" s="341"/>
    </row>
    <row r="124" spans="2:11" s="1" customFormat="1" ht="17.25" customHeight="1">
      <c r="B124" s="340"/>
      <c r="C124" s="314" t="s">
        <v>1081</v>
      </c>
      <c r="D124" s="314"/>
      <c r="E124" s="314"/>
      <c r="F124" s="315" t="s">
        <v>1082</v>
      </c>
      <c r="G124" s="316"/>
      <c r="H124" s="314"/>
      <c r="I124" s="314"/>
      <c r="J124" s="314" t="s">
        <v>1083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1087</v>
      </c>
      <c r="D126" s="319"/>
      <c r="E126" s="319"/>
      <c r="F126" s="320" t="s">
        <v>1084</v>
      </c>
      <c r="G126" s="297"/>
      <c r="H126" s="297" t="s">
        <v>1124</v>
      </c>
      <c r="I126" s="297" t="s">
        <v>1086</v>
      </c>
      <c r="J126" s="297">
        <v>120</v>
      </c>
      <c r="K126" s="345"/>
    </row>
    <row r="127" spans="2:11" s="1" customFormat="1" ht="15" customHeight="1">
      <c r="B127" s="342"/>
      <c r="C127" s="297" t="s">
        <v>1133</v>
      </c>
      <c r="D127" s="297"/>
      <c r="E127" s="297"/>
      <c r="F127" s="320" t="s">
        <v>1084</v>
      </c>
      <c r="G127" s="297"/>
      <c r="H127" s="297" t="s">
        <v>1134</v>
      </c>
      <c r="I127" s="297" t="s">
        <v>1086</v>
      </c>
      <c r="J127" s="297" t="s">
        <v>1135</v>
      </c>
      <c r="K127" s="345"/>
    </row>
    <row r="128" spans="2:11" s="1" customFormat="1" ht="15" customHeight="1">
      <c r="B128" s="342"/>
      <c r="C128" s="297" t="s">
        <v>1032</v>
      </c>
      <c r="D128" s="297"/>
      <c r="E128" s="297"/>
      <c r="F128" s="320" t="s">
        <v>1084</v>
      </c>
      <c r="G128" s="297"/>
      <c r="H128" s="297" t="s">
        <v>1136</v>
      </c>
      <c r="I128" s="297" t="s">
        <v>1086</v>
      </c>
      <c r="J128" s="297" t="s">
        <v>1135</v>
      </c>
      <c r="K128" s="345"/>
    </row>
    <row r="129" spans="2:11" s="1" customFormat="1" ht="15" customHeight="1">
      <c r="B129" s="342"/>
      <c r="C129" s="297" t="s">
        <v>1095</v>
      </c>
      <c r="D129" s="297"/>
      <c r="E129" s="297"/>
      <c r="F129" s="320" t="s">
        <v>1090</v>
      </c>
      <c r="G129" s="297"/>
      <c r="H129" s="297" t="s">
        <v>1096</v>
      </c>
      <c r="I129" s="297" t="s">
        <v>1086</v>
      </c>
      <c r="J129" s="297">
        <v>15</v>
      </c>
      <c r="K129" s="345"/>
    </row>
    <row r="130" spans="2:11" s="1" customFormat="1" ht="15" customHeight="1">
      <c r="B130" s="342"/>
      <c r="C130" s="323" t="s">
        <v>1097</v>
      </c>
      <c r="D130" s="323"/>
      <c r="E130" s="323"/>
      <c r="F130" s="324" t="s">
        <v>1090</v>
      </c>
      <c r="G130" s="323"/>
      <c r="H130" s="323" t="s">
        <v>1098</v>
      </c>
      <c r="I130" s="323" t="s">
        <v>1086</v>
      </c>
      <c r="J130" s="323">
        <v>15</v>
      </c>
      <c r="K130" s="345"/>
    </row>
    <row r="131" spans="2:11" s="1" customFormat="1" ht="15" customHeight="1">
      <c r="B131" s="342"/>
      <c r="C131" s="323" t="s">
        <v>1099</v>
      </c>
      <c r="D131" s="323"/>
      <c r="E131" s="323"/>
      <c r="F131" s="324" t="s">
        <v>1090</v>
      </c>
      <c r="G131" s="323"/>
      <c r="H131" s="323" t="s">
        <v>1100</v>
      </c>
      <c r="I131" s="323" t="s">
        <v>1086</v>
      </c>
      <c r="J131" s="323">
        <v>20</v>
      </c>
      <c r="K131" s="345"/>
    </row>
    <row r="132" spans="2:11" s="1" customFormat="1" ht="15" customHeight="1">
      <c r="B132" s="342"/>
      <c r="C132" s="323" t="s">
        <v>1101</v>
      </c>
      <c r="D132" s="323"/>
      <c r="E132" s="323"/>
      <c r="F132" s="324" t="s">
        <v>1090</v>
      </c>
      <c r="G132" s="323"/>
      <c r="H132" s="323" t="s">
        <v>1102</v>
      </c>
      <c r="I132" s="323" t="s">
        <v>1086</v>
      </c>
      <c r="J132" s="323">
        <v>20</v>
      </c>
      <c r="K132" s="345"/>
    </row>
    <row r="133" spans="2:11" s="1" customFormat="1" ht="15" customHeight="1">
      <c r="B133" s="342"/>
      <c r="C133" s="297" t="s">
        <v>1089</v>
      </c>
      <c r="D133" s="297"/>
      <c r="E133" s="297"/>
      <c r="F133" s="320" t="s">
        <v>1090</v>
      </c>
      <c r="G133" s="297"/>
      <c r="H133" s="297" t="s">
        <v>1124</v>
      </c>
      <c r="I133" s="297" t="s">
        <v>1086</v>
      </c>
      <c r="J133" s="297">
        <v>50</v>
      </c>
      <c r="K133" s="345"/>
    </row>
    <row r="134" spans="2:11" s="1" customFormat="1" ht="15" customHeight="1">
      <c r="B134" s="342"/>
      <c r="C134" s="297" t="s">
        <v>1103</v>
      </c>
      <c r="D134" s="297"/>
      <c r="E134" s="297"/>
      <c r="F134" s="320" t="s">
        <v>1090</v>
      </c>
      <c r="G134" s="297"/>
      <c r="H134" s="297" t="s">
        <v>1124</v>
      </c>
      <c r="I134" s="297" t="s">
        <v>1086</v>
      </c>
      <c r="J134" s="297">
        <v>50</v>
      </c>
      <c r="K134" s="345"/>
    </row>
    <row r="135" spans="2:11" s="1" customFormat="1" ht="15" customHeight="1">
      <c r="B135" s="342"/>
      <c r="C135" s="297" t="s">
        <v>1109</v>
      </c>
      <c r="D135" s="297"/>
      <c r="E135" s="297"/>
      <c r="F135" s="320" t="s">
        <v>1090</v>
      </c>
      <c r="G135" s="297"/>
      <c r="H135" s="297" t="s">
        <v>1124</v>
      </c>
      <c r="I135" s="297" t="s">
        <v>1086</v>
      </c>
      <c r="J135" s="297">
        <v>50</v>
      </c>
      <c r="K135" s="345"/>
    </row>
    <row r="136" spans="2:11" s="1" customFormat="1" ht="15" customHeight="1">
      <c r="B136" s="342"/>
      <c r="C136" s="297" t="s">
        <v>1111</v>
      </c>
      <c r="D136" s="297"/>
      <c r="E136" s="297"/>
      <c r="F136" s="320" t="s">
        <v>1090</v>
      </c>
      <c r="G136" s="297"/>
      <c r="H136" s="297" t="s">
        <v>1124</v>
      </c>
      <c r="I136" s="297" t="s">
        <v>1086</v>
      </c>
      <c r="J136" s="297">
        <v>50</v>
      </c>
      <c r="K136" s="345"/>
    </row>
    <row r="137" spans="2:11" s="1" customFormat="1" ht="15" customHeight="1">
      <c r="B137" s="342"/>
      <c r="C137" s="297" t="s">
        <v>1112</v>
      </c>
      <c r="D137" s="297"/>
      <c r="E137" s="297"/>
      <c r="F137" s="320" t="s">
        <v>1090</v>
      </c>
      <c r="G137" s="297"/>
      <c r="H137" s="297" t="s">
        <v>1137</v>
      </c>
      <c r="I137" s="297" t="s">
        <v>1086</v>
      </c>
      <c r="J137" s="297">
        <v>255</v>
      </c>
      <c r="K137" s="345"/>
    </row>
    <row r="138" spans="2:11" s="1" customFormat="1" ht="15" customHeight="1">
      <c r="B138" s="342"/>
      <c r="C138" s="297" t="s">
        <v>1114</v>
      </c>
      <c r="D138" s="297"/>
      <c r="E138" s="297"/>
      <c r="F138" s="320" t="s">
        <v>1084</v>
      </c>
      <c r="G138" s="297"/>
      <c r="H138" s="297" t="s">
        <v>1138</v>
      </c>
      <c r="I138" s="297" t="s">
        <v>1116</v>
      </c>
      <c r="J138" s="297"/>
      <c r="K138" s="345"/>
    </row>
    <row r="139" spans="2:11" s="1" customFormat="1" ht="15" customHeight="1">
      <c r="B139" s="342"/>
      <c r="C139" s="297" t="s">
        <v>1117</v>
      </c>
      <c r="D139" s="297"/>
      <c r="E139" s="297"/>
      <c r="F139" s="320" t="s">
        <v>1084</v>
      </c>
      <c r="G139" s="297"/>
      <c r="H139" s="297" t="s">
        <v>1139</v>
      </c>
      <c r="I139" s="297" t="s">
        <v>1119</v>
      </c>
      <c r="J139" s="297"/>
      <c r="K139" s="345"/>
    </row>
    <row r="140" spans="2:11" s="1" customFormat="1" ht="15" customHeight="1">
      <c r="B140" s="342"/>
      <c r="C140" s="297" t="s">
        <v>1120</v>
      </c>
      <c r="D140" s="297"/>
      <c r="E140" s="297"/>
      <c r="F140" s="320" t="s">
        <v>1084</v>
      </c>
      <c r="G140" s="297"/>
      <c r="H140" s="297" t="s">
        <v>1120</v>
      </c>
      <c r="I140" s="297" t="s">
        <v>1119</v>
      </c>
      <c r="J140" s="297"/>
      <c r="K140" s="345"/>
    </row>
    <row r="141" spans="2:11" s="1" customFormat="1" ht="15" customHeight="1">
      <c r="B141" s="342"/>
      <c r="C141" s="297" t="s">
        <v>38</v>
      </c>
      <c r="D141" s="297"/>
      <c r="E141" s="297"/>
      <c r="F141" s="320" t="s">
        <v>1084</v>
      </c>
      <c r="G141" s="297"/>
      <c r="H141" s="297" t="s">
        <v>1140</v>
      </c>
      <c r="I141" s="297" t="s">
        <v>1119</v>
      </c>
      <c r="J141" s="297"/>
      <c r="K141" s="345"/>
    </row>
    <row r="142" spans="2:11" s="1" customFormat="1" ht="15" customHeight="1">
      <c r="B142" s="342"/>
      <c r="C142" s="297" t="s">
        <v>1141</v>
      </c>
      <c r="D142" s="297"/>
      <c r="E142" s="297"/>
      <c r="F142" s="320" t="s">
        <v>1084</v>
      </c>
      <c r="G142" s="297"/>
      <c r="H142" s="297" t="s">
        <v>1142</v>
      </c>
      <c r="I142" s="297" t="s">
        <v>1119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1143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1078</v>
      </c>
      <c r="D148" s="312"/>
      <c r="E148" s="312"/>
      <c r="F148" s="312" t="s">
        <v>1079</v>
      </c>
      <c r="G148" s="313"/>
      <c r="H148" s="312" t="s">
        <v>54</v>
      </c>
      <c r="I148" s="312" t="s">
        <v>57</v>
      </c>
      <c r="J148" s="312" t="s">
        <v>1080</v>
      </c>
      <c r="K148" s="311"/>
    </row>
    <row r="149" spans="2:11" s="1" customFormat="1" ht="17.25" customHeight="1">
      <c r="B149" s="309"/>
      <c r="C149" s="314" t="s">
        <v>1081</v>
      </c>
      <c r="D149" s="314"/>
      <c r="E149" s="314"/>
      <c r="F149" s="315" t="s">
        <v>1082</v>
      </c>
      <c r="G149" s="316"/>
      <c r="H149" s="314"/>
      <c r="I149" s="314"/>
      <c r="J149" s="314" t="s">
        <v>1083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1087</v>
      </c>
      <c r="D151" s="297"/>
      <c r="E151" s="297"/>
      <c r="F151" s="350" t="s">
        <v>1084</v>
      </c>
      <c r="G151" s="297"/>
      <c r="H151" s="349" t="s">
        <v>1124</v>
      </c>
      <c r="I151" s="349" t="s">
        <v>1086</v>
      </c>
      <c r="J151" s="349">
        <v>120</v>
      </c>
      <c r="K151" s="345"/>
    </row>
    <row r="152" spans="2:11" s="1" customFormat="1" ht="15" customHeight="1">
      <c r="B152" s="322"/>
      <c r="C152" s="349" t="s">
        <v>1133</v>
      </c>
      <c r="D152" s="297"/>
      <c r="E152" s="297"/>
      <c r="F152" s="350" t="s">
        <v>1084</v>
      </c>
      <c r="G152" s="297"/>
      <c r="H152" s="349" t="s">
        <v>1144</v>
      </c>
      <c r="I152" s="349" t="s">
        <v>1086</v>
      </c>
      <c r="J152" s="349" t="s">
        <v>1135</v>
      </c>
      <c r="K152" s="345"/>
    </row>
    <row r="153" spans="2:11" s="1" customFormat="1" ht="15" customHeight="1">
      <c r="B153" s="322"/>
      <c r="C153" s="349" t="s">
        <v>1032</v>
      </c>
      <c r="D153" s="297"/>
      <c r="E153" s="297"/>
      <c r="F153" s="350" t="s">
        <v>1084</v>
      </c>
      <c r="G153" s="297"/>
      <c r="H153" s="349" t="s">
        <v>1145</v>
      </c>
      <c r="I153" s="349" t="s">
        <v>1086</v>
      </c>
      <c r="J153" s="349" t="s">
        <v>1135</v>
      </c>
      <c r="K153" s="345"/>
    </row>
    <row r="154" spans="2:11" s="1" customFormat="1" ht="15" customHeight="1">
      <c r="B154" s="322"/>
      <c r="C154" s="349" t="s">
        <v>1089</v>
      </c>
      <c r="D154" s="297"/>
      <c r="E154" s="297"/>
      <c r="F154" s="350" t="s">
        <v>1090</v>
      </c>
      <c r="G154" s="297"/>
      <c r="H154" s="349" t="s">
        <v>1124</v>
      </c>
      <c r="I154" s="349" t="s">
        <v>1086</v>
      </c>
      <c r="J154" s="349">
        <v>50</v>
      </c>
      <c r="K154" s="345"/>
    </row>
    <row r="155" spans="2:11" s="1" customFormat="1" ht="15" customHeight="1">
      <c r="B155" s="322"/>
      <c r="C155" s="349" t="s">
        <v>1092</v>
      </c>
      <c r="D155" s="297"/>
      <c r="E155" s="297"/>
      <c r="F155" s="350" t="s">
        <v>1084</v>
      </c>
      <c r="G155" s="297"/>
      <c r="H155" s="349" t="s">
        <v>1124</v>
      </c>
      <c r="I155" s="349" t="s">
        <v>1094</v>
      </c>
      <c r="J155" s="349"/>
      <c r="K155" s="345"/>
    </row>
    <row r="156" spans="2:11" s="1" customFormat="1" ht="15" customHeight="1">
      <c r="B156" s="322"/>
      <c r="C156" s="349" t="s">
        <v>1103</v>
      </c>
      <c r="D156" s="297"/>
      <c r="E156" s="297"/>
      <c r="F156" s="350" t="s">
        <v>1090</v>
      </c>
      <c r="G156" s="297"/>
      <c r="H156" s="349" t="s">
        <v>1124</v>
      </c>
      <c r="I156" s="349" t="s">
        <v>1086</v>
      </c>
      <c r="J156" s="349">
        <v>50</v>
      </c>
      <c r="K156" s="345"/>
    </row>
    <row r="157" spans="2:11" s="1" customFormat="1" ht="15" customHeight="1">
      <c r="B157" s="322"/>
      <c r="C157" s="349" t="s">
        <v>1111</v>
      </c>
      <c r="D157" s="297"/>
      <c r="E157" s="297"/>
      <c r="F157" s="350" t="s">
        <v>1090</v>
      </c>
      <c r="G157" s="297"/>
      <c r="H157" s="349" t="s">
        <v>1124</v>
      </c>
      <c r="I157" s="349" t="s">
        <v>1086</v>
      </c>
      <c r="J157" s="349">
        <v>50</v>
      </c>
      <c r="K157" s="345"/>
    </row>
    <row r="158" spans="2:11" s="1" customFormat="1" ht="15" customHeight="1">
      <c r="B158" s="322"/>
      <c r="C158" s="349" t="s">
        <v>1109</v>
      </c>
      <c r="D158" s="297"/>
      <c r="E158" s="297"/>
      <c r="F158" s="350" t="s">
        <v>1090</v>
      </c>
      <c r="G158" s="297"/>
      <c r="H158" s="349" t="s">
        <v>1124</v>
      </c>
      <c r="I158" s="349" t="s">
        <v>1086</v>
      </c>
      <c r="J158" s="349">
        <v>50</v>
      </c>
      <c r="K158" s="345"/>
    </row>
    <row r="159" spans="2:11" s="1" customFormat="1" ht="15" customHeight="1">
      <c r="B159" s="322"/>
      <c r="C159" s="349" t="s">
        <v>96</v>
      </c>
      <c r="D159" s="297"/>
      <c r="E159" s="297"/>
      <c r="F159" s="350" t="s">
        <v>1084</v>
      </c>
      <c r="G159" s="297"/>
      <c r="H159" s="349" t="s">
        <v>1146</v>
      </c>
      <c r="I159" s="349" t="s">
        <v>1086</v>
      </c>
      <c r="J159" s="349" t="s">
        <v>1147</v>
      </c>
      <c r="K159" s="345"/>
    </row>
    <row r="160" spans="2:11" s="1" customFormat="1" ht="15" customHeight="1">
      <c r="B160" s="322"/>
      <c r="C160" s="349" t="s">
        <v>1148</v>
      </c>
      <c r="D160" s="297"/>
      <c r="E160" s="297"/>
      <c r="F160" s="350" t="s">
        <v>1084</v>
      </c>
      <c r="G160" s="297"/>
      <c r="H160" s="349" t="s">
        <v>1149</v>
      </c>
      <c r="I160" s="349" t="s">
        <v>1119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1150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1078</v>
      </c>
      <c r="D166" s="312"/>
      <c r="E166" s="312"/>
      <c r="F166" s="312" t="s">
        <v>1079</v>
      </c>
      <c r="G166" s="354"/>
      <c r="H166" s="355" t="s">
        <v>54</v>
      </c>
      <c r="I166" s="355" t="s">
        <v>57</v>
      </c>
      <c r="J166" s="312" t="s">
        <v>1080</v>
      </c>
      <c r="K166" s="289"/>
    </row>
    <row r="167" spans="2:11" s="1" customFormat="1" ht="17.25" customHeight="1">
      <c r="B167" s="290"/>
      <c r="C167" s="314" t="s">
        <v>1081</v>
      </c>
      <c r="D167" s="314"/>
      <c r="E167" s="314"/>
      <c r="F167" s="315" t="s">
        <v>1082</v>
      </c>
      <c r="G167" s="356"/>
      <c r="H167" s="357"/>
      <c r="I167" s="357"/>
      <c r="J167" s="314" t="s">
        <v>1083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1087</v>
      </c>
      <c r="D169" s="297"/>
      <c r="E169" s="297"/>
      <c r="F169" s="320" t="s">
        <v>1084</v>
      </c>
      <c r="G169" s="297"/>
      <c r="H169" s="297" t="s">
        <v>1124</v>
      </c>
      <c r="I169" s="297" t="s">
        <v>1086</v>
      </c>
      <c r="J169" s="297">
        <v>120</v>
      </c>
      <c r="K169" s="345"/>
    </row>
    <row r="170" spans="2:11" s="1" customFormat="1" ht="15" customHeight="1">
      <c r="B170" s="322"/>
      <c r="C170" s="297" t="s">
        <v>1133</v>
      </c>
      <c r="D170" s="297"/>
      <c r="E170" s="297"/>
      <c r="F170" s="320" t="s">
        <v>1084</v>
      </c>
      <c r="G170" s="297"/>
      <c r="H170" s="297" t="s">
        <v>1134</v>
      </c>
      <c r="I170" s="297" t="s">
        <v>1086</v>
      </c>
      <c r="J170" s="297" t="s">
        <v>1135</v>
      </c>
      <c r="K170" s="345"/>
    </row>
    <row r="171" spans="2:11" s="1" customFormat="1" ht="15" customHeight="1">
      <c r="B171" s="322"/>
      <c r="C171" s="297" t="s">
        <v>1032</v>
      </c>
      <c r="D171" s="297"/>
      <c r="E171" s="297"/>
      <c r="F171" s="320" t="s">
        <v>1084</v>
      </c>
      <c r="G171" s="297"/>
      <c r="H171" s="297" t="s">
        <v>1151</v>
      </c>
      <c r="I171" s="297" t="s">
        <v>1086</v>
      </c>
      <c r="J171" s="297" t="s">
        <v>1135</v>
      </c>
      <c r="K171" s="345"/>
    </row>
    <row r="172" spans="2:11" s="1" customFormat="1" ht="15" customHeight="1">
      <c r="B172" s="322"/>
      <c r="C172" s="297" t="s">
        <v>1089</v>
      </c>
      <c r="D172" s="297"/>
      <c r="E172" s="297"/>
      <c r="F172" s="320" t="s">
        <v>1090</v>
      </c>
      <c r="G172" s="297"/>
      <c r="H172" s="297" t="s">
        <v>1151</v>
      </c>
      <c r="I172" s="297" t="s">
        <v>1086</v>
      </c>
      <c r="J172" s="297">
        <v>50</v>
      </c>
      <c r="K172" s="345"/>
    </row>
    <row r="173" spans="2:11" s="1" customFormat="1" ht="15" customHeight="1">
      <c r="B173" s="322"/>
      <c r="C173" s="297" t="s">
        <v>1092</v>
      </c>
      <c r="D173" s="297"/>
      <c r="E173" s="297"/>
      <c r="F173" s="320" t="s">
        <v>1084</v>
      </c>
      <c r="G173" s="297"/>
      <c r="H173" s="297" t="s">
        <v>1151</v>
      </c>
      <c r="I173" s="297" t="s">
        <v>1094</v>
      </c>
      <c r="J173" s="297"/>
      <c r="K173" s="345"/>
    </row>
    <row r="174" spans="2:11" s="1" customFormat="1" ht="15" customHeight="1">
      <c r="B174" s="322"/>
      <c r="C174" s="297" t="s">
        <v>1103</v>
      </c>
      <c r="D174" s="297"/>
      <c r="E174" s="297"/>
      <c r="F174" s="320" t="s">
        <v>1090</v>
      </c>
      <c r="G174" s="297"/>
      <c r="H174" s="297" t="s">
        <v>1151</v>
      </c>
      <c r="I174" s="297" t="s">
        <v>1086</v>
      </c>
      <c r="J174" s="297">
        <v>50</v>
      </c>
      <c r="K174" s="345"/>
    </row>
    <row r="175" spans="2:11" s="1" customFormat="1" ht="15" customHeight="1">
      <c r="B175" s="322"/>
      <c r="C175" s="297" t="s">
        <v>1111</v>
      </c>
      <c r="D175" s="297"/>
      <c r="E175" s="297"/>
      <c r="F175" s="320" t="s">
        <v>1090</v>
      </c>
      <c r="G175" s="297"/>
      <c r="H175" s="297" t="s">
        <v>1151</v>
      </c>
      <c r="I175" s="297" t="s">
        <v>1086</v>
      </c>
      <c r="J175" s="297">
        <v>50</v>
      </c>
      <c r="K175" s="345"/>
    </row>
    <row r="176" spans="2:11" s="1" customFormat="1" ht="15" customHeight="1">
      <c r="B176" s="322"/>
      <c r="C176" s="297" t="s">
        <v>1109</v>
      </c>
      <c r="D176" s="297"/>
      <c r="E176" s="297"/>
      <c r="F176" s="320" t="s">
        <v>1090</v>
      </c>
      <c r="G176" s="297"/>
      <c r="H176" s="297" t="s">
        <v>1151</v>
      </c>
      <c r="I176" s="297" t="s">
        <v>1086</v>
      </c>
      <c r="J176" s="297">
        <v>50</v>
      </c>
      <c r="K176" s="345"/>
    </row>
    <row r="177" spans="2:11" s="1" customFormat="1" ht="15" customHeight="1">
      <c r="B177" s="322"/>
      <c r="C177" s="297" t="s">
        <v>114</v>
      </c>
      <c r="D177" s="297"/>
      <c r="E177" s="297"/>
      <c r="F177" s="320" t="s">
        <v>1084</v>
      </c>
      <c r="G177" s="297"/>
      <c r="H177" s="297" t="s">
        <v>1152</v>
      </c>
      <c r="I177" s="297" t="s">
        <v>1153</v>
      </c>
      <c r="J177" s="297"/>
      <c r="K177" s="345"/>
    </row>
    <row r="178" spans="2:11" s="1" customFormat="1" ht="15" customHeight="1">
      <c r="B178" s="322"/>
      <c r="C178" s="297" t="s">
        <v>57</v>
      </c>
      <c r="D178" s="297"/>
      <c r="E178" s="297"/>
      <c r="F178" s="320" t="s">
        <v>1084</v>
      </c>
      <c r="G178" s="297"/>
      <c r="H178" s="297" t="s">
        <v>1154</v>
      </c>
      <c r="I178" s="297" t="s">
        <v>1155</v>
      </c>
      <c r="J178" s="297">
        <v>1</v>
      </c>
      <c r="K178" s="345"/>
    </row>
    <row r="179" spans="2:11" s="1" customFormat="1" ht="15" customHeight="1">
      <c r="B179" s="322"/>
      <c r="C179" s="297" t="s">
        <v>53</v>
      </c>
      <c r="D179" s="297"/>
      <c r="E179" s="297"/>
      <c r="F179" s="320" t="s">
        <v>1084</v>
      </c>
      <c r="G179" s="297"/>
      <c r="H179" s="297" t="s">
        <v>1156</v>
      </c>
      <c r="I179" s="297" t="s">
        <v>1086</v>
      </c>
      <c r="J179" s="297">
        <v>20</v>
      </c>
      <c r="K179" s="345"/>
    </row>
    <row r="180" spans="2:11" s="1" customFormat="1" ht="15" customHeight="1">
      <c r="B180" s="322"/>
      <c r="C180" s="297" t="s">
        <v>54</v>
      </c>
      <c r="D180" s="297"/>
      <c r="E180" s="297"/>
      <c r="F180" s="320" t="s">
        <v>1084</v>
      </c>
      <c r="G180" s="297"/>
      <c r="H180" s="297" t="s">
        <v>1157</v>
      </c>
      <c r="I180" s="297" t="s">
        <v>1086</v>
      </c>
      <c r="J180" s="297">
        <v>255</v>
      </c>
      <c r="K180" s="345"/>
    </row>
    <row r="181" spans="2:11" s="1" customFormat="1" ht="15" customHeight="1">
      <c r="B181" s="322"/>
      <c r="C181" s="297" t="s">
        <v>115</v>
      </c>
      <c r="D181" s="297"/>
      <c r="E181" s="297"/>
      <c r="F181" s="320" t="s">
        <v>1084</v>
      </c>
      <c r="G181" s="297"/>
      <c r="H181" s="297" t="s">
        <v>1048</v>
      </c>
      <c r="I181" s="297" t="s">
        <v>1086</v>
      </c>
      <c r="J181" s="297">
        <v>10</v>
      </c>
      <c r="K181" s="345"/>
    </row>
    <row r="182" spans="2:11" s="1" customFormat="1" ht="15" customHeight="1">
      <c r="B182" s="322"/>
      <c r="C182" s="297" t="s">
        <v>116</v>
      </c>
      <c r="D182" s="297"/>
      <c r="E182" s="297"/>
      <c r="F182" s="320" t="s">
        <v>1084</v>
      </c>
      <c r="G182" s="297"/>
      <c r="H182" s="297" t="s">
        <v>1158</v>
      </c>
      <c r="I182" s="297" t="s">
        <v>1119</v>
      </c>
      <c r="J182" s="297"/>
      <c r="K182" s="345"/>
    </row>
    <row r="183" spans="2:11" s="1" customFormat="1" ht="15" customHeight="1">
      <c r="B183" s="322"/>
      <c r="C183" s="297" t="s">
        <v>1159</v>
      </c>
      <c r="D183" s="297"/>
      <c r="E183" s="297"/>
      <c r="F183" s="320" t="s">
        <v>1084</v>
      </c>
      <c r="G183" s="297"/>
      <c r="H183" s="297" t="s">
        <v>1160</v>
      </c>
      <c r="I183" s="297" t="s">
        <v>1119</v>
      </c>
      <c r="J183" s="297"/>
      <c r="K183" s="345"/>
    </row>
    <row r="184" spans="2:11" s="1" customFormat="1" ht="15" customHeight="1">
      <c r="B184" s="322"/>
      <c r="C184" s="297" t="s">
        <v>1148</v>
      </c>
      <c r="D184" s="297"/>
      <c r="E184" s="297"/>
      <c r="F184" s="320" t="s">
        <v>1084</v>
      </c>
      <c r="G184" s="297"/>
      <c r="H184" s="297" t="s">
        <v>1161</v>
      </c>
      <c r="I184" s="297" t="s">
        <v>1119</v>
      </c>
      <c r="J184" s="297"/>
      <c r="K184" s="345"/>
    </row>
    <row r="185" spans="2:11" s="1" customFormat="1" ht="15" customHeight="1">
      <c r="B185" s="322"/>
      <c r="C185" s="297" t="s">
        <v>118</v>
      </c>
      <c r="D185" s="297"/>
      <c r="E185" s="297"/>
      <c r="F185" s="320" t="s">
        <v>1090</v>
      </c>
      <c r="G185" s="297"/>
      <c r="H185" s="297" t="s">
        <v>1162</v>
      </c>
      <c r="I185" s="297" t="s">
        <v>1086</v>
      </c>
      <c r="J185" s="297">
        <v>50</v>
      </c>
      <c r="K185" s="345"/>
    </row>
    <row r="186" spans="2:11" s="1" customFormat="1" ht="15" customHeight="1">
      <c r="B186" s="322"/>
      <c r="C186" s="297" t="s">
        <v>1163</v>
      </c>
      <c r="D186" s="297"/>
      <c r="E186" s="297"/>
      <c r="F186" s="320" t="s">
        <v>1090</v>
      </c>
      <c r="G186" s="297"/>
      <c r="H186" s="297" t="s">
        <v>1164</v>
      </c>
      <c r="I186" s="297" t="s">
        <v>1165</v>
      </c>
      <c r="J186" s="297"/>
      <c r="K186" s="345"/>
    </row>
    <row r="187" spans="2:11" s="1" customFormat="1" ht="15" customHeight="1">
      <c r="B187" s="322"/>
      <c r="C187" s="297" t="s">
        <v>1166</v>
      </c>
      <c r="D187" s="297"/>
      <c r="E187" s="297"/>
      <c r="F187" s="320" t="s">
        <v>1090</v>
      </c>
      <c r="G187" s="297"/>
      <c r="H187" s="297" t="s">
        <v>1167</v>
      </c>
      <c r="I187" s="297" t="s">
        <v>1165</v>
      </c>
      <c r="J187" s="297"/>
      <c r="K187" s="345"/>
    </row>
    <row r="188" spans="2:11" s="1" customFormat="1" ht="15" customHeight="1">
      <c r="B188" s="322"/>
      <c r="C188" s="297" t="s">
        <v>1168</v>
      </c>
      <c r="D188" s="297"/>
      <c r="E188" s="297"/>
      <c r="F188" s="320" t="s">
        <v>1090</v>
      </c>
      <c r="G188" s="297"/>
      <c r="H188" s="297" t="s">
        <v>1169</v>
      </c>
      <c r="I188" s="297" t="s">
        <v>1165</v>
      </c>
      <c r="J188" s="297"/>
      <c r="K188" s="345"/>
    </row>
    <row r="189" spans="2:11" s="1" customFormat="1" ht="15" customHeight="1">
      <c r="B189" s="322"/>
      <c r="C189" s="358" t="s">
        <v>1170</v>
      </c>
      <c r="D189" s="297"/>
      <c r="E189" s="297"/>
      <c r="F189" s="320" t="s">
        <v>1090</v>
      </c>
      <c r="G189" s="297"/>
      <c r="H189" s="297" t="s">
        <v>1171</v>
      </c>
      <c r="I189" s="297" t="s">
        <v>1172</v>
      </c>
      <c r="J189" s="359" t="s">
        <v>1173</v>
      </c>
      <c r="K189" s="345"/>
    </row>
    <row r="190" spans="2:11" s="1" customFormat="1" ht="15" customHeight="1">
      <c r="B190" s="322"/>
      <c r="C190" s="358" t="s">
        <v>42</v>
      </c>
      <c r="D190" s="297"/>
      <c r="E190" s="297"/>
      <c r="F190" s="320" t="s">
        <v>1084</v>
      </c>
      <c r="G190" s="297"/>
      <c r="H190" s="294" t="s">
        <v>1174</v>
      </c>
      <c r="I190" s="297" t="s">
        <v>1175</v>
      </c>
      <c r="J190" s="297"/>
      <c r="K190" s="345"/>
    </row>
    <row r="191" spans="2:11" s="1" customFormat="1" ht="15" customHeight="1">
      <c r="B191" s="322"/>
      <c r="C191" s="358" t="s">
        <v>1176</v>
      </c>
      <c r="D191" s="297"/>
      <c r="E191" s="297"/>
      <c r="F191" s="320" t="s">
        <v>1084</v>
      </c>
      <c r="G191" s="297"/>
      <c r="H191" s="297" t="s">
        <v>1177</v>
      </c>
      <c r="I191" s="297" t="s">
        <v>1119</v>
      </c>
      <c r="J191" s="297"/>
      <c r="K191" s="345"/>
    </row>
    <row r="192" spans="2:11" s="1" customFormat="1" ht="15" customHeight="1">
      <c r="B192" s="322"/>
      <c r="C192" s="358" t="s">
        <v>1178</v>
      </c>
      <c r="D192" s="297"/>
      <c r="E192" s="297"/>
      <c r="F192" s="320" t="s">
        <v>1084</v>
      </c>
      <c r="G192" s="297"/>
      <c r="H192" s="297" t="s">
        <v>1179</v>
      </c>
      <c r="I192" s="297" t="s">
        <v>1119</v>
      </c>
      <c r="J192" s="297"/>
      <c r="K192" s="345"/>
    </row>
    <row r="193" spans="2:11" s="1" customFormat="1" ht="15" customHeight="1">
      <c r="B193" s="322"/>
      <c r="C193" s="358" t="s">
        <v>1180</v>
      </c>
      <c r="D193" s="297"/>
      <c r="E193" s="297"/>
      <c r="F193" s="320" t="s">
        <v>1090</v>
      </c>
      <c r="G193" s="297"/>
      <c r="H193" s="297" t="s">
        <v>1181</v>
      </c>
      <c r="I193" s="297" t="s">
        <v>1119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1182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1183</v>
      </c>
      <c r="D200" s="361"/>
      <c r="E200" s="361"/>
      <c r="F200" s="361" t="s">
        <v>1184</v>
      </c>
      <c r="G200" s="362"/>
      <c r="H200" s="361" t="s">
        <v>1185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1175</v>
      </c>
      <c r="D202" s="297"/>
      <c r="E202" s="297"/>
      <c r="F202" s="320" t="s">
        <v>43</v>
      </c>
      <c r="G202" s="297"/>
      <c r="H202" s="297" t="s">
        <v>1186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44</v>
      </c>
      <c r="G203" s="297"/>
      <c r="H203" s="297" t="s">
        <v>1187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47</v>
      </c>
      <c r="G204" s="297"/>
      <c r="H204" s="297" t="s">
        <v>1188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45</v>
      </c>
      <c r="G205" s="297"/>
      <c r="H205" s="297" t="s">
        <v>1189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46</v>
      </c>
      <c r="G206" s="297"/>
      <c r="H206" s="297" t="s">
        <v>1190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1131</v>
      </c>
      <c r="D208" s="297"/>
      <c r="E208" s="297"/>
      <c r="F208" s="320" t="s">
        <v>79</v>
      </c>
      <c r="G208" s="297"/>
      <c r="H208" s="297" t="s">
        <v>1191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1026</v>
      </c>
      <c r="G209" s="297"/>
      <c r="H209" s="297" t="s">
        <v>1027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1024</v>
      </c>
      <c r="G210" s="297"/>
      <c r="H210" s="297" t="s">
        <v>1192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1028</v>
      </c>
      <c r="G211" s="358"/>
      <c r="H211" s="349" t="s">
        <v>1029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1030</v>
      </c>
      <c r="G212" s="358"/>
      <c r="H212" s="349" t="s">
        <v>1193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1155</v>
      </c>
      <c r="D214" s="297"/>
      <c r="E214" s="297"/>
      <c r="F214" s="320">
        <v>1</v>
      </c>
      <c r="G214" s="358"/>
      <c r="H214" s="349" t="s">
        <v>1194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1195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1196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1197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2023-08-07T09:34:03Z</dcterms:created>
  <dcterms:modified xsi:type="dcterms:W3CDTF">2023-08-07T09:34:10Z</dcterms:modified>
  <cp:category/>
  <cp:version/>
  <cp:contentType/>
  <cp:contentStatus/>
</cp:coreProperties>
</file>