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Lokalita I.A - 3" sheetId="2" r:id="rId2"/>
    <sheet name="SO 03 - Lokalita I.A - 4" sheetId="3" r:id="rId3"/>
    <sheet name="SO 04 - Lokalita I.A - 6" sheetId="4" r:id="rId4"/>
    <sheet name="SO 05 - Lokalita I.A - 7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02 - Lokalita I.A - 3'!$C$89:$K$340</definedName>
    <definedName name="_xlnm.Print_Area" localSheetId="1">'SO 02 - Lokalita I.A - 3'!$C$4:$J$39,'SO 02 - Lokalita I.A - 3'!$C$45:$J$71,'SO 02 - Lokalita I.A - 3'!$C$77:$K$340</definedName>
    <definedName name="_xlnm._FilterDatabase" localSheetId="2" hidden="1">'SO 03 - Lokalita I.A - 4'!$C$89:$K$297</definedName>
    <definedName name="_xlnm.Print_Area" localSheetId="2">'SO 03 - Lokalita I.A - 4'!$C$4:$J$39,'SO 03 - Lokalita I.A - 4'!$C$45:$J$71,'SO 03 - Lokalita I.A - 4'!$C$77:$K$297</definedName>
    <definedName name="_xlnm._FilterDatabase" localSheetId="3" hidden="1">'SO 04 - Lokalita I.A - 6'!$C$89:$K$247</definedName>
    <definedName name="_xlnm.Print_Area" localSheetId="3">'SO 04 - Lokalita I.A - 6'!$C$4:$J$39,'SO 04 - Lokalita I.A - 6'!$C$45:$J$71,'SO 04 - Lokalita I.A - 6'!$C$77:$K$247</definedName>
    <definedName name="_xlnm._FilterDatabase" localSheetId="4" hidden="1">'SO 05 - Lokalita I.A - 7'!$C$89:$K$284</definedName>
    <definedName name="_xlnm.Print_Area" localSheetId="4">'SO 05 - Lokalita I.A - 7'!$C$4:$J$39,'SO 05 - Lokalita I.A - 7'!$C$45:$J$71,'SO 05 - Lokalita I.A - 7'!$C$77:$K$284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02 - Lokalita I.A - 3'!$89:$89</definedName>
    <definedName name="_xlnm.Print_Titles" localSheetId="2">'SO 03 - Lokalita I.A - 4'!$89:$89</definedName>
    <definedName name="_xlnm.Print_Titles" localSheetId="3">'SO 04 - Lokalita I.A - 6'!$89:$89</definedName>
    <definedName name="_xlnm.Print_Titles" localSheetId="4">'SO 05 - Lokalita I.A - 7'!$89:$89</definedName>
  </definedNames>
  <calcPr fullCalcOnLoad="1"/>
</workbook>
</file>

<file path=xl/sharedStrings.xml><?xml version="1.0" encoding="utf-8"?>
<sst xmlns="http://schemas.openxmlformats.org/spreadsheetml/2006/main" count="9000" uniqueCount="1063">
  <si>
    <t>Export Komplet</t>
  </si>
  <si>
    <t>VZ</t>
  </si>
  <si>
    <t>2.0</t>
  </si>
  <si>
    <t>ZAMOK</t>
  </si>
  <si>
    <t>False</t>
  </si>
  <si>
    <t>{11e028b6-927b-4b1e-b20c-cb54019caedc}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</si>
  <si>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</si>
  <si>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</si>
  <si>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</si>
  <si>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</si>
  <si>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</si>
  <si>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</si>
  <si>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</si>
  <si>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</si>
  <si>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KAP57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</si>
  <si>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</si>
  <si>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</si>
  <si>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Rozmístění polopodzemních kontejnerů - Březenecká III. Etapa</t>
  </si>
  <si>
    <t>KSO:</t>
  </si>
  <si>
    <t/>
  </si>
  <si>
    <t>CC-CZ:</t>
  </si>
  <si>
    <t>Místo:</t>
  </si>
  <si>
    <t>Chomutov</t>
  </si>
  <si>
    <t>Datum:</t>
  </si>
  <si>
    <t>29. 6. 2023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</si>
  <si>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</si>
  <si>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</si>
  <si>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</si>
  <si>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</si>
  <si>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</si>
  <si>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</si>
  <si>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</si>
  <si>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</si>
  <si>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</si>
  <si>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</si>
  <si>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</si>
  <si>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</si>
  <si>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</si>
  <si>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</si>
  <si>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</si>
  <si>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</si>
  <si>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</si>
  <si>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</si>
  <si>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</si>
  <si>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</si>
  <si>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</si>
  <si>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</si>
  <si>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</si>
  <si>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</si>
  <si>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</si>
  <si>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</si>
  <si>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</si>
  <si>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</si>
  <si>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</si>
  <si>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</si>
  <si>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</si>
  <si>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</si>
  <si>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</si>
  <si>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</si>
  <si>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</si>
  <si>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</si>
  <si>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</si>
  <si>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</si>
  <si>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</si>
  <si>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</si>
  <si>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</si>
  <si>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</si>
  <si>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</si>
  <si>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</si>
  <si>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</si>
  <si>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</si>
  <si>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</si>
  <si>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</si>
  <si>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</si>
  <si>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</si>
  <si>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</si>
  <si>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</si>
  <si>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</si>
  <si>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Lokalita I.A - 3</t>
  </si>
  <si>
    <t>STA</t>
  </si>
  <si>
    <t>1</t>
  </si>
  <si>
    <t>{88b483b4-3129-4424-994b-81da1588a112}</t>
  </si>
  <si>
    <t>2</t>
  </si>
  <si>
    <t>SO 03</t>
  </si>
  <si>
    <t>Lokalita I.A - 4</t>
  </si>
  <si>
    <t>{4d5225c0-10a5-40f8-bf30-12d8e49f3bae}</t>
  </si>
  <si>
    <t>SO 04</t>
  </si>
  <si>
    <t>Lokalita I.A - 6</t>
  </si>
  <si>
    <t>{8043f841-b159-4eab-b456-ea9284bf046e}</t>
  </si>
  <si>
    <t>SO 05</t>
  </si>
  <si>
    <t>Lokalita I.A - 7</t>
  </si>
  <si>
    <t>{16c3b357-8146-4777-9909-8df9b2e47526}</t>
  </si>
  <si>
    <t>KRYCÍ LIST SOUPISU PRACÍ</t>
  </si>
  <si>
    <t>Objekt:</t>
  </si>
  <si>
    <t>SO 02 - Lokalita I.A - 3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</si>
  <si>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</si>
  <si>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</si>
  <si>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</si>
  <si>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</si>
  <si>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</si>
  <si>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</si>
  <si>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</si>
  <si>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</si>
  <si>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</si>
  <si>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</si>
  <si>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</si>
  <si>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</si>
  <si>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</si>
  <si>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</si>
  <si>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</si>
  <si>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</si>
  <si>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</si>
  <si>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</si>
  <si>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</si>
  <si>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</si>
  <si>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</si>
  <si>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</si>
  <si>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</si>
  <si>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</si>
  <si>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</si>
  <si>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</si>
  <si>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</si>
  <si>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</si>
  <si>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</si>
  <si>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</si>
  <si>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</si>
  <si>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</si>
  <si>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</si>
  <si>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112101103</t>
  </si>
  <si>
    <t>Odstranění stromů s odřezáním kmene a s odvětvením listnatých, průměru kmene přes 500 do 700 mm</t>
  </si>
  <si>
    <t>kus</t>
  </si>
  <si>
    <t>CS ÚRS 2023 01</t>
  </si>
  <si>
    <t>4</t>
  </si>
  <si>
    <t>-461298682</t>
  </si>
  <si>
    <t>Online PSC</t>
  </si>
  <si>
    <t>https://podminky.urs.cz/item/CS_URS_2023_01/112101103</t>
  </si>
  <si>
    <t>112251103</t>
  </si>
  <si>
    <t>Odstranění pařezů strojně s jejich vykopáním nebo vytrháním průměru přes 500 do 700 mm</t>
  </si>
  <si>
    <t>-1221566402</t>
  </si>
  <si>
    <t>https://podminky.urs.cz/item/CS_URS_2023_01/112251103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</si>
  <si>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</si>
  <si>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</si>
  <si>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</si>
  <si>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m2</t>
  </si>
  <si>
    <t>10321723</t>
  </si>
  <si>
    <t>https://podminky.urs.cz/item/CS_URS_2023_01/113107122</t>
  </si>
  <si>
    <t>VV</t>
  </si>
  <si>
    <t>Bourání asfaltové komunikace</t>
  </si>
  <si>
    <t>14,5</t>
  </si>
  <si>
    <t>CHodník</t>
  </si>
  <si>
    <t>81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</si>
  <si>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</si>
  <si>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</si>
  <si>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</si>
  <si>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849088583</t>
  </si>
  <si>
    <t>https://podminky.urs.cz/item/CS_URS_2023_01/113107142</t>
  </si>
  <si>
    <t>chodník</t>
  </si>
  <si>
    <t>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</si>
  <si>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</si>
  <si>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</si>
  <si>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-137472995</t>
  </si>
  <si>
    <t>https://podminky.urs.cz/item/CS_URS_2023_01/113107143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</si>
  <si>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</si>
  <si>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</si>
  <si>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</si>
  <si>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</si>
  <si>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-1202488097</t>
  </si>
  <si>
    <t>https://podminky.urs.cz/item/CS_URS_2023_01/113202111</t>
  </si>
  <si>
    <t>61</t>
  </si>
  <si>
    <t>7</t>
  </si>
  <si>
    <t>121151113</t>
  </si>
  <si>
    <t>Sejmutí ornice strojně při souvislé ploše přes 100 do 500 m2, tl. vrstvy do 200 mm</t>
  </si>
  <si>
    <t>-1867405241</t>
  </si>
  <si>
    <t>https://podminky.urs.cz/item/CS_URS_2023_01/121151113</t>
  </si>
  <si>
    <t>129</t>
  </si>
  <si>
    <t>8</t>
  </si>
  <si>
    <t>122251102</t>
  </si>
  <si>
    <t>Odkopávky a prokopávky nezapažené strojně v hornině třídy těžitelnosti I skupiny 3 přes 20 do 50 m3</t>
  </si>
  <si>
    <t>m3</t>
  </si>
  <si>
    <t>-2035468055</t>
  </si>
  <si>
    <t>https://podminky.urs.cz/item/CS_URS_2023_01/122251102</t>
  </si>
  <si>
    <t>Komunikace A</t>
  </si>
  <si>
    <t>91,4*0,3</t>
  </si>
  <si>
    <t>Komunikace B</t>
  </si>
  <si>
    <t>61,4*0,15</t>
  </si>
  <si>
    <t>9</t>
  </si>
  <si>
    <t>131213701</t>
  </si>
  <si>
    <t>Hloubení nezapažených jam ručně s urovnáním dna do předepsaného profilu a spádu v hornině třídy těžitelnosti I skupiny 3 soudržných</t>
  </si>
  <si>
    <t>-62295554</t>
  </si>
  <si>
    <t>https://podminky.urs.cz/item/CS_URS_2023_01/131213701</t>
  </si>
  <si>
    <t xml:space="preserve">dopravní značení </t>
  </si>
  <si>
    <t>0,7*0,5*0,5</t>
  </si>
  <si>
    <t>10</t>
  </si>
  <si>
    <t>131251102</t>
  </si>
  <si>
    <t>Hloubení nezapažených jam a zářezů strojně s urovnáním dna do předepsaného profilu a spádu v hornině třídy těžitelnosti I skupiny 3 přes 20 do 50 m3</t>
  </si>
  <si>
    <t>-398192401</t>
  </si>
  <si>
    <t>https://podminky.urs.cz/item/CS_URS_2023_01/131251102</t>
  </si>
  <si>
    <t>2,15*8,75*(1,6+0,15+0,1)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</si>
  <si>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</si>
  <si>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</si>
  <si>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</si>
  <si>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-1440316843</t>
  </si>
  <si>
    <t>https://podminky.urs.cz/item/CS_URS_2023_01/162751117</t>
  </si>
  <si>
    <t>129*0,2</t>
  </si>
  <si>
    <t>36,63</t>
  </si>
  <si>
    <t>0,175</t>
  </si>
  <si>
    <t>34,803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</si>
  <si>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</si>
  <si>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</si>
  <si>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</si>
  <si>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1476769791</t>
  </si>
  <si>
    <t>https://podminky.urs.cz/item/CS_URS_2023_01/162751119</t>
  </si>
  <si>
    <t>97,408*5</t>
  </si>
  <si>
    <t>13</t>
  </si>
  <si>
    <t>167151101</t>
  </si>
  <si>
    <t>Nakládání, skládání a překládání neulehlého výkopku nebo sypaniny strojně nakládání, množství do 100 m3, z horniny třídy těžitelnosti I, skupiny 1 až 3</t>
  </si>
  <si>
    <t>1535036196</t>
  </si>
  <si>
    <t>https://podminky.urs.cz/item/CS_URS_2023_01/167151101</t>
  </si>
  <si>
    <t>14</t>
  </si>
  <si>
    <t>171201231</t>
  </si>
  <si>
    <t>Poplatek za uložení stavebního odpadu na recyklační skládce (skládkovné) zeminy a kamení zatříděného do Katalogu odpadů pod kódem 17 05 04</t>
  </si>
  <si>
    <t>t</t>
  </si>
  <si>
    <t>-521875681</t>
  </si>
  <si>
    <t>https://podminky.urs.cz/item/CS_URS_2023_01/171201231</t>
  </si>
  <si>
    <t>97,408*1,8</t>
  </si>
  <si>
    <t>171251201</t>
  </si>
  <si>
    <t>Uložení sypaniny na skládky nebo meziskládky bez hutnění s upravením uložené sypaniny do předepsaného tvaru</t>
  </si>
  <si>
    <t>4516890</t>
  </si>
  <si>
    <t>https://podminky.urs.cz/item/CS_URS_2023_01/171251201</t>
  </si>
  <si>
    <t>97,408</t>
  </si>
  <si>
    <t>16</t>
  </si>
  <si>
    <t>174111101</t>
  </si>
  <si>
    <t>Zásyp sypaninou z jakékoliv horniny ručně s uložením výkopku ve vrstvách se zhutněním jam, šachet, rýh nebo kolem objektů v těchto vykopávkách</t>
  </si>
  <si>
    <t>-164684335</t>
  </si>
  <si>
    <t>https://podminky.urs.cz/item/CS_URS_2023_01/174111101</t>
  </si>
  <si>
    <t>zpětný zásyp zeminy okolo kontejneru</t>
  </si>
  <si>
    <t>-1,65*8,25*1,6</t>
  </si>
  <si>
    <t>-2,15*8,75*0,25</t>
  </si>
  <si>
    <t>17</t>
  </si>
  <si>
    <t>M</t>
  </si>
  <si>
    <t>58337308</t>
  </si>
  <si>
    <t>štěrkopísek frakce 0/2</t>
  </si>
  <si>
    <t>19904071</t>
  </si>
  <si>
    <t>18</t>
  </si>
  <si>
    <t>181411131</t>
  </si>
  <si>
    <t>Založení trávníku na půdě předem připravené plochy do 1000 m2 výsevem včetně utažení parkového v rovině nebo na svahu do 1:5</t>
  </si>
  <si>
    <t>-838614593</t>
  </si>
  <si>
    <t>https://podminky.urs.cz/item/CS_URS_2023_01/181411131</t>
  </si>
  <si>
    <t>14,2</t>
  </si>
  <si>
    <t>19</t>
  </si>
  <si>
    <t>00572410</t>
  </si>
  <si>
    <t>osivo směs travní parková</t>
  </si>
  <si>
    <t>kg</t>
  </si>
  <si>
    <t>-1841740702</t>
  </si>
  <si>
    <t>14,2*0,02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</si>
  <si>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</si>
  <si>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</si>
  <si>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</si>
  <si>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-1386784344</t>
  </si>
  <si>
    <t>https://podminky.urs.cz/item/CS_URS_2023_01/181951112</t>
  </si>
  <si>
    <t>81,1+10,3</t>
  </si>
  <si>
    <t>52,8+12,6</t>
  </si>
  <si>
    <t>182303111</t>
  </si>
  <si>
    <t>Doplnění zeminy nebo substrátu na travnatých plochách tloušťky do 50 mm v rovině nebo na svahu do 1:5</t>
  </si>
  <si>
    <t>913172499</t>
  </si>
  <si>
    <t>https://podminky.urs.cz/item/CS_URS_2023_01/182303111</t>
  </si>
  <si>
    <t>tl.150mm (50mm x 3)</t>
  </si>
  <si>
    <t>14,2*3</t>
  </si>
  <si>
    <t>22</t>
  </si>
  <si>
    <t>10364101</t>
  </si>
  <si>
    <t>zemina pro terénní úpravy - ornice</t>
  </si>
  <si>
    <t>-1611234497</t>
  </si>
  <si>
    <t>14,2*0,15*1,6</t>
  </si>
  <si>
    <t>Zakládání</t>
  </si>
  <si>
    <t>23</t>
  </si>
  <si>
    <t>271542211</t>
  </si>
  <si>
    <t>Podsyp pod základové konstrukce se zhutněním a urovnáním povrchu ze štěrkodrtě netříděné</t>
  </si>
  <si>
    <t>-144301610</t>
  </si>
  <si>
    <t>https://podminky.urs.cz/item/CS_URS_2023_01/271542211</t>
  </si>
  <si>
    <t>2,15*8,75*0,1</t>
  </si>
  <si>
    <t>24</t>
  </si>
  <si>
    <t>273321411</t>
  </si>
  <si>
    <t>Základy z betonu železového (bez výztuže) desky z betonu bez zvláštních nároků na prostředí tř. C 20/25</t>
  </si>
  <si>
    <t>1746508524</t>
  </si>
  <si>
    <t>https://podminky.urs.cz/item/CS_URS_2023_01/273321411</t>
  </si>
  <si>
    <t>2,15*8,75*0,15</t>
  </si>
  <si>
    <t>25</t>
  </si>
  <si>
    <t>273362021</t>
  </si>
  <si>
    <t>Výztuž základů desek ze svařovaných sítí z drátů typu KARI</t>
  </si>
  <si>
    <t>-62832109</t>
  </si>
  <si>
    <t>https://podminky.urs.cz/item/CS_URS_2023_01/273362021</t>
  </si>
  <si>
    <t>2,15*8,75*0,00444*1,2</t>
  </si>
  <si>
    <t>26</t>
  </si>
  <si>
    <t>291211111</t>
  </si>
  <si>
    <t>Zřízení zpevněné plochy ze silničních panelů osazených do lože tl. 50 mm z kameniva</t>
  </si>
  <si>
    <t>-753705636</t>
  </si>
  <si>
    <t>https://podminky.urs.cz/item/CS_URS_2023_01/291211111</t>
  </si>
  <si>
    <t>7,5*3</t>
  </si>
  <si>
    <t>27</t>
  </si>
  <si>
    <t>59381009</t>
  </si>
  <si>
    <t>panel silniční 3,00x1,00x0,15m</t>
  </si>
  <si>
    <t>-2140388998</t>
  </si>
  <si>
    <t>Komunikace pozemní</t>
  </si>
  <si>
    <t>28</t>
  </si>
  <si>
    <t>564811011</t>
  </si>
  <si>
    <t>Podklad ze štěrkodrti ŠD s rozprostřením a zhutněním plochy jednotlivě do 100 m2, po zhutnění tl. 50 mm</t>
  </si>
  <si>
    <t>1326817166</t>
  </si>
  <si>
    <t>https://podminky.urs.cz/item/CS_URS_2023_01/564811011</t>
  </si>
  <si>
    <t>10,3</t>
  </si>
  <si>
    <t>29</t>
  </si>
  <si>
    <t>564831011</t>
  </si>
  <si>
    <t>Podklad ze štěrkodrti ŠD s rozprostřením a zhutněním plochy jednotlivě do 100 m2, po zhutnění tl. 100 mm</t>
  </si>
  <si>
    <t>1199614477</t>
  </si>
  <si>
    <t>https://podminky.urs.cz/item/CS_URS_2023_01/564831011</t>
  </si>
  <si>
    <t>Doplnění ACO tl. 230mm</t>
  </si>
  <si>
    <t>30</t>
  </si>
  <si>
    <t>564851111</t>
  </si>
  <si>
    <t>Podklad ze štěrkodrti ŠD s rozprostřením a zhutněním plochy přes 100 m2, po zhutnění tl. 150 mm</t>
  </si>
  <si>
    <t>-1469786621</t>
  </si>
  <si>
    <t>https://podminky.urs.cz/item/CS_URS_2023_01/564851111</t>
  </si>
  <si>
    <t>31</t>
  </si>
  <si>
    <t>564861111</t>
  </si>
  <si>
    <t>Podklad ze štěrkodrti ŠD s rozprostřením a zhutněním plochy přes 100 m2, po zhutnění tl. 200 mm</t>
  </si>
  <si>
    <t>1173218667</t>
  </si>
  <si>
    <t>https://podminky.urs.cz/item/CS_URS_2023_01/564861111</t>
  </si>
  <si>
    <t>81,1</t>
  </si>
  <si>
    <t>32</t>
  </si>
  <si>
    <t>564871011</t>
  </si>
  <si>
    <t>Podklad ze štěrkodrti ŠD s rozprostřením a zhutněním plochy jednotlivě do 100 m2, po zhutnění tl. 250 mm</t>
  </si>
  <si>
    <t>397723199</t>
  </si>
  <si>
    <t>https://podminky.urs.cz/item/CS_URS_2023_01/564871011</t>
  </si>
  <si>
    <t>-8,25*1,65</t>
  </si>
  <si>
    <t>33</t>
  </si>
  <si>
    <t>565125111</t>
  </si>
  <si>
    <t>Asfaltový beton vrstva podkladní ACP 16 (obalované kamenivo střednězrnné - OKS) s rozprostřením a zhutněním v pruhu šířky přes 1,5 do 3 m, po zhutnění tl. 40 mm</t>
  </si>
  <si>
    <t>-1630823666</t>
  </si>
  <si>
    <t>https://podminky.urs.cz/item/CS_URS_2023_01/565125111</t>
  </si>
  <si>
    <t>34</t>
  </si>
  <si>
    <t>565165101</t>
  </si>
  <si>
    <t>Asfaltový beton vrstva podkladní ACP 16 (obalované kamenivo střednězrnné - OKS) s rozprostřením a zhutněním v pruhu šířky do 1,5 m, po zhutnění tl. 80 mm</t>
  </si>
  <si>
    <t>128715504</t>
  </si>
  <si>
    <t>https://podminky.urs.cz/item/CS_URS_2023_01/565165101</t>
  </si>
  <si>
    <t>35</t>
  </si>
  <si>
    <t>573211108</t>
  </si>
  <si>
    <t>Postřik spojovací PS bez posypu kamenivem z asfaltu silničního, v množství 0,40 kg/m2</t>
  </si>
  <si>
    <t>739528152</t>
  </si>
  <si>
    <t>https://podminky.urs.cz/item/CS_URS_2023_01/573211108</t>
  </si>
  <si>
    <t>Doplnění konstrukce ACo11</t>
  </si>
  <si>
    <t>36</t>
  </si>
  <si>
    <t>577144031</t>
  </si>
  <si>
    <t>Asfaltový beton vrstva obrusná ACO 11 (ABS) s rozprostřením a se zhutněním z modifikovaného asfaltu v pruhu šířky do 1,5 m, po zhutnění tl. 50 mm</t>
  </si>
  <si>
    <t>-333070600</t>
  </si>
  <si>
    <t>https://podminky.urs.cz/item/CS_URS_2023_01/577144031</t>
  </si>
  <si>
    <t>37</t>
  </si>
  <si>
    <t>577154131</t>
  </si>
  <si>
    <t>Asfaltový beton vrstva obrusná ACO 11 (ABS) s rozprostřením a se zhutněním z modifikovaného asfaltu v pruhu šířky přes do 1,5 do 3 m, po zhutnění tl. 60 mm</t>
  </si>
  <si>
    <t>-42621146</t>
  </si>
  <si>
    <t>https://podminky.urs.cz/item/CS_URS_2023_01/577154131</t>
  </si>
  <si>
    <t>38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</si>
  <si>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</si>
  <si>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</si>
  <si>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-278750336</t>
  </si>
  <si>
    <t>https://podminky.urs.cz/item/CS_URS_2023_01/596211111</t>
  </si>
  <si>
    <t>39</t>
  </si>
  <si>
    <t>59245018</t>
  </si>
  <si>
    <t>dlažba tvar obdélník betonová 200x100x60mm přírodní</t>
  </si>
  <si>
    <t>1249743682</t>
  </si>
  <si>
    <t>50,987*1,03 'Přepočtené koeficientem množství</t>
  </si>
  <si>
    <t>40</t>
  </si>
  <si>
    <t>59245006</t>
  </si>
  <si>
    <t>dlažba tvar obdélník betonová pro nevidomé 200x100x60mm barevná</t>
  </si>
  <si>
    <t>403986478</t>
  </si>
  <si>
    <t>0,8*1,03 'Přepočtené koeficientem množství</t>
  </si>
  <si>
    <t>41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</si>
  <si>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</si>
  <si>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</si>
  <si>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428156823</t>
  </si>
  <si>
    <t>https://podminky.urs.cz/item/CS_URS_2023_01/596212212</t>
  </si>
  <si>
    <t>76,15+10,3</t>
  </si>
  <si>
    <t>42</t>
  </si>
  <si>
    <t>59245005</t>
  </si>
  <si>
    <t>dlažba tvar obdélník betonová 200x100x80mm barevná</t>
  </si>
  <si>
    <t>628801423</t>
  </si>
  <si>
    <t>76,15*1,02 'Přepočtené koeficientem množství</t>
  </si>
  <si>
    <t>43</t>
  </si>
  <si>
    <t>59245020</t>
  </si>
  <si>
    <t>dlažba tvar obdélník betonová 200x100x80mm přírodní</t>
  </si>
  <si>
    <t>1217645908</t>
  </si>
  <si>
    <t>10,3*1,02 'Přepočtené koeficientem množství</t>
  </si>
  <si>
    <t>Ostatní konstrukce a práce, bourání</t>
  </si>
  <si>
    <t>44</t>
  </si>
  <si>
    <t>914111111</t>
  </si>
  <si>
    <t>Montáž svislé dopravní značky základní velikosti do 1 m2 objímkami na sloupky nebo konzoly</t>
  </si>
  <si>
    <t>-823761323</t>
  </si>
  <si>
    <t>https://podminky.urs.cz/item/CS_URS_2023_01/914111111</t>
  </si>
  <si>
    <t>45</t>
  </si>
  <si>
    <t>914511111</t>
  </si>
  <si>
    <t>Montáž sloupku dopravních značek délky do 3,5 m do betonového základu</t>
  </si>
  <si>
    <t>442100538</t>
  </si>
  <si>
    <t>https://podminky.urs.cz/item/CS_URS_2023_01/914511111</t>
  </si>
  <si>
    <t>46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</si>
  <si>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</si>
  <si>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</si>
  <si>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-2136778976</t>
  </si>
  <si>
    <t>https://podminky.urs.cz/item/CS_URS_2023_01/916131213</t>
  </si>
  <si>
    <t>BO 15/25</t>
  </si>
  <si>
    <t>BO 15/15</t>
  </si>
  <si>
    <t>47</t>
  </si>
  <si>
    <t>59217029</t>
  </si>
  <si>
    <t>obrubník betonový silniční nájezdový 1000x150x150mm</t>
  </si>
  <si>
    <t>1020393077</t>
  </si>
  <si>
    <t>29*1,02 'Přepočtené koeficientem množství</t>
  </si>
  <si>
    <t>48</t>
  </si>
  <si>
    <t>59217031</t>
  </si>
  <si>
    <t>obrubník betonový silniční 1000x150x250mm</t>
  </si>
  <si>
    <t>645725600</t>
  </si>
  <si>
    <t>31*1,02 'Přepočtené koeficientem množství</t>
  </si>
  <si>
    <t>49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</si>
  <si>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</si>
  <si>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</si>
  <si>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-1913924325</t>
  </si>
  <si>
    <t>https://podminky.urs.cz/item/CS_URS_2023_01/916231213</t>
  </si>
  <si>
    <t>BO 8/25</t>
  </si>
  <si>
    <t>50</t>
  </si>
  <si>
    <t>59217016</t>
  </si>
  <si>
    <t>obrubník betonový chodníkový 1000x80x250mm</t>
  </si>
  <si>
    <t>-429057775</t>
  </si>
  <si>
    <t>21*1,02 'Přepočtené koeficientem množství</t>
  </si>
  <si>
    <t>51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</si>
  <si>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</si>
  <si>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</si>
  <si>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-592577600</t>
  </si>
  <si>
    <t>https://podminky.urs.cz/item/CS_URS_2023_01/919122122</t>
  </si>
  <si>
    <t>52</t>
  </si>
  <si>
    <t>919735113</t>
  </si>
  <si>
    <t>Řezání stávajícího živičného krytu nebo podkladu hloubky přes 100 do 150 mm</t>
  </si>
  <si>
    <t>2011750293</t>
  </si>
  <si>
    <t>https://podminky.urs.cz/item/CS_URS_2023_01/919735113</t>
  </si>
  <si>
    <t>29+3</t>
  </si>
  <si>
    <t>53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</si>
  <si>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</si>
  <si>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</si>
  <si>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1189750338</t>
  </si>
  <si>
    <t>https://podminky.urs.cz/item/CS_URS_2023_01/966006132</t>
  </si>
  <si>
    <t>54</t>
  </si>
  <si>
    <t>R1384315</t>
  </si>
  <si>
    <t>Přeložení vedení VO</t>
  </si>
  <si>
    <t>kpl</t>
  </si>
  <si>
    <t>-1226224644</t>
  </si>
  <si>
    <t>55</t>
  </si>
  <si>
    <t>R1384389</t>
  </si>
  <si>
    <t>Přeložení stávající lampy</t>
  </si>
  <si>
    <t>1557686594</t>
  </si>
  <si>
    <t>56</t>
  </si>
  <si>
    <t>R4348486</t>
  </si>
  <si>
    <t>Montáž polopodzemních kontejnerů na připravenou betonovou desku</t>
  </si>
  <si>
    <t>-2017257995</t>
  </si>
  <si>
    <t>montáž pomocí jeřábu</t>
  </si>
  <si>
    <t>6 ks x 5 m3</t>
  </si>
  <si>
    <t>57</t>
  </si>
  <si>
    <t>M34354</t>
  </si>
  <si>
    <t>Polopodzemní kontejner na komunální odpad 5 m3, Referenční výrobek - MolokDomino 1/1</t>
  </si>
  <si>
    <t>-1918453258</t>
  </si>
  <si>
    <t>58</t>
  </si>
  <si>
    <t>M34355</t>
  </si>
  <si>
    <t>Polopodzemní kontejner na plastový odpad 5 m3, Referenční výrobek -  MolokDomino 1/1</t>
  </si>
  <si>
    <t>-730780216</t>
  </si>
  <si>
    <t>59</t>
  </si>
  <si>
    <t>M34356</t>
  </si>
  <si>
    <t>Polopodzemní kontejner na skleněný odpad 5 m3, Referenční výrobek - MolokDomino 1/1</t>
  </si>
  <si>
    <t>126629259</t>
  </si>
  <si>
    <t>60</t>
  </si>
  <si>
    <t>M34357</t>
  </si>
  <si>
    <t>Polopodzemní kontejner na papírový odpad 5 m3, Referenční výrobek - MolokDomino 1/1</t>
  </si>
  <si>
    <t>1708198928</t>
  </si>
  <si>
    <t>997</t>
  </si>
  <si>
    <t>Přesun sutě</t>
  </si>
  <si>
    <t>997221571</t>
  </si>
  <si>
    <t>Vodorovná doprava vybouraných hmot bez naložení, ale se složením a s hrubým urovnáním na vzdálenost do 1 km</t>
  </si>
  <si>
    <t>303061423</t>
  </si>
  <si>
    <t>https://podminky.urs.cz/item/CS_URS_2023_01/997221571</t>
  </si>
  <si>
    <t>62</t>
  </si>
  <si>
    <t>997221579</t>
  </si>
  <si>
    <t>Vodorovná doprava vybouraných hmot bez naložení, ale se složením a s hrubým urovnáním na vzdálenost Příplatek k ceně za každý další i započatý 1 km přes 1 km</t>
  </si>
  <si>
    <t>-1493107020</t>
  </si>
  <si>
    <t>https://podminky.urs.cz/item/CS_URS_2023_01/997221579</t>
  </si>
  <si>
    <t>62,684*14</t>
  </si>
  <si>
    <t>63</t>
  </si>
  <si>
    <t>997221612</t>
  </si>
  <si>
    <t>Nakládání na dopravní prostředky pro vodorovnou dopravu vybouraných hmot</t>
  </si>
  <si>
    <t>-791735442</t>
  </si>
  <si>
    <t>https://podminky.urs.cz/item/CS_URS_2023_01/997221612</t>
  </si>
  <si>
    <t>62,684</t>
  </si>
  <si>
    <t>64</t>
  </si>
  <si>
    <t>997221861</t>
  </si>
  <si>
    <t>Poplatek za uložení stavebního odpadu na recyklační skládce (skládkovné) z prostého betonu zatříděného do Katalogu odpadů pod kódem 17 01 01</t>
  </si>
  <si>
    <t>900642854</t>
  </si>
  <si>
    <t>https://podminky.urs.cz/item/CS_URS_2023_01/997221861</t>
  </si>
  <si>
    <t>0,082</t>
  </si>
  <si>
    <t>12,505</t>
  </si>
  <si>
    <t>65</t>
  </si>
  <si>
    <t>997221873</t>
  </si>
  <si>
    <t>429540441</t>
  </si>
  <si>
    <t>https://podminky.urs.cz/item/CS_URS_2023_01/997221873</t>
  </si>
  <si>
    <t>27,695</t>
  </si>
  <si>
    <t>66</t>
  </si>
  <si>
    <t>997221875</t>
  </si>
  <si>
    <t>Poplatek za uložení stavebního odpadu na recyklační skládce (skládkovné) asfaltového bez obsahu dehtu zatříděného do Katalogu odpadů pod kódem 17 03 02</t>
  </si>
  <si>
    <t>-1698402376</t>
  </si>
  <si>
    <t>https://podminky.urs.cz/item/CS_URS_2023_01/997221875</t>
  </si>
  <si>
    <t>17,82</t>
  </si>
  <si>
    <t>4,582</t>
  </si>
  <si>
    <t>998</t>
  </si>
  <si>
    <t>Přesun hmot</t>
  </si>
  <si>
    <t>67</t>
  </si>
  <si>
    <t>998223011</t>
  </si>
  <si>
    <t>Přesun hmot pro pozemní komunikace s krytem dlážděným dopravní vzdálenost do 200 m jakékoliv délky objektu</t>
  </si>
  <si>
    <t>1541564007</t>
  </si>
  <si>
    <t>https://podminky.urs.cz/item/CS_URS_2023_01/998223011</t>
  </si>
  <si>
    <t>VRN</t>
  </si>
  <si>
    <t>Vedlejší rozpočtové náklady</t>
  </si>
  <si>
    <t>VRN1</t>
  </si>
  <si>
    <t>Průzkumné, geodetické a projektové práce</t>
  </si>
  <si>
    <t>68</t>
  </si>
  <si>
    <t>012103000</t>
  </si>
  <si>
    <t>Geodetické práce před výstavbou</t>
  </si>
  <si>
    <t>nh</t>
  </si>
  <si>
    <t>1024</t>
  </si>
  <si>
    <t>557471244</t>
  </si>
  <si>
    <t>HZS Geodet</t>
  </si>
  <si>
    <t>69</t>
  </si>
  <si>
    <t>012203000</t>
  </si>
  <si>
    <t>Geodetické práce při provádění stavby</t>
  </si>
  <si>
    <t>922605871</t>
  </si>
  <si>
    <t>https://podminky.urs.cz/item/CS_URS_2023_01/012203000</t>
  </si>
  <si>
    <t>70</t>
  </si>
  <si>
    <t>013254000</t>
  </si>
  <si>
    <t>Dokumentace skutečného provedení stavby - 3x paré</t>
  </si>
  <si>
    <t>548608992</t>
  </si>
  <si>
    <t>HZS technik odborný</t>
  </si>
  <si>
    <t>VRN3</t>
  </si>
  <si>
    <t>Zařízení staveniště</t>
  </si>
  <si>
    <t>71</t>
  </si>
  <si>
    <t>032903000</t>
  </si>
  <si>
    <t>Náklady na provoz a údržbu vybavení staveniště</t>
  </si>
  <si>
    <t>-569678581</t>
  </si>
  <si>
    <t>72</t>
  </si>
  <si>
    <t>034103000</t>
  </si>
  <si>
    <t>Oplocení staveniště</t>
  </si>
  <si>
    <t>souhrn</t>
  </si>
  <si>
    <t>-1356438444</t>
  </si>
  <si>
    <t>73</t>
  </si>
  <si>
    <t>034303000</t>
  </si>
  <si>
    <t>Dopravní značení na staveništi</t>
  </si>
  <si>
    <t>130238665</t>
  </si>
  <si>
    <t>ocenit DIO, včetně nákladů na následné rozmístění značek</t>
  </si>
  <si>
    <t>74</t>
  </si>
  <si>
    <t>034503000</t>
  </si>
  <si>
    <t>Informační tabule na staveništi</t>
  </si>
  <si>
    <t>1831188231</t>
  </si>
  <si>
    <t>VRN4</t>
  </si>
  <si>
    <t>Inženýrská činnost</t>
  </si>
  <si>
    <t>75</t>
  </si>
  <si>
    <t>043134000</t>
  </si>
  <si>
    <t>Zkoušky zatěžovací</t>
  </si>
  <si>
    <t>-895589413</t>
  </si>
  <si>
    <t>SO 03 - Lokalita I.A - 4</t>
  </si>
  <si>
    <t>1698189731</t>
  </si>
  <si>
    <t>105,5</t>
  </si>
  <si>
    <t>1503622663</t>
  </si>
  <si>
    <t>941713857</t>
  </si>
  <si>
    <t>-1839294178</t>
  </si>
  <si>
    <t>121151103</t>
  </si>
  <si>
    <t>Sejmutí ornice strojně při souvislé ploše do 100 m2, tl. vrstvy do 200 mm</t>
  </si>
  <si>
    <t>1179656283</t>
  </si>
  <si>
    <t>https://podminky.urs.cz/item/CS_URS_2023_01/121151103</t>
  </si>
  <si>
    <t>25579997</t>
  </si>
  <si>
    <t>105,5*0,3</t>
  </si>
  <si>
    <t>42*0,15</t>
  </si>
  <si>
    <t>-60771888</t>
  </si>
  <si>
    <t>7,1*2,15*(1,6+0,15+0,1)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</si>
  <si>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</si>
  <si>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</si>
  <si>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758183455</t>
  </si>
  <si>
    <t>https://podminky.urs.cz/item/CS_URS_2023_01/162751137</t>
  </si>
  <si>
    <t>50*0,2</t>
  </si>
  <si>
    <t>37,95</t>
  </si>
  <si>
    <t>28,24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</si>
  <si>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</si>
  <si>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</si>
  <si>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-1973742652</t>
  </si>
  <si>
    <t>https://podminky.urs.cz/item/CS_URS_2023_01/162751139</t>
  </si>
  <si>
    <t>76,19*5</t>
  </si>
  <si>
    <t>1987046888</t>
  </si>
  <si>
    <t>-1567248331</t>
  </si>
  <si>
    <t>76,19*1,8</t>
  </si>
  <si>
    <t>1790274332</t>
  </si>
  <si>
    <t>76,19</t>
  </si>
  <si>
    <t>-1484550306</t>
  </si>
  <si>
    <t>-6,6*1,65*1,6</t>
  </si>
  <si>
    <t>-7,1*2,15*0,25</t>
  </si>
  <si>
    <t>329927295</t>
  </si>
  <si>
    <t>-241004267</t>
  </si>
  <si>
    <t>13,5</t>
  </si>
  <si>
    <t>-532953428</t>
  </si>
  <si>
    <t>13,5*0,02 'Přepočtené koeficientem množství</t>
  </si>
  <si>
    <t>1878313412</t>
  </si>
  <si>
    <t>293767994</t>
  </si>
  <si>
    <t>13,5*4</t>
  </si>
  <si>
    <t>1289573368</t>
  </si>
  <si>
    <t>13,5*0,15*1,6</t>
  </si>
  <si>
    <t>538606934</t>
  </si>
  <si>
    <t>7,1*2,15*0,1</t>
  </si>
  <si>
    <t>258607992</t>
  </si>
  <si>
    <t>7,1*2,15*0,15</t>
  </si>
  <si>
    <t>-774889344</t>
  </si>
  <si>
    <t>7,1*2,15*0,00444*1,2</t>
  </si>
  <si>
    <t>-582857993</t>
  </si>
  <si>
    <t>158668247</t>
  </si>
  <si>
    <t>285070771</t>
  </si>
  <si>
    <t>-580199996</t>
  </si>
  <si>
    <t>-6,6*1,65</t>
  </si>
  <si>
    <t>-1270243047</t>
  </si>
  <si>
    <t>138324696</t>
  </si>
  <si>
    <t>-250750696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</si>
  <si>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</si>
  <si>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</si>
  <si>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-874748121</t>
  </si>
  <si>
    <t>https://podminky.urs.cz/item/CS_URS_2023_01/596211110</t>
  </si>
  <si>
    <t>-1606435390</t>
  </si>
  <si>
    <t>28,07*1,03 'Přepočtené koeficientem množství</t>
  </si>
  <si>
    <t>59245263</t>
  </si>
  <si>
    <t>dlažba tvar čtverec betonová tl. 60mm, vodící linie</t>
  </si>
  <si>
    <t>2017920763</t>
  </si>
  <si>
    <t>3,04*1,03 'Přepočtené koeficientem množství</t>
  </si>
  <si>
    <t>465830209</t>
  </si>
  <si>
    <t>-1766364730</t>
  </si>
  <si>
    <t>77,7*1,02 'Přepočtené koeficientem množství</t>
  </si>
  <si>
    <t>30736578</t>
  </si>
  <si>
    <t>22,3*1,02 'Přepočtené koeficientem množství</t>
  </si>
  <si>
    <t>59245226</t>
  </si>
  <si>
    <t>dlažba tvar obdélník betonová pro nevidomé 200x100x80mm barevná</t>
  </si>
  <si>
    <t>-1682528246</t>
  </si>
  <si>
    <t>5,5*1,02 'Přepočtené koeficientem množství</t>
  </si>
  <si>
    <t>1220979502</t>
  </si>
  <si>
    <t>-861078673</t>
  </si>
  <si>
    <t>59*1,02 'Přepočtené koeficientem množství</t>
  </si>
  <si>
    <t>1105764207</t>
  </si>
  <si>
    <t>486823367</t>
  </si>
  <si>
    <t>22*1,02 'Přepočtené koeficientem množství</t>
  </si>
  <si>
    <t>-965267699</t>
  </si>
  <si>
    <t>27,5+12,3</t>
  </si>
  <si>
    <t>741576784</t>
  </si>
  <si>
    <t>27,5+12,3+1,3+2,6</t>
  </si>
  <si>
    <t>R138259</t>
  </si>
  <si>
    <t>Výměna stávajícího poklopu za poklop pojezdový</t>
  </si>
  <si>
    <t>-2144331073</t>
  </si>
  <si>
    <t>427870508</t>
  </si>
  <si>
    <t>4 ks x 5 m3</t>
  </si>
  <si>
    <t>-1538872333</t>
  </si>
  <si>
    <t>Polopodzemní kontejner na plastový odpad 5 m3, Referenční výrobek - MolokDomino 1/1</t>
  </si>
  <si>
    <t>-786864858</t>
  </si>
  <si>
    <t>M34358</t>
  </si>
  <si>
    <t>Polopodzemní kontejner  půlený na skleněný odpad a BIO odpad 5 m3, Referenční výrobek - MolokDomino 1/2</t>
  </si>
  <si>
    <t>-115140444</t>
  </si>
  <si>
    <t>-99949475</t>
  </si>
  <si>
    <t>938538220</t>
  </si>
  <si>
    <t>75,15*14</t>
  </si>
  <si>
    <t>-847115321</t>
  </si>
  <si>
    <t>75,15</t>
  </si>
  <si>
    <t>-47034446</t>
  </si>
  <si>
    <t>9,225</t>
  </si>
  <si>
    <t>-94521767</t>
  </si>
  <si>
    <t>36,395</t>
  </si>
  <si>
    <t>1304990279</t>
  </si>
  <si>
    <t>23,21</t>
  </si>
  <si>
    <t>6,32</t>
  </si>
  <si>
    <t>1221828387</t>
  </si>
  <si>
    <t>1806114725</t>
  </si>
  <si>
    <t>-142734185</t>
  </si>
  <si>
    <t>1927018719</t>
  </si>
  <si>
    <t>1020009467</t>
  </si>
  <si>
    <t>943575989</t>
  </si>
  <si>
    <t>1236877150</t>
  </si>
  <si>
    <t>-2120355863</t>
  </si>
  <si>
    <t>-1219097098</t>
  </si>
  <si>
    <t>SO 04 - Lokalita I.A - 6</t>
  </si>
  <si>
    <t>1700671965</t>
  </si>
  <si>
    <t>8,8</t>
  </si>
  <si>
    <t>5,3*11,5</t>
  </si>
  <si>
    <t>-231617029</t>
  </si>
  <si>
    <t>122251101</t>
  </si>
  <si>
    <t>Odkopávky a prokopávky nezapažené strojně v hornině třídy těžitelnosti I skupiny 3 do 20 m3</t>
  </si>
  <si>
    <t>2043827709</t>
  </si>
  <si>
    <t>https://podminky.urs.cz/item/CS_URS_2023_01/122251101</t>
  </si>
  <si>
    <t>61*0,15</t>
  </si>
  <si>
    <t>131251103</t>
  </si>
  <si>
    <t>Hloubení nezapažených jam a zářezů strojně s urovnáním dna do předepsaného profilu a spádu v hornině třídy těžitelnosti I skupiny 3 přes 50 do 100 m3</t>
  </si>
  <si>
    <t>-1660824205</t>
  </si>
  <si>
    <t>https://podminky.urs.cz/item/CS_URS_2023_01/131251103</t>
  </si>
  <si>
    <t>8,9*3,8*(1,6+0,15+0,1)</t>
  </si>
  <si>
    <t>-377071393</t>
  </si>
  <si>
    <t>9,15</t>
  </si>
  <si>
    <t>62,567</t>
  </si>
  <si>
    <t>-1968119142</t>
  </si>
  <si>
    <t>71,717*5</t>
  </si>
  <si>
    <t>696400028</t>
  </si>
  <si>
    <t>-1035638362</t>
  </si>
  <si>
    <t>71,717*1,8</t>
  </si>
  <si>
    <t>731816603</t>
  </si>
  <si>
    <t>71,717</t>
  </si>
  <si>
    <t>1711220584</t>
  </si>
  <si>
    <t>-3,3*8,4*1,6</t>
  </si>
  <si>
    <t>-8,9*3,8*0,25</t>
  </si>
  <si>
    <t>1424740074</t>
  </si>
  <si>
    <t>9,76*2</t>
  </si>
  <si>
    <t>1014844643</t>
  </si>
  <si>
    <t>-2057469519</t>
  </si>
  <si>
    <t>8,9*3,8*0,1</t>
  </si>
  <si>
    <t>414424370</t>
  </si>
  <si>
    <t>8,9*3,8*0,15</t>
  </si>
  <si>
    <t>-591052892</t>
  </si>
  <si>
    <t>8,9*3,8*0,00444*1,2</t>
  </si>
  <si>
    <t>-997994058</t>
  </si>
  <si>
    <t>-1651683463</t>
  </si>
  <si>
    <t>-27,72</t>
  </si>
  <si>
    <t>-1461326883</t>
  </si>
  <si>
    <t>-626896112</t>
  </si>
  <si>
    <t>1138002983</t>
  </si>
  <si>
    <t>-1629585242</t>
  </si>
  <si>
    <t>-932697594</t>
  </si>
  <si>
    <t>32,48*1,03 'Přepočtené koeficientem množství</t>
  </si>
  <si>
    <t>-465043968</t>
  </si>
  <si>
    <t>1843839496</t>
  </si>
  <si>
    <t>9,4+5,3</t>
  </si>
  <si>
    <t>2,5</t>
  </si>
  <si>
    <t>-1122886956</t>
  </si>
  <si>
    <t>2,5*1,02 'Přepočtené koeficientem množství</t>
  </si>
  <si>
    <t>1182843679</t>
  </si>
  <si>
    <t>14,7*1,03 'Přepočtené koeficientem množství</t>
  </si>
  <si>
    <t>-724700433</t>
  </si>
  <si>
    <t>209657239</t>
  </si>
  <si>
    <t>5,3+11,5</t>
  </si>
  <si>
    <t>-952768115</t>
  </si>
  <si>
    <t>10 ks x 5 m3</t>
  </si>
  <si>
    <t>140126099</t>
  </si>
  <si>
    <t>-1696392937</t>
  </si>
  <si>
    <t>1391538913</t>
  </si>
  <si>
    <t>218038511</t>
  </si>
  <si>
    <t>1552738838</t>
  </si>
  <si>
    <t>1708297893</t>
  </si>
  <si>
    <t>1653403255</t>
  </si>
  <si>
    <t>42,269*14</t>
  </si>
  <si>
    <t>-489382695</t>
  </si>
  <si>
    <t>42,269</t>
  </si>
  <si>
    <t>-1083032473</t>
  </si>
  <si>
    <t>22,041</t>
  </si>
  <si>
    <t>1257923858</t>
  </si>
  <si>
    <t>20,228</t>
  </si>
  <si>
    <t>-357001105</t>
  </si>
  <si>
    <t>916936072</t>
  </si>
  <si>
    <t>1082473365</t>
  </si>
  <si>
    <t>-1555419861</t>
  </si>
  <si>
    <t>2091313004</t>
  </si>
  <si>
    <t>-1598471358</t>
  </si>
  <si>
    <t>354467534</t>
  </si>
  <si>
    <t>-1842251838</t>
  </si>
  <si>
    <t>1371604581</t>
  </si>
  <si>
    <t>SO 05 - Lokalita I.A - 7</t>
  </si>
  <si>
    <t>111211101</t>
  </si>
  <si>
    <t>Odstranění křovin a stromů s odstraněním kořenů ručně průměru kmene do 100 mm jakékoliv plochy v rovině nebo ve svahu o sklonu do 1:5</t>
  </si>
  <si>
    <t>1520028712</t>
  </si>
  <si>
    <t>https://podminky.urs.cz/item/CS_URS_2023_01/111211101</t>
  </si>
  <si>
    <t>-1058307173</t>
  </si>
  <si>
    <t>22,7</t>
  </si>
  <si>
    <t>-1555934885</t>
  </si>
  <si>
    <t>-358428562</t>
  </si>
  <si>
    <t>-1895345070</t>
  </si>
  <si>
    <t>115</t>
  </si>
  <si>
    <t>1782541412</t>
  </si>
  <si>
    <t>17*0,3</t>
  </si>
  <si>
    <t>41*0,15</t>
  </si>
  <si>
    <t>448271501</t>
  </si>
  <si>
    <t>5,4*3,8*(1,6+0,15+0,1)</t>
  </si>
  <si>
    <t>505473070</t>
  </si>
  <si>
    <t>115*0,2</t>
  </si>
  <si>
    <t>11,25</t>
  </si>
  <si>
    <t>37,962</t>
  </si>
  <si>
    <t>385792319</t>
  </si>
  <si>
    <t>72,212*5</t>
  </si>
  <si>
    <t>-1218005746</t>
  </si>
  <si>
    <t>-1208439078</t>
  </si>
  <si>
    <t>72,212*1,8</t>
  </si>
  <si>
    <t>230102001</t>
  </si>
  <si>
    <t>72,212</t>
  </si>
  <si>
    <t>-1157165414</t>
  </si>
  <si>
    <t>zásyp zeminy okolo kontejneru</t>
  </si>
  <si>
    <t>-3,3*4,95*1,6</t>
  </si>
  <si>
    <t>-5,4*3,8*0,25</t>
  </si>
  <si>
    <t>-1769406700</t>
  </si>
  <si>
    <t>2134844073</t>
  </si>
  <si>
    <t>39,66+12,06</t>
  </si>
  <si>
    <t>1749865458</t>
  </si>
  <si>
    <t>53,8750000000001*0,02 'Přepočtené koeficientem množství</t>
  </si>
  <si>
    <t>121977767</t>
  </si>
  <si>
    <t>1290348033</t>
  </si>
  <si>
    <t>1251471534</t>
  </si>
  <si>
    <t>51,72*0,15*1,6</t>
  </si>
  <si>
    <t>2113607060</t>
  </si>
  <si>
    <t>5,4*3,8*0,1</t>
  </si>
  <si>
    <t>-520716554</t>
  </si>
  <si>
    <t>5,4*3,8*0,15</t>
  </si>
  <si>
    <t>830720147</t>
  </si>
  <si>
    <t>5,4*3,8*0,00444*1,2</t>
  </si>
  <si>
    <t>-487822511</t>
  </si>
  <si>
    <t>564851011</t>
  </si>
  <si>
    <t>Podklad ze štěrkodrti ŠD s rozprostřením a zhutněním plochy jednotlivě do 100 m2, po zhutnění tl. 150 mm</t>
  </si>
  <si>
    <t>1685304033</t>
  </si>
  <si>
    <t>https://podminky.urs.cz/item/CS_URS_2023_01/564851011</t>
  </si>
  <si>
    <t>564861011</t>
  </si>
  <si>
    <t>Podklad ze štěrkodrti ŠD s rozprostřením a zhutněním plochy jednotlivě do 100 m2, po zhutnění tl. 200 mm</t>
  </si>
  <si>
    <t>1920146516</t>
  </si>
  <si>
    <t>https://podminky.urs.cz/item/CS_URS_2023_01/564861011</t>
  </si>
  <si>
    <t>-1783477692</t>
  </si>
  <si>
    <t>-3,3*5</t>
  </si>
  <si>
    <t>353745476</t>
  </si>
  <si>
    <t>1597947732</t>
  </si>
  <si>
    <t>-2105358440</t>
  </si>
  <si>
    <t>-695821966</t>
  </si>
  <si>
    <t>24,5</t>
  </si>
  <si>
    <t>125887192</t>
  </si>
  <si>
    <t>23,7*1,03 'Přepočtené koeficientem množství</t>
  </si>
  <si>
    <t>266657912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</si>
  <si>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</si>
  <si>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</si>
  <si>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-1581762484</t>
  </si>
  <si>
    <t>https://podminky.urs.cz/item/CS_URS_2023_01/596212210</t>
  </si>
  <si>
    <t>-1726606374</t>
  </si>
  <si>
    <t>17*1,03 'Přepočtené koeficientem množství</t>
  </si>
  <si>
    <t>87502413</t>
  </si>
  <si>
    <t>-1243363280</t>
  </si>
  <si>
    <t>19*1,02 'Přepočtené koeficientem množství</t>
  </si>
  <si>
    <t>70598109</t>
  </si>
  <si>
    <t>50*1,03 'Přepočtené koeficientem množství</t>
  </si>
  <si>
    <t>-991908248</t>
  </si>
  <si>
    <t>222675423</t>
  </si>
  <si>
    <t>10*1,02 'Přepočtené koeficientem množství</t>
  </si>
  <si>
    <t>1377430747</t>
  </si>
  <si>
    <t>1713009210</t>
  </si>
  <si>
    <t>26+26</t>
  </si>
  <si>
    <t>805282445</t>
  </si>
  <si>
    <t>-300907965</t>
  </si>
  <si>
    <t>12 ks x 5 m3</t>
  </si>
  <si>
    <t>-1839582868</t>
  </si>
  <si>
    <t>1699362806</t>
  </si>
  <si>
    <t>-263870275</t>
  </si>
  <si>
    <t>1137507432</t>
  </si>
  <si>
    <t>-1886605266</t>
  </si>
  <si>
    <t>1695472383</t>
  </si>
  <si>
    <t>24,416*14</t>
  </si>
  <si>
    <t>-193584939</t>
  </si>
  <si>
    <t>24,416</t>
  </si>
  <si>
    <t>-278468536</t>
  </si>
  <si>
    <t>10,742</t>
  </si>
  <si>
    <t>-143756594</t>
  </si>
  <si>
    <t>6,583</t>
  </si>
  <si>
    <t>-339697236</t>
  </si>
  <si>
    <t>7,173</t>
  </si>
  <si>
    <t>1082007418</t>
  </si>
  <si>
    <t>265573723</t>
  </si>
  <si>
    <t>-1228554184</t>
  </si>
  <si>
    <t>-680517736</t>
  </si>
  <si>
    <t>-1279488081</t>
  </si>
  <si>
    <t>5590302</t>
  </si>
  <si>
    <t>-1318468737</t>
  </si>
  <si>
    <t>455275041</t>
  </si>
  <si>
    <t>-1357661805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</si>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</sst>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03" TargetMode="External" /><Relationship Id="rId2" Type="http://schemas.openxmlformats.org/officeDocument/2006/relationships/hyperlink" Target="https://podminky.urs.cz/item/CS_URS_2023_01/112251103" TargetMode="External" /><Relationship Id="rId3" Type="http://schemas.openxmlformats.org/officeDocument/2006/relationships/hyperlink" Target="https://podminky.urs.cz/item/CS_URS_2023_01/113107122" TargetMode="External" /><Relationship Id="rId4" Type="http://schemas.openxmlformats.org/officeDocument/2006/relationships/hyperlink" Target="https://podminky.urs.cz/item/CS_URS_2023_01/113107142" TargetMode="External" /><Relationship Id="rId5" Type="http://schemas.openxmlformats.org/officeDocument/2006/relationships/hyperlink" Target="https://podminky.urs.cz/item/CS_URS_2023_01/113107143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1151113" TargetMode="External" /><Relationship Id="rId8" Type="http://schemas.openxmlformats.org/officeDocument/2006/relationships/hyperlink" Target="https://podminky.urs.cz/item/CS_URS_2023_01/122251102" TargetMode="External" /><Relationship Id="rId9" Type="http://schemas.openxmlformats.org/officeDocument/2006/relationships/hyperlink" Target="https://podminky.urs.cz/item/CS_URS_2023_01/131213701" TargetMode="External" /><Relationship Id="rId10" Type="http://schemas.openxmlformats.org/officeDocument/2006/relationships/hyperlink" Target="https://podminky.urs.cz/item/CS_URS_2023_01/131251102" TargetMode="External" /><Relationship Id="rId11" Type="http://schemas.openxmlformats.org/officeDocument/2006/relationships/hyperlink" Target="https://podminky.urs.cz/item/CS_URS_2023_01/162751117" TargetMode="External" /><Relationship Id="rId12" Type="http://schemas.openxmlformats.org/officeDocument/2006/relationships/hyperlink" Target="https://podminky.urs.cz/item/CS_URS_2023_01/162751119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71201231" TargetMode="External" /><Relationship Id="rId15" Type="http://schemas.openxmlformats.org/officeDocument/2006/relationships/hyperlink" Target="https://podminky.urs.cz/item/CS_URS_2023_01/171251201" TargetMode="External" /><Relationship Id="rId16" Type="http://schemas.openxmlformats.org/officeDocument/2006/relationships/hyperlink" Target="https://podminky.urs.cz/item/CS_URS_2023_01/174111101" TargetMode="External" /><Relationship Id="rId17" Type="http://schemas.openxmlformats.org/officeDocument/2006/relationships/hyperlink" Target="https://podminky.urs.cz/item/CS_URS_2023_01/181411131" TargetMode="External" /><Relationship Id="rId18" Type="http://schemas.openxmlformats.org/officeDocument/2006/relationships/hyperlink" Target="https://podminky.urs.cz/item/CS_URS_2023_01/181951112" TargetMode="External" /><Relationship Id="rId19" Type="http://schemas.openxmlformats.org/officeDocument/2006/relationships/hyperlink" Target="https://podminky.urs.cz/item/CS_URS_2023_01/182303111" TargetMode="External" /><Relationship Id="rId20" Type="http://schemas.openxmlformats.org/officeDocument/2006/relationships/hyperlink" Target="https://podminky.urs.cz/item/CS_URS_2023_01/271542211" TargetMode="External" /><Relationship Id="rId21" Type="http://schemas.openxmlformats.org/officeDocument/2006/relationships/hyperlink" Target="https://podminky.urs.cz/item/CS_URS_2023_01/273321411" TargetMode="External" /><Relationship Id="rId22" Type="http://schemas.openxmlformats.org/officeDocument/2006/relationships/hyperlink" Target="https://podminky.urs.cz/item/CS_URS_2023_01/273362021" TargetMode="External" /><Relationship Id="rId23" Type="http://schemas.openxmlformats.org/officeDocument/2006/relationships/hyperlink" Target="https://podminky.urs.cz/item/CS_URS_2023_01/291211111" TargetMode="External" /><Relationship Id="rId24" Type="http://schemas.openxmlformats.org/officeDocument/2006/relationships/hyperlink" Target="https://podminky.urs.cz/item/CS_URS_2023_01/564811011" TargetMode="External" /><Relationship Id="rId25" Type="http://schemas.openxmlformats.org/officeDocument/2006/relationships/hyperlink" Target="https://podminky.urs.cz/item/CS_URS_2023_01/564831011" TargetMode="External" /><Relationship Id="rId26" Type="http://schemas.openxmlformats.org/officeDocument/2006/relationships/hyperlink" Target="https://podminky.urs.cz/item/CS_URS_2023_01/564851111" TargetMode="External" /><Relationship Id="rId27" Type="http://schemas.openxmlformats.org/officeDocument/2006/relationships/hyperlink" Target="https://podminky.urs.cz/item/CS_URS_2023_01/564861111" TargetMode="External" /><Relationship Id="rId28" Type="http://schemas.openxmlformats.org/officeDocument/2006/relationships/hyperlink" Target="https://podminky.urs.cz/item/CS_URS_2023_01/564871011" TargetMode="External" /><Relationship Id="rId29" Type="http://schemas.openxmlformats.org/officeDocument/2006/relationships/hyperlink" Target="https://podminky.urs.cz/item/CS_URS_2023_01/565125111" TargetMode="External" /><Relationship Id="rId30" Type="http://schemas.openxmlformats.org/officeDocument/2006/relationships/hyperlink" Target="https://podminky.urs.cz/item/CS_URS_2023_01/565165101" TargetMode="External" /><Relationship Id="rId31" Type="http://schemas.openxmlformats.org/officeDocument/2006/relationships/hyperlink" Target="https://podminky.urs.cz/item/CS_URS_2023_01/573211108" TargetMode="External" /><Relationship Id="rId32" Type="http://schemas.openxmlformats.org/officeDocument/2006/relationships/hyperlink" Target="https://podminky.urs.cz/item/CS_URS_2023_01/577144031" TargetMode="External" /><Relationship Id="rId33" Type="http://schemas.openxmlformats.org/officeDocument/2006/relationships/hyperlink" Target="https://podminky.urs.cz/item/CS_URS_2023_01/577154131" TargetMode="External" /><Relationship Id="rId34" Type="http://schemas.openxmlformats.org/officeDocument/2006/relationships/hyperlink" Target="https://podminky.urs.cz/item/CS_URS_2023_01/596211111" TargetMode="External" /><Relationship Id="rId35" Type="http://schemas.openxmlformats.org/officeDocument/2006/relationships/hyperlink" Target="https://podminky.urs.cz/item/CS_URS_2023_01/596212212" TargetMode="External" /><Relationship Id="rId36" Type="http://schemas.openxmlformats.org/officeDocument/2006/relationships/hyperlink" Target="https://podminky.urs.cz/item/CS_URS_2023_01/914111111" TargetMode="External" /><Relationship Id="rId37" Type="http://schemas.openxmlformats.org/officeDocument/2006/relationships/hyperlink" Target="https://podminky.urs.cz/item/CS_URS_2023_01/914511111" TargetMode="External" /><Relationship Id="rId38" Type="http://schemas.openxmlformats.org/officeDocument/2006/relationships/hyperlink" Target="https://podminky.urs.cz/item/CS_URS_2023_01/916131213" TargetMode="External" /><Relationship Id="rId39" Type="http://schemas.openxmlformats.org/officeDocument/2006/relationships/hyperlink" Target="https://podminky.urs.cz/item/CS_URS_2023_01/916231213" TargetMode="External" /><Relationship Id="rId40" Type="http://schemas.openxmlformats.org/officeDocument/2006/relationships/hyperlink" Target="https://podminky.urs.cz/item/CS_URS_2023_01/919122122" TargetMode="External" /><Relationship Id="rId41" Type="http://schemas.openxmlformats.org/officeDocument/2006/relationships/hyperlink" Target="https://podminky.urs.cz/item/CS_URS_2023_01/919735113" TargetMode="External" /><Relationship Id="rId42" Type="http://schemas.openxmlformats.org/officeDocument/2006/relationships/hyperlink" Target="https://podminky.urs.cz/item/CS_URS_2023_01/966006132" TargetMode="External" /><Relationship Id="rId43" Type="http://schemas.openxmlformats.org/officeDocument/2006/relationships/hyperlink" Target="https://podminky.urs.cz/item/CS_URS_2023_01/997221571" TargetMode="External" /><Relationship Id="rId44" Type="http://schemas.openxmlformats.org/officeDocument/2006/relationships/hyperlink" Target="https://podminky.urs.cz/item/CS_URS_2023_01/997221579" TargetMode="External" /><Relationship Id="rId45" Type="http://schemas.openxmlformats.org/officeDocument/2006/relationships/hyperlink" Target="https://podminky.urs.cz/item/CS_URS_2023_01/997221612" TargetMode="External" /><Relationship Id="rId46" Type="http://schemas.openxmlformats.org/officeDocument/2006/relationships/hyperlink" Target="https://podminky.urs.cz/item/CS_URS_2023_01/997221861" TargetMode="External" /><Relationship Id="rId47" Type="http://schemas.openxmlformats.org/officeDocument/2006/relationships/hyperlink" Target="https://podminky.urs.cz/item/CS_URS_2023_01/997221873" TargetMode="External" /><Relationship Id="rId48" Type="http://schemas.openxmlformats.org/officeDocument/2006/relationships/hyperlink" Target="https://podminky.urs.cz/item/CS_URS_2023_01/997221875" TargetMode="External" /><Relationship Id="rId49" Type="http://schemas.openxmlformats.org/officeDocument/2006/relationships/hyperlink" Target="https://podminky.urs.cz/item/CS_URS_2023_01/998223011" TargetMode="External" /><Relationship Id="rId50" Type="http://schemas.openxmlformats.org/officeDocument/2006/relationships/hyperlink" Target="https://podminky.urs.cz/item/CS_URS_2023_01/01220300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2" TargetMode="External" /><Relationship Id="rId2" Type="http://schemas.openxmlformats.org/officeDocument/2006/relationships/hyperlink" Target="https://podminky.urs.cz/item/CS_URS_2023_01/113107142" TargetMode="External" /><Relationship Id="rId3" Type="http://schemas.openxmlformats.org/officeDocument/2006/relationships/hyperlink" Target="https://podminky.urs.cz/item/CS_URS_2023_01/11310714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1151103" TargetMode="External" /><Relationship Id="rId6" Type="http://schemas.openxmlformats.org/officeDocument/2006/relationships/hyperlink" Target="https://podminky.urs.cz/item/CS_URS_2023_01/122251102" TargetMode="External" /><Relationship Id="rId7" Type="http://schemas.openxmlformats.org/officeDocument/2006/relationships/hyperlink" Target="https://podminky.urs.cz/item/CS_URS_2023_01/131251102" TargetMode="External" /><Relationship Id="rId8" Type="http://schemas.openxmlformats.org/officeDocument/2006/relationships/hyperlink" Target="https://podminky.urs.cz/item/CS_URS_2023_01/162751137" TargetMode="External" /><Relationship Id="rId9" Type="http://schemas.openxmlformats.org/officeDocument/2006/relationships/hyperlink" Target="https://podminky.urs.cz/item/CS_URS_2023_01/16275113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11101" TargetMode="External" /><Relationship Id="rId14" Type="http://schemas.openxmlformats.org/officeDocument/2006/relationships/hyperlink" Target="https://podminky.urs.cz/item/CS_URS_2023_01/181411131" TargetMode="External" /><Relationship Id="rId15" Type="http://schemas.openxmlformats.org/officeDocument/2006/relationships/hyperlink" Target="https://podminky.urs.cz/item/CS_URS_2023_01/181951112" TargetMode="External" /><Relationship Id="rId16" Type="http://schemas.openxmlformats.org/officeDocument/2006/relationships/hyperlink" Target="https://podminky.urs.cz/item/CS_URS_2023_01/182303111" TargetMode="External" /><Relationship Id="rId17" Type="http://schemas.openxmlformats.org/officeDocument/2006/relationships/hyperlink" Target="https://podminky.urs.cz/item/CS_URS_2023_01/271542211" TargetMode="External" /><Relationship Id="rId18" Type="http://schemas.openxmlformats.org/officeDocument/2006/relationships/hyperlink" Target="https://podminky.urs.cz/item/CS_URS_2023_01/273321411" TargetMode="External" /><Relationship Id="rId19" Type="http://schemas.openxmlformats.org/officeDocument/2006/relationships/hyperlink" Target="https://podminky.urs.cz/item/CS_URS_2023_01/273362021" TargetMode="External" /><Relationship Id="rId20" Type="http://schemas.openxmlformats.org/officeDocument/2006/relationships/hyperlink" Target="https://podminky.urs.cz/item/CS_URS_2023_01/564831011" TargetMode="External" /><Relationship Id="rId21" Type="http://schemas.openxmlformats.org/officeDocument/2006/relationships/hyperlink" Target="https://podminky.urs.cz/item/CS_URS_2023_01/5648511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4871011" TargetMode="External" /><Relationship Id="rId24" Type="http://schemas.openxmlformats.org/officeDocument/2006/relationships/hyperlink" Target="https://podminky.urs.cz/item/CS_URS_2023_01/565165101" TargetMode="External" /><Relationship Id="rId25" Type="http://schemas.openxmlformats.org/officeDocument/2006/relationships/hyperlink" Target="https://podminky.urs.cz/item/CS_URS_2023_01/573211108" TargetMode="External" /><Relationship Id="rId26" Type="http://schemas.openxmlformats.org/officeDocument/2006/relationships/hyperlink" Target="https://podminky.urs.cz/item/CS_URS_2023_01/577144031" TargetMode="External" /><Relationship Id="rId27" Type="http://schemas.openxmlformats.org/officeDocument/2006/relationships/hyperlink" Target="https://podminky.urs.cz/item/CS_URS_2023_01/596211110" TargetMode="External" /><Relationship Id="rId28" Type="http://schemas.openxmlformats.org/officeDocument/2006/relationships/hyperlink" Target="https://podminky.urs.cz/item/CS_URS_2023_01/596212212" TargetMode="External" /><Relationship Id="rId29" Type="http://schemas.openxmlformats.org/officeDocument/2006/relationships/hyperlink" Target="https://podminky.urs.cz/item/CS_URS_2023_01/916131213" TargetMode="External" /><Relationship Id="rId30" Type="http://schemas.openxmlformats.org/officeDocument/2006/relationships/hyperlink" Target="https://podminky.urs.cz/item/CS_URS_2023_01/916231213" TargetMode="External" /><Relationship Id="rId31" Type="http://schemas.openxmlformats.org/officeDocument/2006/relationships/hyperlink" Target="https://podminky.urs.cz/item/CS_URS_2023_01/919122122" TargetMode="External" /><Relationship Id="rId32" Type="http://schemas.openxmlformats.org/officeDocument/2006/relationships/hyperlink" Target="https://podminky.urs.cz/item/CS_URS_2023_01/919735113" TargetMode="External" /><Relationship Id="rId33" Type="http://schemas.openxmlformats.org/officeDocument/2006/relationships/hyperlink" Target="https://podminky.urs.cz/item/CS_URS_2023_01/997221571" TargetMode="External" /><Relationship Id="rId34" Type="http://schemas.openxmlformats.org/officeDocument/2006/relationships/hyperlink" Target="https://podminky.urs.cz/item/CS_URS_2023_01/997221579" TargetMode="External" /><Relationship Id="rId35" Type="http://schemas.openxmlformats.org/officeDocument/2006/relationships/hyperlink" Target="https://podminky.urs.cz/item/CS_URS_2023_01/997221612" TargetMode="External" /><Relationship Id="rId36" Type="http://schemas.openxmlformats.org/officeDocument/2006/relationships/hyperlink" Target="https://podminky.urs.cz/item/CS_URS_2023_01/997221861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hyperlink" Target="https://podminky.urs.cz/item/CS_URS_2023_01/997221875" TargetMode="External" /><Relationship Id="rId39" Type="http://schemas.openxmlformats.org/officeDocument/2006/relationships/hyperlink" Target="https://podminky.urs.cz/item/CS_URS_2023_01/998223011" TargetMode="External" /><Relationship Id="rId40" Type="http://schemas.openxmlformats.org/officeDocument/2006/relationships/hyperlink" Target="https://podminky.urs.cz/item/CS_URS_2023_01/012203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2" TargetMode="External" /><Relationship Id="rId2" Type="http://schemas.openxmlformats.org/officeDocument/2006/relationships/hyperlink" Target="https://podminky.urs.cz/item/CS_URS_2023_01/113107143" TargetMode="External" /><Relationship Id="rId3" Type="http://schemas.openxmlformats.org/officeDocument/2006/relationships/hyperlink" Target="https://podminky.urs.cz/item/CS_URS_2023_01/122251101" TargetMode="External" /><Relationship Id="rId4" Type="http://schemas.openxmlformats.org/officeDocument/2006/relationships/hyperlink" Target="https://podminky.urs.cz/item/CS_URS_2023_01/131251103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11101" TargetMode="External" /><Relationship Id="rId11" Type="http://schemas.openxmlformats.org/officeDocument/2006/relationships/hyperlink" Target="https://podminky.urs.cz/item/CS_URS_2023_01/181951112" TargetMode="External" /><Relationship Id="rId12" Type="http://schemas.openxmlformats.org/officeDocument/2006/relationships/hyperlink" Target="https://podminky.urs.cz/item/CS_URS_2023_01/271542211" TargetMode="External" /><Relationship Id="rId13" Type="http://schemas.openxmlformats.org/officeDocument/2006/relationships/hyperlink" Target="https://podminky.urs.cz/item/CS_URS_2023_01/273321411" TargetMode="External" /><Relationship Id="rId14" Type="http://schemas.openxmlformats.org/officeDocument/2006/relationships/hyperlink" Target="https://podminky.urs.cz/item/CS_URS_2023_01/273362021" TargetMode="External" /><Relationship Id="rId15" Type="http://schemas.openxmlformats.org/officeDocument/2006/relationships/hyperlink" Target="https://podminky.urs.cz/item/CS_URS_2023_01/564831011" TargetMode="External" /><Relationship Id="rId16" Type="http://schemas.openxmlformats.org/officeDocument/2006/relationships/hyperlink" Target="https://podminky.urs.cz/item/CS_URS_2023_01/564871011" TargetMode="External" /><Relationship Id="rId17" Type="http://schemas.openxmlformats.org/officeDocument/2006/relationships/hyperlink" Target="https://podminky.urs.cz/item/CS_URS_2023_01/565165101" TargetMode="External" /><Relationship Id="rId18" Type="http://schemas.openxmlformats.org/officeDocument/2006/relationships/hyperlink" Target="https://podminky.urs.cz/item/CS_URS_2023_01/573211108" TargetMode="External" /><Relationship Id="rId19" Type="http://schemas.openxmlformats.org/officeDocument/2006/relationships/hyperlink" Target="https://podminky.urs.cz/item/CS_URS_2023_01/577144031" TargetMode="External" /><Relationship Id="rId20" Type="http://schemas.openxmlformats.org/officeDocument/2006/relationships/hyperlink" Target="https://podminky.urs.cz/item/CS_URS_2023_01/596211110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9122122" TargetMode="External" /><Relationship Id="rId23" Type="http://schemas.openxmlformats.org/officeDocument/2006/relationships/hyperlink" Target="https://podminky.urs.cz/item/CS_URS_2023_01/919735113" TargetMode="External" /><Relationship Id="rId24" Type="http://schemas.openxmlformats.org/officeDocument/2006/relationships/hyperlink" Target="https://podminky.urs.cz/item/CS_URS_2023_01/997221571" TargetMode="External" /><Relationship Id="rId25" Type="http://schemas.openxmlformats.org/officeDocument/2006/relationships/hyperlink" Target="https://podminky.urs.cz/item/CS_URS_2023_01/997221579" TargetMode="External" /><Relationship Id="rId26" Type="http://schemas.openxmlformats.org/officeDocument/2006/relationships/hyperlink" Target="https://podminky.urs.cz/item/CS_URS_2023_01/997221612" TargetMode="External" /><Relationship Id="rId27" Type="http://schemas.openxmlformats.org/officeDocument/2006/relationships/hyperlink" Target="https://podminky.urs.cz/item/CS_URS_2023_01/997221873" TargetMode="External" /><Relationship Id="rId28" Type="http://schemas.openxmlformats.org/officeDocument/2006/relationships/hyperlink" Target="https://podminky.urs.cz/item/CS_URS_2023_01/997221875" TargetMode="External" /><Relationship Id="rId29" Type="http://schemas.openxmlformats.org/officeDocument/2006/relationships/hyperlink" Target="https://podminky.urs.cz/item/CS_URS_2023_01/998223011" TargetMode="External" /><Relationship Id="rId30" Type="http://schemas.openxmlformats.org/officeDocument/2006/relationships/hyperlink" Target="https://podminky.urs.cz/item/CS_URS_2023_01/012203000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3107122" TargetMode="External" /><Relationship Id="rId3" Type="http://schemas.openxmlformats.org/officeDocument/2006/relationships/hyperlink" Target="https://podminky.urs.cz/item/CS_URS_2023_01/11310714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1151113" TargetMode="External" /><Relationship Id="rId6" Type="http://schemas.openxmlformats.org/officeDocument/2006/relationships/hyperlink" Target="https://podminky.urs.cz/item/CS_URS_2023_01/122251101" TargetMode="External" /><Relationship Id="rId7" Type="http://schemas.openxmlformats.org/officeDocument/2006/relationships/hyperlink" Target="https://podminky.urs.cz/item/CS_URS_2023_01/131251102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7151101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11101" TargetMode="External" /><Relationship Id="rId14" Type="http://schemas.openxmlformats.org/officeDocument/2006/relationships/hyperlink" Target="https://podminky.urs.cz/item/CS_URS_2023_01/181411131" TargetMode="External" /><Relationship Id="rId15" Type="http://schemas.openxmlformats.org/officeDocument/2006/relationships/hyperlink" Target="https://podminky.urs.cz/item/CS_URS_2023_01/181951112" TargetMode="External" /><Relationship Id="rId16" Type="http://schemas.openxmlformats.org/officeDocument/2006/relationships/hyperlink" Target="https://podminky.urs.cz/item/CS_URS_2023_01/182303111" TargetMode="External" /><Relationship Id="rId17" Type="http://schemas.openxmlformats.org/officeDocument/2006/relationships/hyperlink" Target="https://podminky.urs.cz/item/CS_URS_2023_01/271542211" TargetMode="External" /><Relationship Id="rId18" Type="http://schemas.openxmlformats.org/officeDocument/2006/relationships/hyperlink" Target="https://podminky.urs.cz/item/CS_URS_2023_01/273321411" TargetMode="External" /><Relationship Id="rId19" Type="http://schemas.openxmlformats.org/officeDocument/2006/relationships/hyperlink" Target="https://podminky.urs.cz/item/CS_URS_2023_01/273362021" TargetMode="External" /><Relationship Id="rId20" Type="http://schemas.openxmlformats.org/officeDocument/2006/relationships/hyperlink" Target="https://podminky.urs.cz/item/CS_URS_2023_01/564831011" TargetMode="External" /><Relationship Id="rId21" Type="http://schemas.openxmlformats.org/officeDocument/2006/relationships/hyperlink" Target="https://podminky.urs.cz/item/CS_URS_2023_01/564851011" TargetMode="External" /><Relationship Id="rId22" Type="http://schemas.openxmlformats.org/officeDocument/2006/relationships/hyperlink" Target="https://podminky.urs.cz/item/CS_URS_2023_01/564861011" TargetMode="External" /><Relationship Id="rId23" Type="http://schemas.openxmlformats.org/officeDocument/2006/relationships/hyperlink" Target="https://podminky.urs.cz/item/CS_URS_2023_01/564871011" TargetMode="External" /><Relationship Id="rId24" Type="http://schemas.openxmlformats.org/officeDocument/2006/relationships/hyperlink" Target="https://podminky.urs.cz/item/CS_URS_2023_01/565165101" TargetMode="External" /><Relationship Id="rId25" Type="http://schemas.openxmlformats.org/officeDocument/2006/relationships/hyperlink" Target="https://podminky.urs.cz/item/CS_URS_2023_01/573211108" TargetMode="External" /><Relationship Id="rId26" Type="http://schemas.openxmlformats.org/officeDocument/2006/relationships/hyperlink" Target="https://podminky.urs.cz/item/CS_URS_2023_01/577144031" TargetMode="External" /><Relationship Id="rId27" Type="http://schemas.openxmlformats.org/officeDocument/2006/relationships/hyperlink" Target="https://podminky.urs.cz/item/CS_URS_2023_01/596211110" TargetMode="External" /><Relationship Id="rId28" Type="http://schemas.openxmlformats.org/officeDocument/2006/relationships/hyperlink" Target="https://podminky.urs.cz/item/CS_URS_2023_01/596212210" TargetMode="External" /><Relationship Id="rId29" Type="http://schemas.openxmlformats.org/officeDocument/2006/relationships/hyperlink" Target="https://podminky.urs.cz/item/CS_URS_2023_01/916131213" TargetMode="External" /><Relationship Id="rId30" Type="http://schemas.openxmlformats.org/officeDocument/2006/relationships/hyperlink" Target="https://podminky.urs.cz/item/CS_URS_2023_01/916231213" TargetMode="External" /><Relationship Id="rId31" Type="http://schemas.openxmlformats.org/officeDocument/2006/relationships/hyperlink" Target="https://podminky.urs.cz/item/CS_URS_2023_01/919122122" TargetMode="External" /><Relationship Id="rId32" Type="http://schemas.openxmlformats.org/officeDocument/2006/relationships/hyperlink" Target="https://podminky.urs.cz/item/CS_URS_2023_01/919735113" TargetMode="External" /><Relationship Id="rId33" Type="http://schemas.openxmlformats.org/officeDocument/2006/relationships/hyperlink" Target="https://podminky.urs.cz/item/CS_URS_2023_01/997221571" TargetMode="External" /><Relationship Id="rId34" Type="http://schemas.openxmlformats.org/officeDocument/2006/relationships/hyperlink" Target="https://podminky.urs.cz/item/CS_URS_2023_01/997221579" TargetMode="External" /><Relationship Id="rId35" Type="http://schemas.openxmlformats.org/officeDocument/2006/relationships/hyperlink" Target="https://podminky.urs.cz/item/CS_URS_2023_01/997221612" TargetMode="External" /><Relationship Id="rId36" Type="http://schemas.openxmlformats.org/officeDocument/2006/relationships/hyperlink" Target="https://podminky.urs.cz/item/CS_URS_2023_01/997221861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hyperlink" Target="https://podminky.urs.cz/item/CS_URS_2023_01/997221875" TargetMode="External" /><Relationship Id="rId39" Type="http://schemas.openxmlformats.org/officeDocument/2006/relationships/hyperlink" Target="https://podminky.urs.cz/item/CS_URS_2023_01/998223011" TargetMode="External" /><Relationship Id="rId40" Type="http://schemas.openxmlformats.org/officeDocument/2006/relationships/hyperlink" Target="https://podminky.urs.cz/item/CS_URS_2023_01/012203000" TargetMode="External" /><Relationship Id="rId4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KAP57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Rozmístění polopodzemních kontejnerů - Březenecká III.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Chomutov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29. 6. 2023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Chomutov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KAP atelier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Jaroslav Kudláček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02 - Lokalita I.A - 3'!J30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02 - Lokalita I.A - 3'!P90</f>
        <v>0</v>
      </c>
      <c r="AV55" s="121">
        <f>'SO 02 - Lokalita I.A - 3'!J33</f>
        <v>0</v>
      </c>
      <c r="AW55" s="121">
        <f>'SO 02 - Lokalita I.A - 3'!J34</f>
        <v>0</v>
      </c>
      <c r="AX55" s="121">
        <f>'SO 02 - Lokalita I.A - 3'!J35</f>
        <v>0</v>
      </c>
      <c r="AY55" s="121">
        <f>'SO 02 - Lokalita I.A - 3'!J36</f>
        <v>0</v>
      </c>
      <c r="AZ55" s="121">
        <f>'SO 02 - Lokalita I.A - 3'!F33</f>
        <v>0</v>
      </c>
      <c r="BA55" s="121">
        <f>'SO 02 - Lokalita I.A - 3'!F34</f>
        <v>0</v>
      </c>
      <c r="BB55" s="121">
        <f>'SO 02 - Lokalita I.A - 3'!F35</f>
        <v>0</v>
      </c>
      <c r="BC55" s="121">
        <f>'SO 02 - Lokalita I.A - 3'!F36</f>
        <v>0</v>
      </c>
      <c r="BD55" s="123">
        <f>'SO 02 - Lokalita I.A - 3'!F37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03 - Lokalita I.A - 4'!J30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03 - Lokalita I.A - 4'!P90</f>
        <v>0</v>
      </c>
      <c r="AV56" s="121">
        <f>'SO 03 - Lokalita I.A - 4'!J33</f>
        <v>0</v>
      </c>
      <c r="AW56" s="121">
        <f>'SO 03 - Lokalita I.A - 4'!J34</f>
        <v>0</v>
      </c>
      <c r="AX56" s="121">
        <f>'SO 03 - Lokalita I.A - 4'!J35</f>
        <v>0</v>
      </c>
      <c r="AY56" s="121">
        <f>'SO 03 - Lokalita I.A - 4'!J36</f>
        <v>0</v>
      </c>
      <c r="AZ56" s="121">
        <f>'SO 03 - Lokalita I.A - 4'!F33</f>
        <v>0</v>
      </c>
      <c r="BA56" s="121">
        <f>'SO 03 - Lokalita I.A - 4'!F34</f>
        <v>0</v>
      </c>
      <c r="BB56" s="121">
        <f>'SO 03 - Lokalita I.A - 4'!F35</f>
        <v>0</v>
      </c>
      <c r="BC56" s="121">
        <f>'SO 03 - Lokalita I.A - 4'!F36</f>
        <v>0</v>
      </c>
      <c r="BD56" s="123">
        <f>'SO 03 - Lokalita I.A - 4'!F37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04 - Lokalita I.A - 6'!J30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04 - Lokalita I.A - 6'!P90</f>
        <v>0</v>
      </c>
      <c r="AV57" s="121">
        <f>'SO 04 - Lokalita I.A - 6'!J33</f>
        <v>0</v>
      </c>
      <c r="AW57" s="121">
        <f>'SO 04 - Lokalita I.A - 6'!J34</f>
        <v>0</v>
      </c>
      <c r="AX57" s="121">
        <f>'SO 04 - Lokalita I.A - 6'!J35</f>
        <v>0</v>
      </c>
      <c r="AY57" s="121">
        <f>'SO 04 - Lokalita I.A - 6'!J36</f>
        <v>0</v>
      </c>
      <c r="AZ57" s="121">
        <f>'SO 04 - Lokalita I.A - 6'!F33</f>
        <v>0</v>
      </c>
      <c r="BA57" s="121">
        <f>'SO 04 - Lokalita I.A - 6'!F34</f>
        <v>0</v>
      </c>
      <c r="BB57" s="121">
        <f>'SO 04 - Lokalita I.A - 6'!F35</f>
        <v>0</v>
      </c>
      <c r="BC57" s="121">
        <f>'SO 04 - Lokalita I.A - 6'!F36</f>
        <v>0</v>
      </c>
      <c r="BD57" s="123">
        <f>'SO 04 - Lokalita I.A - 6'!F37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16.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05 - Lokalita I.A - 7'!J30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5">
        <v>0</v>
      </c>
      <c r="AT58" s="126">
        <f>ROUND(SUM(AV58:AW58),2)</f>
        <v>0</v>
      </c>
      <c r="AU58" s="127">
        <f>'SO 05 - Lokalita I.A - 7'!P90</f>
        <v>0</v>
      </c>
      <c r="AV58" s="126">
        <f>'SO 05 - Lokalita I.A - 7'!J33</f>
        <v>0</v>
      </c>
      <c r="AW58" s="126">
        <f>'SO 05 - Lokalita I.A - 7'!J34</f>
        <v>0</v>
      </c>
      <c r="AX58" s="126">
        <f>'SO 05 - Lokalita I.A - 7'!J35</f>
        <v>0</v>
      </c>
      <c r="AY58" s="126">
        <f>'SO 05 - Lokalita I.A - 7'!J36</f>
        <v>0</v>
      </c>
      <c r="AZ58" s="126">
        <f>'SO 05 - Lokalita I.A - 7'!F33</f>
        <v>0</v>
      </c>
      <c r="BA58" s="126">
        <f>'SO 05 - Lokalita I.A - 7'!F34</f>
        <v>0</v>
      </c>
      <c r="BB58" s="126">
        <f>'SO 05 - Lokalita I.A - 7'!F35</f>
        <v>0</v>
      </c>
      <c r="BC58" s="126">
        <f>'SO 05 - Lokalita I.A - 7'!F36</f>
        <v>0</v>
      </c>
      <c r="BD58" s="128">
        <f>'SO 05 - Lokalita I.A - 7'!F37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7D8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2 - Lokalita I.A - 3'!C2" display="/"/>
    <hyperlink ref="A56" location="'SO 03 - Lokalita I.A - 4'!C2" display="/"/>
    <hyperlink ref="A57" location="'SO 04 - Lokalita I.A - 6'!C2" display="/"/>
    <hyperlink ref="A58" location="'SO 05 - Lokalita I.A - 7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Rozmístění polopodzemních kontejnerů - Březenecká III.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29. 6. 2023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ROUND((SUM(BE90:BE340)),2)</f>
        <v>0</v>
      </c>
      <c r="G33" s="39"/>
      <c r="H33" s="39"/>
      <c r="I33" s="149">
        <v>0.21</v>
      </c>
      <c r="J33" s="148">
        <f>ROUND(((SUM(BE90:BE340))*I33),2)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ROUND((SUM(BF90:BF340)),2)</f>
        <v>0</v>
      </c>
      <c r="G34" s="39"/>
      <c r="H34" s="39"/>
      <c r="I34" s="149">
        <v>0.15</v>
      </c>
      <c r="J34" s="148">
        <f>ROUND(((SUM(BF90:BF340))*I34),2)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ROUND((SUM(BG90:BG340)),2)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ROUND((SUM(BH90:BH340)),2)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ROUND((SUM(BI90:BI340)),2)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Rozmístění polopodzemních kontejnerů - Březenecká III.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02 - Lokalita I.A - 3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Chomutov</v>
      </c>
      <c r="G52" s="41"/>
      <c r="H52" s="41"/>
      <c r="I52" s="33" t="s">
        <v>23</v>
      </c>
      <c r="J52" s="73" t="str">
        <f>IF(J12="","",J12)</f>
        <v>29. 6. 2023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Chomutov</v>
      </c>
      <c r="G54" s="41"/>
      <c r="H54" s="41"/>
      <c r="I54" s="33" t="s">
        <v>31</v>
      </c>
      <c r="J54" s="37" t="str">
        <f>E21</f>
        <v>KAP atelier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Kudláček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J176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J191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J255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J296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J318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106</v>
      </c>
      <c r="E67" s="169"/>
      <c r="F67" s="169"/>
      <c r="G67" s="169"/>
      <c r="H67" s="169"/>
      <c r="I67" s="169"/>
      <c r="J67" s="170">
        <f>J321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J322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J331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J339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Rozmístění polopodzemních kontejnerů - Březenecká III. Etapa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02 - Lokalita I.A - 3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Chomutov</v>
      </c>
      <c r="G84" s="41"/>
      <c r="H84" s="41"/>
      <c r="I84" s="33" t="s">
        <v>23</v>
      </c>
      <c r="J84" s="73" t="str">
        <f>IF(J12="","",J12)</f>
        <v>29. 6. 2023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Statutární město Chomutov</v>
      </c>
      <c r="G86" s="41"/>
      <c r="H86" s="41"/>
      <c r="I86" s="33" t="s">
        <v>31</v>
      </c>
      <c r="J86" s="37" t="str">
        <f>E21</f>
        <v>KAP atelier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Jaroslav Kudláček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111</v>
      </c>
      <c r="D89" s="181" t="s">
        <v>57</v>
      </c>
      <c r="E89" s="181" t="s">
        <v>53</v>
      </c>
      <c r="F89" s="181" t="s">
        <v>54</v>
      </c>
      <c r="G89" s="181" t="s">
        <v>112</v>
      </c>
      <c r="H89" s="181" t="s">
        <v>113</v>
      </c>
      <c r="I89" s="181" t="s">
        <v>114</v>
      </c>
      <c r="J89" s="181" t="s">
        <v>97</v>
      </c>
      <c r="K89" s="182" t="s">
        <v>115</v>
      </c>
      <c r="L89" s="183"/>
      <c r="M89" s="93" t="s">
        <v>19</v>
      </c>
      <c r="N89" s="94" t="s">
        <v>42</v>
      </c>
      <c r="O89" s="94" t="s">
        <v>116</v>
      </c>
      <c r="P89" s="94" t="s">
        <v>117</v>
      </c>
      <c r="Q89" s="94" t="s">
        <v>118</v>
      </c>
      <c r="R89" s="94" t="s">
        <v>119</v>
      </c>
      <c r="S89" s="94" t="s">
        <v>120</v>
      </c>
      <c r="T89" s="95" t="s">
        <v>121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122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P91+P321</f>
        <v>0</v>
      </c>
      <c r="Q90" s="97"/>
      <c r="R90" s="186">
        <f>R91+R321</f>
        <v>96.52571228000001</v>
      </c>
      <c r="S90" s="97"/>
      <c r="T90" s="187">
        <f>T91+T321</f>
        <v>62.684000000000005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98</v>
      </c>
      <c r="BK90" s="188">
        <f>BK91+BK321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123</v>
      </c>
      <c r="F91" s="192" t="s">
        <v>124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P92+P176+P191+P255+P296+P318</f>
        <v>0</v>
      </c>
      <c r="Q91" s="197"/>
      <c r="R91" s="198">
        <f>R92+R176+R191+R255+R296+R318</f>
        <v>96.52571228000001</v>
      </c>
      <c r="S91" s="197"/>
      <c r="T91" s="199">
        <f>T92+T176+T191+T255+T296+T318</f>
        <v>62.684000000000005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125</v>
      </c>
      <c r="BK91" s="202">
        <f>BK92+BK176+BK191+BK255+BK296+BK318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SUM(P93:P175)</f>
        <v>0</v>
      </c>
      <c r="Q92" s="197"/>
      <c r="R92" s="198">
        <f>SUM(R93:R175)</f>
        <v>20.048284000000002</v>
      </c>
      <c r="S92" s="197"/>
      <c r="T92" s="199">
        <f>SUM(T93:T175)</f>
        <v>62.602000000000004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125</v>
      </c>
      <c r="BK92" s="202">
        <f>SUM(BK93:BK175)</f>
        <v>0</v>
      </c>
    </row>
    <row r="93" spans="1:65" s="2" customFormat="1" ht="21.75" customHeight="1">
      <c r="A93" s="39"/>
      <c r="B93" s="40"/>
      <c r="C93" s="205" t="s">
        <v>80</v>
      </c>
      <c r="D93" s="205" t="s">
        <v>127</v>
      </c>
      <c r="E93" s="206" t="s">
        <v>128</v>
      </c>
      <c r="F93" s="207" t="s">
        <v>129</v>
      </c>
      <c r="G93" s="208" t="s">
        <v>130</v>
      </c>
      <c r="H93" s="209">
        <v>1</v>
      </c>
      <c r="I93" s="210"/>
      <c r="J93" s="211">
        <f>ROUND(I93*H93,2)</f>
        <v>0</v>
      </c>
      <c r="K93" s="207" t="s">
        <v>131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132</v>
      </c>
      <c r="AT93" s="216" t="s">
        <v>127</v>
      </c>
      <c r="AU93" s="216" t="s">
        <v>82</v>
      </c>
      <c r="AY93" s="18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132</v>
      </c>
      <c r="BM93" s="216" t="s">
        <v>133</v>
      </c>
    </row>
    <row r="94" spans="1:47" s="2" customFormat="1" ht="12">
      <c r="A94" s="39"/>
      <c r="B94" s="40"/>
      <c r="C94" s="41"/>
      <c r="D94" s="218" t="s">
        <v>134</v>
      </c>
      <c r="E94" s="41"/>
      <c r="F94" s="219" t="s">
        <v>135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82</v>
      </c>
    </row>
    <row r="95" spans="1:65" s="2" customFormat="1" ht="16.5" customHeight="1">
      <c r="A95" s="39"/>
      <c r="B95" s="40"/>
      <c r="C95" s="205" t="s">
        <v>82</v>
      </c>
      <c r="D95" s="205" t="s">
        <v>127</v>
      </c>
      <c r="E95" s="206" t="s">
        <v>136</v>
      </c>
      <c r="F95" s="207" t="s">
        <v>137</v>
      </c>
      <c r="G95" s="208" t="s">
        <v>130</v>
      </c>
      <c r="H95" s="209">
        <v>1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132</v>
      </c>
      <c r="AT95" s="216" t="s">
        <v>127</v>
      </c>
      <c r="AU95" s="216" t="s">
        <v>82</v>
      </c>
      <c r="AY95" s="18" t="s">
        <v>125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132</v>
      </c>
      <c r="BM95" s="216" t="s">
        <v>138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139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82</v>
      </c>
    </row>
    <row r="97" spans="1:65" s="2" customFormat="1" ht="33" customHeight="1">
      <c r="A97" s="39"/>
      <c r="B97" s="40"/>
      <c r="C97" s="205" t="s">
        <v>140</v>
      </c>
      <c r="D97" s="205" t="s">
        <v>127</v>
      </c>
      <c r="E97" s="206" t="s">
        <v>141</v>
      </c>
      <c r="F97" s="207" t="s">
        <v>142</v>
      </c>
      <c r="G97" s="208" t="s">
        <v>143</v>
      </c>
      <c r="H97" s="209">
        <v>95.5</v>
      </c>
      <c r="I97" s="210"/>
      <c r="J97" s="211">
        <f>ROUND(I97*H97,2)</f>
        <v>0</v>
      </c>
      <c r="K97" s="207" t="s">
        <v>131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0.29</v>
      </c>
      <c r="T97" s="215">
        <f>S97*H97</f>
        <v>27.694999999999997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132</v>
      </c>
      <c r="AT97" s="216" t="s">
        <v>127</v>
      </c>
      <c r="AU97" s="216" t="s">
        <v>82</v>
      </c>
      <c r="AY97" s="18" t="s">
        <v>125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132</v>
      </c>
      <c r="BM97" s="216" t="s">
        <v>144</v>
      </c>
    </row>
    <row r="98" spans="1:47" s="2" customFormat="1" ht="12">
      <c r="A98" s="39"/>
      <c r="B98" s="40"/>
      <c r="C98" s="41"/>
      <c r="D98" s="218" t="s">
        <v>134</v>
      </c>
      <c r="E98" s="41"/>
      <c r="F98" s="219" t="s">
        <v>145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134</v>
      </c>
      <c r="AU98" s="18" t="s">
        <v>82</v>
      </c>
    </row>
    <row r="99" spans="1:51" s="13" customFormat="1" ht="12">
      <c r="A99" s="13"/>
      <c r="B99" s="223"/>
      <c r="C99" s="224"/>
      <c r="D99" s="225" t="s">
        <v>146</v>
      </c>
      <c r="E99" s="226" t="s">
        <v>19</v>
      </c>
      <c r="F99" s="227" t="s">
        <v>147</v>
      </c>
      <c r="G99" s="224"/>
      <c r="H99" s="226" t="s">
        <v>19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146</v>
      </c>
      <c r="AU99" s="233" t="s">
        <v>82</v>
      </c>
      <c r="AV99" s="13" t="s">
        <v>80</v>
      </c>
      <c r="AW99" s="13" t="s">
        <v>33</v>
      </c>
      <c r="AX99" s="13" t="s">
        <v>72</v>
      </c>
      <c r="AY99" s="233" t="s">
        <v>125</v>
      </c>
    </row>
    <row r="100" spans="1:51" s="14" customFormat="1" ht="12">
      <c r="A100" s="14"/>
      <c r="B100" s="234"/>
      <c r="C100" s="235"/>
      <c r="D100" s="225" t="s">
        <v>146</v>
      </c>
      <c r="E100" s="236" t="s">
        <v>19</v>
      </c>
      <c r="F100" s="237" t="s">
        <v>148</v>
      </c>
      <c r="G100" s="235"/>
      <c r="H100" s="238">
        <v>14.5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146</v>
      </c>
      <c r="AU100" s="244" t="s">
        <v>82</v>
      </c>
      <c r="AV100" s="14" t="s">
        <v>82</v>
      </c>
      <c r="AW100" s="14" t="s">
        <v>33</v>
      </c>
      <c r="AX100" s="14" t="s">
        <v>72</v>
      </c>
      <c r="AY100" s="244" t="s">
        <v>125</v>
      </c>
    </row>
    <row r="101" spans="1:51" s="13" customFormat="1" ht="12">
      <c r="A101" s="13"/>
      <c r="B101" s="223"/>
      <c r="C101" s="224"/>
      <c r="D101" s="225" t="s">
        <v>146</v>
      </c>
      <c r="E101" s="226" t="s">
        <v>19</v>
      </c>
      <c r="F101" s="227" t="s">
        <v>149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146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125</v>
      </c>
    </row>
    <row r="102" spans="1:51" s="14" customFormat="1" ht="12">
      <c r="A102" s="14"/>
      <c r="B102" s="234"/>
      <c r="C102" s="235"/>
      <c r="D102" s="225" t="s">
        <v>146</v>
      </c>
      <c r="E102" s="236" t="s">
        <v>19</v>
      </c>
      <c r="F102" s="237" t="s">
        <v>150</v>
      </c>
      <c r="G102" s="235"/>
      <c r="H102" s="238">
        <v>81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146</v>
      </c>
      <c r="AU102" s="244" t="s">
        <v>82</v>
      </c>
      <c r="AV102" s="14" t="s">
        <v>82</v>
      </c>
      <c r="AW102" s="14" t="s">
        <v>33</v>
      </c>
      <c r="AX102" s="14" t="s">
        <v>72</v>
      </c>
      <c r="AY102" s="244" t="s">
        <v>125</v>
      </c>
    </row>
    <row r="103" spans="1:51" s="15" customFormat="1" ht="12">
      <c r="A103" s="15"/>
      <c r="B103" s="245"/>
      <c r="C103" s="246"/>
      <c r="D103" s="225" t="s">
        <v>146</v>
      </c>
      <c r="E103" s="247" t="s">
        <v>19</v>
      </c>
      <c r="F103" s="248" t="s">
        <v>151</v>
      </c>
      <c r="G103" s="246"/>
      <c r="H103" s="249">
        <v>95.5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146</v>
      </c>
      <c r="AU103" s="255" t="s">
        <v>82</v>
      </c>
      <c r="AV103" s="15" t="s">
        <v>132</v>
      </c>
      <c r="AW103" s="15" t="s">
        <v>33</v>
      </c>
      <c r="AX103" s="15" t="s">
        <v>80</v>
      </c>
      <c r="AY103" s="255" t="s">
        <v>125</v>
      </c>
    </row>
    <row r="104" spans="1:65" s="2" customFormat="1" ht="24.15" customHeight="1">
      <c r="A104" s="39"/>
      <c r="B104" s="40"/>
      <c r="C104" s="205" t="s">
        <v>132</v>
      </c>
      <c r="D104" s="205" t="s">
        <v>127</v>
      </c>
      <c r="E104" s="206" t="s">
        <v>152</v>
      </c>
      <c r="F104" s="207" t="s">
        <v>153</v>
      </c>
      <c r="G104" s="208" t="s">
        <v>143</v>
      </c>
      <c r="H104" s="209">
        <v>81</v>
      </c>
      <c r="I104" s="210"/>
      <c r="J104" s="211">
        <f>ROUND(I104*H104,2)</f>
        <v>0</v>
      </c>
      <c r="K104" s="207" t="s">
        <v>131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0.22</v>
      </c>
      <c r="T104" s="215">
        <f>S104*H104</f>
        <v>17.82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132</v>
      </c>
      <c r="AT104" s="216" t="s">
        <v>127</v>
      </c>
      <c r="AU104" s="216" t="s">
        <v>82</v>
      </c>
      <c r="AY104" s="18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132</v>
      </c>
      <c r="BM104" s="216" t="s">
        <v>154</v>
      </c>
    </row>
    <row r="105" spans="1:47" s="2" customFormat="1" ht="12">
      <c r="A105" s="39"/>
      <c r="B105" s="40"/>
      <c r="C105" s="41"/>
      <c r="D105" s="218" t="s">
        <v>134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82</v>
      </c>
    </row>
    <row r="106" spans="1:51" s="13" customFormat="1" ht="12">
      <c r="A106" s="13"/>
      <c r="B106" s="223"/>
      <c r="C106" s="224"/>
      <c r="D106" s="225" t="s">
        <v>146</v>
      </c>
      <c r="E106" s="226" t="s">
        <v>19</v>
      </c>
      <c r="F106" s="227" t="s">
        <v>156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146</v>
      </c>
      <c r="AU106" s="233" t="s">
        <v>82</v>
      </c>
      <c r="AV106" s="13" t="s">
        <v>80</v>
      </c>
      <c r="AW106" s="13" t="s">
        <v>33</v>
      </c>
      <c r="AX106" s="13" t="s">
        <v>72</v>
      </c>
      <c r="AY106" s="233" t="s">
        <v>125</v>
      </c>
    </row>
    <row r="107" spans="1:51" s="14" customFormat="1" ht="12">
      <c r="A107" s="14"/>
      <c r="B107" s="234"/>
      <c r="C107" s="235"/>
      <c r="D107" s="225" t="s">
        <v>146</v>
      </c>
      <c r="E107" s="236" t="s">
        <v>19</v>
      </c>
      <c r="F107" s="237" t="s">
        <v>150</v>
      </c>
      <c r="G107" s="235"/>
      <c r="H107" s="238">
        <v>81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146</v>
      </c>
      <c r="AU107" s="244" t="s">
        <v>82</v>
      </c>
      <c r="AV107" s="14" t="s">
        <v>82</v>
      </c>
      <c r="AW107" s="14" t="s">
        <v>33</v>
      </c>
      <c r="AX107" s="14" t="s">
        <v>80</v>
      </c>
      <c r="AY107" s="244" t="s">
        <v>125</v>
      </c>
    </row>
    <row r="108" spans="1:65" s="2" customFormat="1" ht="24.15" customHeight="1">
      <c r="A108" s="39"/>
      <c r="B108" s="40"/>
      <c r="C108" s="205" t="s">
        <v>157</v>
      </c>
      <c r="D108" s="205" t="s">
        <v>127</v>
      </c>
      <c r="E108" s="206" t="s">
        <v>158</v>
      </c>
      <c r="F108" s="207" t="s">
        <v>159</v>
      </c>
      <c r="G108" s="208" t="s">
        <v>143</v>
      </c>
      <c r="H108" s="209">
        <v>14.5</v>
      </c>
      <c r="I108" s="210"/>
      <c r="J108" s="211">
        <f>ROUND(I108*H108,2)</f>
        <v>0</v>
      </c>
      <c r="K108" s="207" t="s">
        <v>131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0.316</v>
      </c>
      <c r="T108" s="215">
        <f>S108*H108</f>
        <v>4.582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132</v>
      </c>
      <c r="AT108" s="216" t="s">
        <v>127</v>
      </c>
      <c r="AU108" s="216" t="s">
        <v>82</v>
      </c>
      <c r="AY108" s="18" t="s">
        <v>125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132</v>
      </c>
      <c r="BM108" s="216" t="s">
        <v>160</v>
      </c>
    </row>
    <row r="109" spans="1:47" s="2" customFormat="1" ht="12">
      <c r="A109" s="39"/>
      <c r="B109" s="40"/>
      <c r="C109" s="41"/>
      <c r="D109" s="218" t="s">
        <v>134</v>
      </c>
      <c r="E109" s="41"/>
      <c r="F109" s="219" t="s">
        <v>161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134</v>
      </c>
      <c r="AU109" s="18" t="s">
        <v>82</v>
      </c>
    </row>
    <row r="110" spans="1:51" s="13" customFormat="1" ht="12">
      <c r="A110" s="13"/>
      <c r="B110" s="223"/>
      <c r="C110" s="224"/>
      <c r="D110" s="225" t="s">
        <v>146</v>
      </c>
      <c r="E110" s="226" t="s">
        <v>19</v>
      </c>
      <c r="F110" s="227" t="s">
        <v>147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146</v>
      </c>
      <c r="AU110" s="233" t="s">
        <v>82</v>
      </c>
      <c r="AV110" s="13" t="s">
        <v>80</v>
      </c>
      <c r="AW110" s="13" t="s">
        <v>33</v>
      </c>
      <c r="AX110" s="13" t="s">
        <v>72</v>
      </c>
      <c r="AY110" s="233" t="s">
        <v>125</v>
      </c>
    </row>
    <row r="111" spans="1:51" s="14" customFormat="1" ht="12">
      <c r="A111" s="14"/>
      <c r="B111" s="234"/>
      <c r="C111" s="235"/>
      <c r="D111" s="225" t="s">
        <v>146</v>
      </c>
      <c r="E111" s="236" t="s">
        <v>19</v>
      </c>
      <c r="F111" s="237" t="s">
        <v>148</v>
      </c>
      <c r="G111" s="235"/>
      <c r="H111" s="238">
        <v>14.5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146</v>
      </c>
      <c r="AU111" s="244" t="s">
        <v>82</v>
      </c>
      <c r="AV111" s="14" t="s">
        <v>82</v>
      </c>
      <c r="AW111" s="14" t="s">
        <v>33</v>
      </c>
      <c r="AX111" s="14" t="s">
        <v>80</v>
      </c>
      <c r="AY111" s="244" t="s">
        <v>125</v>
      </c>
    </row>
    <row r="112" spans="1:65" s="2" customFormat="1" ht="24.15" customHeight="1">
      <c r="A112" s="39"/>
      <c r="B112" s="40"/>
      <c r="C112" s="205" t="s">
        <v>162</v>
      </c>
      <c r="D112" s="205" t="s">
        <v>127</v>
      </c>
      <c r="E112" s="206" t="s">
        <v>163</v>
      </c>
      <c r="F112" s="207" t="s">
        <v>164</v>
      </c>
      <c r="G112" s="208" t="s">
        <v>165</v>
      </c>
      <c r="H112" s="209">
        <v>61</v>
      </c>
      <c r="I112" s="210"/>
      <c r="J112" s="211">
        <f>ROUND(I112*H112,2)</f>
        <v>0</v>
      </c>
      <c r="K112" s="207" t="s">
        <v>131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0.205</v>
      </c>
      <c r="T112" s="215">
        <f>S112*H112</f>
        <v>12.504999999999999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132</v>
      </c>
      <c r="AT112" s="216" t="s">
        <v>127</v>
      </c>
      <c r="AU112" s="216" t="s">
        <v>82</v>
      </c>
      <c r="AY112" s="18" t="s">
        <v>125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132</v>
      </c>
      <c r="BM112" s="216" t="s">
        <v>166</v>
      </c>
    </row>
    <row r="113" spans="1:47" s="2" customFormat="1" ht="12">
      <c r="A113" s="39"/>
      <c r="B113" s="40"/>
      <c r="C113" s="41"/>
      <c r="D113" s="218" t="s">
        <v>134</v>
      </c>
      <c r="E113" s="41"/>
      <c r="F113" s="219" t="s">
        <v>167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134</v>
      </c>
      <c r="AU113" s="18" t="s">
        <v>82</v>
      </c>
    </row>
    <row r="114" spans="1:51" s="14" customFormat="1" ht="12">
      <c r="A114" s="14"/>
      <c r="B114" s="234"/>
      <c r="C114" s="235"/>
      <c r="D114" s="225" t="s">
        <v>146</v>
      </c>
      <c r="E114" s="236" t="s">
        <v>19</v>
      </c>
      <c r="F114" s="237" t="s">
        <v>168</v>
      </c>
      <c r="G114" s="235"/>
      <c r="H114" s="238">
        <v>61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146</v>
      </c>
      <c r="AU114" s="244" t="s">
        <v>82</v>
      </c>
      <c r="AV114" s="14" t="s">
        <v>82</v>
      </c>
      <c r="AW114" s="14" t="s">
        <v>33</v>
      </c>
      <c r="AX114" s="14" t="s">
        <v>80</v>
      </c>
      <c r="AY114" s="244" t="s">
        <v>125</v>
      </c>
    </row>
    <row r="115" spans="1:65" s="2" customFormat="1" ht="16.5" customHeight="1">
      <c r="A115" s="39"/>
      <c r="B115" s="40"/>
      <c r="C115" s="205" t="s">
        <v>169</v>
      </c>
      <c r="D115" s="205" t="s">
        <v>127</v>
      </c>
      <c r="E115" s="206" t="s">
        <v>170</v>
      </c>
      <c r="F115" s="207" t="s">
        <v>171</v>
      </c>
      <c r="G115" s="208" t="s">
        <v>143</v>
      </c>
      <c r="H115" s="209">
        <v>129</v>
      </c>
      <c r="I115" s="210"/>
      <c r="J115" s="211">
        <f>ROUND(I115*H115,2)</f>
        <v>0</v>
      </c>
      <c r="K115" s="207" t="s">
        <v>131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132</v>
      </c>
      <c r="AT115" s="216" t="s">
        <v>127</v>
      </c>
      <c r="AU115" s="216" t="s">
        <v>82</v>
      </c>
      <c r="AY115" s="18" t="s">
        <v>125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132</v>
      </c>
      <c r="BM115" s="216" t="s">
        <v>172</v>
      </c>
    </row>
    <row r="116" spans="1:47" s="2" customFormat="1" ht="12">
      <c r="A116" s="39"/>
      <c r="B116" s="40"/>
      <c r="C116" s="41"/>
      <c r="D116" s="218" t="s">
        <v>134</v>
      </c>
      <c r="E116" s="41"/>
      <c r="F116" s="219" t="s">
        <v>173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82</v>
      </c>
    </row>
    <row r="117" spans="1:51" s="14" customFormat="1" ht="12">
      <c r="A117" s="14"/>
      <c r="B117" s="234"/>
      <c r="C117" s="235"/>
      <c r="D117" s="225" t="s">
        <v>146</v>
      </c>
      <c r="E117" s="236" t="s">
        <v>19</v>
      </c>
      <c r="F117" s="237" t="s">
        <v>174</v>
      </c>
      <c r="G117" s="235"/>
      <c r="H117" s="238">
        <v>129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146</v>
      </c>
      <c r="AU117" s="244" t="s">
        <v>82</v>
      </c>
      <c r="AV117" s="14" t="s">
        <v>82</v>
      </c>
      <c r="AW117" s="14" t="s">
        <v>33</v>
      </c>
      <c r="AX117" s="14" t="s">
        <v>80</v>
      </c>
      <c r="AY117" s="244" t="s">
        <v>125</v>
      </c>
    </row>
    <row r="118" spans="1:65" s="2" customFormat="1" ht="21.75" customHeight="1">
      <c r="A118" s="39"/>
      <c r="B118" s="40"/>
      <c r="C118" s="205" t="s">
        <v>175</v>
      </c>
      <c r="D118" s="205" t="s">
        <v>127</v>
      </c>
      <c r="E118" s="206" t="s">
        <v>176</v>
      </c>
      <c r="F118" s="207" t="s">
        <v>177</v>
      </c>
      <c r="G118" s="208" t="s">
        <v>178</v>
      </c>
      <c r="H118" s="209">
        <v>36.63</v>
      </c>
      <c r="I118" s="210"/>
      <c r="J118" s="211">
        <f>ROUND(I118*H118,2)</f>
        <v>0</v>
      </c>
      <c r="K118" s="207" t="s">
        <v>131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132</v>
      </c>
      <c r="AT118" s="216" t="s">
        <v>127</v>
      </c>
      <c r="AU118" s="216" t="s">
        <v>82</v>
      </c>
      <c r="AY118" s="18" t="s">
        <v>125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132</v>
      </c>
      <c r="BM118" s="216" t="s">
        <v>179</v>
      </c>
    </row>
    <row r="119" spans="1:47" s="2" customFormat="1" ht="12">
      <c r="A119" s="39"/>
      <c r="B119" s="40"/>
      <c r="C119" s="41"/>
      <c r="D119" s="218" t="s">
        <v>134</v>
      </c>
      <c r="E119" s="41"/>
      <c r="F119" s="219" t="s">
        <v>180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134</v>
      </c>
      <c r="AU119" s="18" t="s">
        <v>82</v>
      </c>
    </row>
    <row r="120" spans="1:51" s="13" customFormat="1" ht="12">
      <c r="A120" s="13"/>
      <c r="B120" s="223"/>
      <c r="C120" s="224"/>
      <c r="D120" s="225" t="s">
        <v>146</v>
      </c>
      <c r="E120" s="226" t="s">
        <v>19</v>
      </c>
      <c r="F120" s="227" t="s">
        <v>181</v>
      </c>
      <c r="G120" s="224"/>
      <c r="H120" s="226" t="s">
        <v>19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146</v>
      </c>
      <c r="AU120" s="233" t="s">
        <v>82</v>
      </c>
      <c r="AV120" s="13" t="s">
        <v>80</v>
      </c>
      <c r="AW120" s="13" t="s">
        <v>33</v>
      </c>
      <c r="AX120" s="13" t="s">
        <v>72</v>
      </c>
      <c r="AY120" s="233" t="s">
        <v>125</v>
      </c>
    </row>
    <row r="121" spans="1:51" s="14" customFormat="1" ht="12">
      <c r="A121" s="14"/>
      <c r="B121" s="234"/>
      <c r="C121" s="235"/>
      <c r="D121" s="225" t="s">
        <v>146</v>
      </c>
      <c r="E121" s="236" t="s">
        <v>19</v>
      </c>
      <c r="F121" s="237" t="s">
        <v>182</v>
      </c>
      <c r="G121" s="235"/>
      <c r="H121" s="238">
        <v>27.42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146</v>
      </c>
      <c r="AU121" s="244" t="s">
        <v>82</v>
      </c>
      <c r="AV121" s="14" t="s">
        <v>82</v>
      </c>
      <c r="AW121" s="14" t="s">
        <v>33</v>
      </c>
      <c r="AX121" s="14" t="s">
        <v>72</v>
      </c>
      <c r="AY121" s="244" t="s">
        <v>125</v>
      </c>
    </row>
    <row r="122" spans="1:51" s="13" customFormat="1" ht="12">
      <c r="A122" s="13"/>
      <c r="B122" s="223"/>
      <c r="C122" s="224"/>
      <c r="D122" s="225" t="s">
        <v>146</v>
      </c>
      <c r="E122" s="226" t="s">
        <v>19</v>
      </c>
      <c r="F122" s="227" t="s">
        <v>183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146</v>
      </c>
      <c r="AU122" s="233" t="s">
        <v>82</v>
      </c>
      <c r="AV122" s="13" t="s">
        <v>80</v>
      </c>
      <c r="AW122" s="13" t="s">
        <v>33</v>
      </c>
      <c r="AX122" s="13" t="s">
        <v>72</v>
      </c>
      <c r="AY122" s="233" t="s">
        <v>125</v>
      </c>
    </row>
    <row r="123" spans="1:51" s="14" customFormat="1" ht="12">
      <c r="A123" s="14"/>
      <c r="B123" s="234"/>
      <c r="C123" s="235"/>
      <c r="D123" s="225" t="s">
        <v>146</v>
      </c>
      <c r="E123" s="236" t="s">
        <v>19</v>
      </c>
      <c r="F123" s="237" t="s">
        <v>184</v>
      </c>
      <c r="G123" s="235"/>
      <c r="H123" s="238">
        <v>9.21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146</v>
      </c>
      <c r="AU123" s="244" t="s">
        <v>82</v>
      </c>
      <c r="AV123" s="14" t="s">
        <v>82</v>
      </c>
      <c r="AW123" s="14" t="s">
        <v>33</v>
      </c>
      <c r="AX123" s="14" t="s">
        <v>72</v>
      </c>
      <c r="AY123" s="244" t="s">
        <v>125</v>
      </c>
    </row>
    <row r="124" spans="1:51" s="15" customFormat="1" ht="12">
      <c r="A124" s="15"/>
      <c r="B124" s="245"/>
      <c r="C124" s="246"/>
      <c r="D124" s="225" t="s">
        <v>146</v>
      </c>
      <c r="E124" s="247" t="s">
        <v>19</v>
      </c>
      <c r="F124" s="248" t="s">
        <v>151</v>
      </c>
      <c r="G124" s="246"/>
      <c r="H124" s="249">
        <v>36.63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146</v>
      </c>
      <c r="AU124" s="255" t="s">
        <v>82</v>
      </c>
      <c r="AV124" s="15" t="s">
        <v>132</v>
      </c>
      <c r="AW124" s="15" t="s">
        <v>33</v>
      </c>
      <c r="AX124" s="15" t="s">
        <v>80</v>
      </c>
      <c r="AY124" s="255" t="s">
        <v>125</v>
      </c>
    </row>
    <row r="125" spans="1:65" s="2" customFormat="1" ht="24.15" customHeight="1">
      <c r="A125" s="39"/>
      <c r="B125" s="40"/>
      <c r="C125" s="205" t="s">
        <v>185</v>
      </c>
      <c r="D125" s="205" t="s">
        <v>127</v>
      </c>
      <c r="E125" s="206" t="s">
        <v>186</v>
      </c>
      <c r="F125" s="207" t="s">
        <v>187</v>
      </c>
      <c r="G125" s="208" t="s">
        <v>178</v>
      </c>
      <c r="H125" s="209">
        <v>0.175</v>
      </c>
      <c r="I125" s="210"/>
      <c r="J125" s="211">
        <f>ROUND(I125*H125,2)</f>
        <v>0</v>
      </c>
      <c r="K125" s="207" t="s">
        <v>131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132</v>
      </c>
      <c r="AT125" s="216" t="s">
        <v>127</v>
      </c>
      <c r="AU125" s="216" t="s">
        <v>82</v>
      </c>
      <c r="AY125" s="18" t="s">
        <v>125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132</v>
      </c>
      <c r="BM125" s="216" t="s">
        <v>188</v>
      </c>
    </row>
    <row r="126" spans="1:47" s="2" customFormat="1" ht="12">
      <c r="A126" s="39"/>
      <c r="B126" s="40"/>
      <c r="C126" s="41"/>
      <c r="D126" s="218" t="s">
        <v>134</v>
      </c>
      <c r="E126" s="41"/>
      <c r="F126" s="219" t="s">
        <v>189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82</v>
      </c>
    </row>
    <row r="127" spans="1:51" s="13" customFormat="1" ht="12">
      <c r="A127" s="13"/>
      <c r="B127" s="223"/>
      <c r="C127" s="224"/>
      <c r="D127" s="225" t="s">
        <v>146</v>
      </c>
      <c r="E127" s="226" t="s">
        <v>19</v>
      </c>
      <c r="F127" s="227" t="s">
        <v>190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146</v>
      </c>
      <c r="AU127" s="233" t="s">
        <v>82</v>
      </c>
      <c r="AV127" s="13" t="s">
        <v>80</v>
      </c>
      <c r="AW127" s="13" t="s">
        <v>33</v>
      </c>
      <c r="AX127" s="13" t="s">
        <v>72</v>
      </c>
      <c r="AY127" s="233" t="s">
        <v>125</v>
      </c>
    </row>
    <row r="128" spans="1:51" s="14" customFormat="1" ht="12">
      <c r="A128" s="14"/>
      <c r="B128" s="234"/>
      <c r="C128" s="235"/>
      <c r="D128" s="225" t="s">
        <v>146</v>
      </c>
      <c r="E128" s="236" t="s">
        <v>19</v>
      </c>
      <c r="F128" s="237" t="s">
        <v>191</v>
      </c>
      <c r="G128" s="235"/>
      <c r="H128" s="238">
        <v>0.175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146</v>
      </c>
      <c r="AU128" s="244" t="s">
        <v>82</v>
      </c>
      <c r="AV128" s="14" t="s">
        <v>82</v>
      </c>
      <c r="AW128" s="14" t="s">
        <v>33</v>
      </c>
      <c r="AX128" s="14" t="s">
        <v>80</v>
      </c>
      <c r="AY128" s="244" t="s">
        <v>125</v>
      </c>
    </row>
    <row r="129" spans="1:65" s="2" customFormat="1" ht="24.15" customHeight="1">
      <c r="A129" s="39"/>
      <c r="B129" s="40"/>
      <c r="C129" s="205" t="s">
        <v>192</v>
      </c>
      <c r="D129" s="205" t="s">
        <v>127</v>
      </c>
      <c r="E129" s="206" t="s">
        <v>193</v>
      </c>
      <c r="F129" s="207" t="s">
        <v>194</v>
      </c>
      <c r="G129" s="208" t="s">
        <v>178</v>
      </c>
      <c r="H129" s="209">
        <v>34.803</v>
      </c>
      <c r="I129" s="210"/>
      <c r="J129" s="211">
        <f>ROUND(I129*H129,2)</f>
        <v>0</v>
      </c>
      <c r="K129" s="207" t="s">
        <v>131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132</v>
      </c>
      <c r="AT129" s="216" t="s">
        <v>127</v>
      </c>
      <c r="AU129" s="216" t="s">
        <v>82</v>
      </c>
      <c r="AY129" s="18" t="s">
        <v>125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132</v>
      </c>
      <c r="BM129" s="216" t="s">
        <v>195</v>
      </c>
    </row>
    <row r="130" spans="1:47" s="2" customFormat="1" ht="12">
      <c r="A130" s="39"/>
      <c r="B130" s="40"/>
      <c r="C130" s="41"/>
      <c r="D130" s="218" t="s">
        <v>134</v>
      </c>
      <c r="E130" s="41"/>
      <c r="F130" s="219" t="s">
        <v>196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134</v>
      </c>
      <c r="AU130" s="18" t="s">
        <v>82</v>
      </c>
    </row>
    <row r="131" spans="1:51" s="14" customFormat="1" ht="12">
      <c r="A131" s="14"/>
      <c r="B131" s="234"/>
      <c r="C131" s="235"/>
      <c r="D131" s="225" t="s">
        <v>146</v>
      </c>
      <c r="E131" s="236" t="s">
        <v>19</v>
      </c>
      <c r="F131" s="237" t="s">
        <v>197</v>
      </c>
      <c r="G131" s="235"/>
      <c r="H131" s="238">
        <v>34.803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146</v>
      </c>
      <c r="AU131" s="244" t="s">
        <v>82</v>
      </c>
      <c r="AV131" s="14" t="s">
        <v>82</v>
      </c>
      <c r="AW131" s="14" t="s">
        <v>33</v>
      </c>
      <c r="AX131" s="14" t="s">
        <v>80</v>
      </c>
      <c r="AY131" s="244" t="s">
        <v>125</v>
      </c>
    </row>
    <row r="132" spans="1:65" s="2" customFormat="1" ht="37.8" customHeight="1">
      <c r="A132" s="39"/>
      <c r="B132" s="40"/>
      <c r="C132" s="205" t="s">
        <v>198</v>
      </c>
      <c r="D132" s="205" t="s">
        <v>127</v>
      </c>
      <c r="E132" s="206" t="s">
        <v>199</v>
      </c>
      <c r="F132" s="207" t="s">
        <v>200</v>
      </c>
      <c r="G132" s="208" t="s">
        <v>178</v>
      </c>
      <c r="H132" s="209">
        <v>97.408</v>
      </c>
      <c r="I132" s="210"/>
      <c r="J132" s="211">
        <f>ROUND(I132*H132,2)</f>
        <v>0</v>
      </c>
      <c r="K132" s="207" t="s">
        <v>131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132</v>
      </c>
      <c r="AT132" s="216" t="s">
        <v>127</v>
      </c>
      <c r="AU132" s="216" t="s">
        <v>82</v>
      </c>
      <c r="AY132" s="18" t="s">
        <v>125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132</v>
      </c>
      <c r="BM132" s="216" t="s">
        <v>201</v>
      </c>
    </row>
    <row r="133" spans="1:47" s="2" customFormat="1" ht="12">
      <c r="A133" s="39"/>
      <c r="B133" s="40"/>
      <c r="C133" s="41"/>
      <c r="D133" s="218" t="s">
        <v>134</v>
      </c>
      <c r="E133" s="41"/>
      <c r="F133" s="219" t="s">
        <v>202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82</v>
      </c>
    </row>
    <row r="134" spans="1:51" s="14" customFormat="1" ht="12">
      <c r="A134" s="14"/>
      <c r="B134" s="234"/>
      <c r="C134" s="235"/>
      <c r="D134" s="225" t="s">
        <v>146</v>
      </c>
      <c r="E134" s="236" t="s">
        <v>19</v>
      </c>
      <c r="F134" s="237" t="s">
        <v>203</v>
      </c>
      <c r="G134" s="235"/>
      <c r="H134" s="238">
        <v>25.8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146</v>
      </c>
      <c r="AU134" s="244" t="s">
        <v>82</v>
      </c>
      <c r="AV134" s="14" t="s">
        <v>82</v>
      </c>
      <c r="AW134" s="14" t="s">
        <v>33</v>
      </c>
      <c r="AX134" s="14" t="s">
        <v>72</v>
      </c>
      <c r="AY134" s="244" t="s">
        <v>125</v>
      </c>
    </row>
    <row r="135" spans="1:51" s="14" customFormat="1" ht="12">
      <c r="A135" s="14"/>
      <c r="B135" s="234"/>
      <c r="C135" s="235"/>
      <c r="D135" s="225" t="s">
        <v>146</v>
      </c>
      <c r="E135" s="236" t="s">
        <v>19</v>
      </c>
      <c r="F135" s="237" t="s">
        <v>204</v>
      </c>
      <c r="G135" s="235"/>
      <c r="H135" s="238">
        <v>36.63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146</v>
      </c>
      <c r="AU135" s="244" t="s">
        <v>82</v>
      </c>
      <c r="AV135" s="14" t="s">
        <v>82</v>
      </c>
      <c r="AW135" s="14" t="s">
        <v>33</v>
      </c>
      <c r="AX135" s="14" t="s">
        <v>72</v>
      </c>
      <c r="AY135" s="244" t="s">
        <v>125</v>
      </c>
    </row>
    <row r="136" spans="1:51" s="14" customFormat="1" ht="12">
      <c r="A136" s="14"/>
      <c r="B136" s="234"/>
      <c r="C136" s="235"/>
      <c r="D136" s="225" t="s">
        <v>146</v>
      </c>
      <c r="E136" s="236" t="s">
        <v>19</v>
      </c>
      <c r="F136" s="237" t="s">
        <v>205</v>
      </c>
      <c r="G136" s="235"/>
      <c r="H136" s="238">
        <v>0.175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146</v>
      </c>
      <c r="AU136" s="244" t="s">
        <v>82</v>
      </c>
      <c r="AV136" s="14" t="s">
        <v>82</v>
      </c>
      <c r="AW136" s="14" t="s">
        <v>33</v>
      </c>
      <c r="AX136" s="14" t="s">
        <v>72</v>
      </c>
      <c r="AY136" s="244" t="s">
        <v>125</v>
      </c>
    </row>
    <row r="137" spans="1:51" s="14" customFormat="1" ht="12">
      <c r="A137" s="14"/>
      <c r="B137" s="234"/>
      <c r="C137" s="235"/>
      <c r="D137" s="225" t="s">
        <v>146</v>
      </c>
      <c r="E137" s="236" t="s">
        <v>19</v>
      </c>
      <c r="F137" s="237" t="s">
        <v>206</v>
      </c>
      <c r="G137" s="235"/>
      <c r="H137" s="238">
        <v>34.803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146</v>
      </c>
      <c r="AU137" s="244" t="s">
        <v>82</v>
      </c>
      <c r="AV137" s="14" t="s">
        <v>82</v>
      </c>
      <c r="AW137" s="14" t="s">
        <v>33</v>
      </c>
      <c r="AX137" s="14" t="s">
        <v>72</v>
      </c>
      <c r="AY137" s="244" t="s">
        <v>125</v>
      </c>
    </row>
    <row r="138" spans="1:51" s="15" customFormat="1" ht="12">
      <c r="A138" s="15"/>
      <c r="B138" s="245"/>
      <c r="C138" s="246"/>
      <c r="D138" s="225" t="s">
        <v>146</v>
      </c>
      <c r="E138" s="247" t="s">
        <v>19</v>
      </c>
      <c r="F138" s="248" t="s">
        <v>151</v>
      </c>
      <c r="G138" s="246"/>
      <c r="H138" s="249">
        <v>97.408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146</v>
      </c>
      <c r="AU138" s="255" t="s">
        <v>82</v>
      </c>
      <c r="AV138" s="15" t="s">
        <v>132</v>
      </c>
      <c r="AW138" s="15" t="s">
        <v>33</v>
      </c>
      <c r="AX138" s="15" t="s">
        <v>80</v>
      </c>
      <c r="AY138" s="255" t="s">
        <v>125</v>
      </c>
    </row>
    <row r="139" spans="1:65" s="2" customFormat="1" ht="37.8" customHeight="1">
      <c r="A139" s="39"/>
      <c r="B139" s="40"/>
      <c r="C139" s="205" t="s">
        <v>207</v>
      </c>
      <c r="D139" s="205" t="s">
        <v>127</v>
      </c>
      <c r="E139" s="206" t="s">
        <v>208</v>
      </c>
      <c r="F139" s="207" t="s">
        <v>209</v>
      </c>
      <c r="G139" s="208" t="s">
        <v>178</v>
      </c>
      <c r="H139" s="209">
        <v>487.04</v>
      </c>
      <c r="I139" s="210"/>
      <c r="J139" s="211">
        <f>ROUND(I139*H139,2)</f>
        <v>0</v>
      </c>
      <c r="K139" s="207" t="s">
        <v>131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132</v>
      </c>
      <c r="AT139" s="216" t="s">
        <v>127</v>
      </c>
      <c r="AU139" s="216" t="s">
        <v>82</v>
      </c>
      <c r="AY139" s="18" t="s">
        <v>125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132</v>
      </c>
      <c r="BM139" s="216" t="s">
        <v>210</v>
      </c>
    </row>
    <row r="140" spans="1:47" s="2" customFormat="1" ht="12">
      <c r="A140" s="39"/>
      <c r="B140" s="40"/>
      <c r="C140" s="41"/>
      <c r="D140" s="218" t="s">
        <v>134</v>
      </c>
      <c r="E140" s="41"/>
      <c r="F140" s="219" t="s">
        <v>211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134</v>
      </c>
      <c r="AU140" s="18" t="s">
        <v>82</v>
      </c>
    </row>
    <row r="141" spans="1:51" s="14" customFormat="1" ht="12">
      <c r="A141" s="14"/>
      <c r="B141" s="234"/>
      <c r="C141" s="235"/>
      <c r="D141" s="225" t="s">
        <v>146</v>
      </c>
      <c r="E141" s="236" t="s">
        <v>19</v>
      </c>
      <c r="F141" s="237" t="s">
        <v>212</v>
      </c>
      <c r="G141" s="235"/>
      <c r="H141" s="238">
        <v>487.04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146</v>
      </c>
      <c r="AU141" s="244" t="s">
        <v>82</v>
      </c>
      <c r="AV141" s="14" t="s">
        <v>82</v>
      </c>
      <c r="AW141" s="14" t="s">
        <v>33</v>
      </c>
      <c r="AX141" s="14" t="s">
        <v>80</v>
      </c>
      <c r="AY141" s="244" t="s">
        <v>125</v>
      </c>
    </row>
    <row r="142" spans="1:65" s="2" customFormat="1" ht="24.15" customHeight="1">
      <c r="A142" s="39"/>
      <c r="B142" s="40"/>
      <c r="C142" s="205" t="s">
        <v>213</v>
      </c>
      <c r="D142" s="205" t="s">
        <v>127</v>
      </c>
      <c r="E142" s="206" t="s">
        <v>214</v>
      </c>
      <c r="F142" s="207" t="s">
        <v>215</v>
      </c>
      <c r="G142" s="208" t="s">
        <v>178</v>
      </c>
      <c r="H142" s="209">
        <v>97.408</v>
      </c>
      <c r="I142" s="210"/>
      <c r="J142" s="211">
        <f>ROUND(I142*H142,2)</f>
        <v>0</v>
      </c>
      <c r="K142" s="207" t="s">
        <v>131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132</v>
      </c>
      <c r="AT142" s="216" t="s">
        <v>127</v>
      </c>
      <c r="AU142" s="216" t="s">
        <v>82</v>
      </c>
      <c r="AY142" s="18" t="s">
        <v>125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132</v>
      </c>
      <c r="BM142" s="216" t="s">
        <v>216</v>
      </c>
    </row>
    <row r="143" spans="1:47" s="2" customFormat="1" ht="12">
      <c r="A143" s="39"/>
      <c r="B143" s="40"/>
      <c r="C143" s="41"/>
      <c r="D143" s="218" t="s">
        <v>134</v>
      </c>
      <c r="E143" s="41"/>
      <c r="F143" s="219" t="s">
        <v>217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82</v>
      </c>
    </row>
    <row r="144" spans="1:65" s="2" customFormat="1" ht="24.15" customHeight="1">
      <c r="A144" s="39"/>
      <c r="B144" s="40"/>
      <c r="C144" s="205" t="s">
        <v>218</v>
      </c>
      <c r="D144" s="205" t="s">
        <v>127</v>
      </c>
      <c r="E144" s="206" t="s">
        <v>219</v>
      </c>
      <c r="F144" s="207" t="s">
        <v>220</v>
      </c>
      <c r="G144" s="208" t="s">
        <v>221</v>
      </c>
      <c r="H144" s="209">
        <v>175.334</v>
      </c>
      <c r="I144" s="210"/>
      <c r="J144" s="211">
        <f>ROUND(I144*H144,2)</f>
        <v>0</v>
      </c>
      <c r="K144" s="207" t="s">
        <v>131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132</v>
      </c>
      <c r="AT144" s="216" t="s">
        <v>127</v>
      </c>
      <c r="AU144" s="216" t="s">
        <v>82</v>
      </c>
      <c r="AY144" s="18" t="s">
        <v>125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132</v>
      </c>
      <c r="BM144" s="216" t="s">
        <v>222</v>
      </c>
    </row>
    <row r="145" spans="1:47" s="2" customFormat="1" ht="12">
      <c r="A145" s="39"/>
      <c r="B145" s="40"/>
      <c r="C145" s="41"/>
      <c r="D145" s="218" t="s">
        <v>134</v>
      </c>
      <c r="E145" s="41"/>
      <c r="F145" s="219" t="s">
        <v>223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134</v>
      </c>
      <c r="AU145" s="18" t="s">
        <v>82</v>
      </c>
    </row>
    <row r="146" spans="1:51" s="14" customFormat="1" ht="12">
      <c r="A146" s="14"/>
      <c r="B146" s="234"/>
      <c r="C146" s="235"/>
      <c r="D146" s="225" t="s">
        <v>146</v>
      </c>
      <c r="E146" s="236" t="s">
        <v>19</v>
      </c>
      <c r="F146" s="237" t="s">
        <v>224</v>
      </c>
      <c r="G146" s="235"/>
      <c r="H146" s="238">
        <v>175.334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146</v>
      </c>
      <c r="AU146" s="244" t="s">
        <v>82</v>
      </c>
      <c r="AV146" s="14" t="s">
        <v>82</v>
      </c>
      <c r="AW146" s="14" t="s">
        <v>33</v>
      </c>
      <c r="AX146" s="14" t="s">
        <v>80</v>
      </c>
      <c r="AY146" s="244" t="s">
        <v>125</v>
      </c>
    </row>
    <row r="147" spans="1:65" s="2" customFormat="1" ht="24.15" customHeight="1">
      <c r="A147" s="39"/>
      <c r="B147" s="40"/>
      <c r="C147" s="205" t="s">
        <v>8</v>
      </c>
      <c r="D147" s="205" t="s">
        <v>127</v>
      </c>
      <c r="E147" s="206" t="s">
        <v>225</v>
      </c>
      <c r="F147" s="207" t="s">
        <v>226</v>
      </c>
      <c r="G147" s="208" t="s">
        <v>178</v>
      </c>
      <c r="H147" s="209">
        <v>97.408</v>
      </c>
      <c r="I147" s="210"/>
      <c r="J147" s="211">
        <f>ROUND(I147*H147,2)</f>
        <v>0</v>
      </c>
      <c r="K147" s="207" t="s">
        <v>131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132</v>
      </c>
      <c r="AT147" s="216" t="s">
        <v>127</v>
      </c>
      <c r="AU147" s="216" t="s">
        <v>82</v>
      </c>
      <c r="AY147" s="18" t="s">
        <v>125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132</v>
      </c>
      <c r="BM147" s="216" t="s">
        <v>227</v>
      </c>
    </row>
    <row r="148" spans="1:47" s="2" customFormat="1" ht="12">
      <c r="A148" s="39"/>
      <c r="B148" s="40"/>
      <c r="C148" s="41"/>
      <c r="D148" s="218" t="s">
        <v>134</v>
      </c>
      <c r="E148" s="41"/>
      <c r="F148" s="219" t="s">
        <v>228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134</v>
      </c>
      <c r="AU148" s="18" t="s">
        <v>82</v>
      </c>
    </row>
    <row r="149" spans="1:51" s="14" customFormat="1" ht="12">
      <c r="A149" s="14"/>
      <c r="B149" s="234"/>
      <c r="C149" s="235"/>
      <c r="D149" s="225" t="s">
        <v>146</v>
      </c>
      <c r="E149" s="236" t="s">
        <v>19</v>
      </c>
      <c r="F149" s="237" t="s">
        <v>229</v>
      </c>
      <c r="G149" s="235"/>
      <c r="H149" s="238">
        <v>97.408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146</v>
      </c>
      <c r="AU149" s="244" t="s">
        <v>82</v>
      </c>
      <c r="AV149" s="14" t="s">
        <v>82</v>
      </c>
      <c r="AW149" s="14" t="s">
        <v>33</v>
      </c>
      <c r="AX149" s="14" t="s">
        <v>80</v>
      </c>
      <c r="AY149" s="244" t="s">
        <v>125</v>
      </c>
    </row>
    <row r="150" spans="1:65" s="2" customFormat="1" ht="24.15" customHeight="1">
      <c r="A150" s="39"/>
      <c r="B150" s="40"/>
      <c r="C150" s="205" t="s">
        <v>230</v>
      </c>
      <c r="D150" s="205" t="s">
        <v>127</v>
      </c>
      <c r="E150" s="206" t="s">
        <v>231</v>
      </c>
      <c r="F150" s="207" t="s">
        <v>232</v>
      </c>
      <c r="G150" s="208" t="s">
        <v>178</v>
      </c>
      <c r="H150" s="209">
        <v>8.32</v>
      </c>
      <c r="I150" s="210"/>
      <c r="J150" s="211">
        <f>ROUND(I150*H150,2)</f>
        <v>0</v>
      </c>
      <c r="K150" s="207" t="s">
        <v>131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132</v>
      </c>
      <c r="AT150" s="216" t="s">
        <v>127</v>
      </c>
      <c r="AU150" s="216" t="s">
        <v>82</v>
      </c>
      <c r="AY150" s="18" t="s">
        <v>125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132</v>
      </c>
      <c r="BM150" s="216" t="s">
        <v>233</v>
      </c>
    </row>
    <row r="151" spans="1:47" s="2" customFormat="1" ht="12">
      <c r="A151" s="39"/>
      <c r="B151" s="40"/>
      <c r="C151" s="41"/>
      <c r="D151" s="218" t="s">
        <v>134</v>
      </c>
      <c r="E151" s="41"/>
      <c r="F151" s="219" t="s">
        <v>234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134</v>
      </c>
      <c r="AU151" s="18" t="s">
        <v>82</v>
      </c>
    </row>
    <row r="152" spans="1:51" s="13" customFormat="1" ht="12">
      <c r="A152" s="13"/>
      <c r="B152" s="223"/>
      <c r="C152" s="224"/>
      <c r="D152" s="225" t="s">
        <v>146</v>
      </c>
      <c r="E152" s="226" t="s">
        <v>19</v>
      </c>
      <c r="F152" s="227" t="s">
        <v>235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146</v>
      </c>
      <c r="AU152" s="233" t="s">
        <v>82</v>
      </c>
      <c r="AV152" s="13" t="s">
        <v>80</v>
      </c>
      <c r="AW152" s="13" t="s">
        <v>33</v>
      </c>
      <c r="AX152" s="13" t="s">
        <v>72</v>
      </c>
      <c r="AY152" s="233" t="s">
        <v>125</v>
      </c>
    </row>
    <row r="153" spans="1:51" s="14" customFormat="1" ht="12">
      <c r="A153" s="14"/>
      <c r="B153" s="234"/>
      <c r="C153" s="235"/>
      <c r="D153" s="225" t="s">
        <v>146</v>
      </c>
      <c r="E153" s="236" t="s">
        <v>19</v>
      </c>
      <c r="F153" s="237" t="s">
        <v>206</v>
      </c>
      <c r="G153" s="235"/>
      <c r="H153" s="238">
        <v>34.803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146</v>
      </c>
      <c r="AU153" s="244" t="s">
        <v>82</v>
      </c>
      <c r="AV153" s="14" t="s">
        <v>82</v>
      </c>
      <c r="AW153" s="14" t="s">
        <v>33</v>
      </c>
      <c r="AX153" s="14" t="s">
        <v>72</v>
      </c>
      <c r="AY153" s="244" t="s">
        <v>125</v>
      </c>
    </row>
    <row r="154" spans="1:51" s="14" customFormat="1" ht="12">
      <c r="A154" s="14"/>
      <c r="B154" s="234"/>
      <c r="C154" s="235"/>
      <c r="D154" s="225" t="s">
        <v>146</v>
      </c>
      <c r="E154" s="236" t="s">
        <v>19</v>
      </c>
      <c r="F154" s="237" t="s">
        <v>236</v>
      </c>
      <c r="G154" s="235"/>
      <c r="H154" s="238">
        <v>-21.78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146</v>
      </c>
      <c r="AU154" s="244" t="s">
        <v>82</v>
      </c>
      <c r="AV154" s="14" t="s">
        <v>82</v>
      </c>
      <c r="AW154" s="14" t="s">
        <v>33</v>
      </c>
      <c r="AX154" s="14" t="s">
        <v>72</v>
      </c>
      <c r="AY154" s="244" t="s">
        <v>125</v>
      </c>
    </row>
    <row r="155" spans="1:51" s="14" customFormat="1" ht="12">
      <c r="A155" s="14"/>
      <c r="B155" s="234"/>
      <c r="C155" s="235"/>
      <c r="D155" s="225" t="s">
        <v>146</v>
      </c>
      <c r="E155" s="236" t="s">
        <v>19</v>
      </c>
      <c r="F155" s="237" t="s">
        <v>237</v>
      </c>
      <c r="G155" s="235"/>
      <c r="H155" s="238">
        <v>-4.703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146</v>
      </c>
      <c r="AU155" s="244" t="s">
        <v>82</v>
      </c>
      <c r="AV155" s="14" t="s">
        <v>82</v>
      </c>
      <c r="AW155" s="14" t="s">
        <v>33</v>
      </c>
      <c r="AX155" s="14" t="s">
        <v>72</v>
      </c>
      <c r="AY155" s="244" t="s">
        <v>125</v>
      </c>
    </row>
    <row r="156" spans="1:51" s="15" customFormat="1" ht="12">
      <c r="A156" s="15"/>
      <c r="B156" s="245"/>
      <c r="C156" s="246"/>
      <c r="D156" s="225" t="s">
        <v>146</v>
      </c>
      <c r="E156" s="247" t="s">
        <v>19</v>
      </c>
      <c r="F156" s="248" t="s">
        <v>151</v>
      </c>
      <c r="G156" s="246"/>
      <c r="H156" s="249">
        <v>8.32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146</v>
      </c>
      <c r="AU156" s="255" t="s">
        <v>82</v>
      </c>
      <c r="AV156" s="15" t="s">
        <v>132</v>
      </c>
      <c r="AW156" s="15" t="s">
        <v>33</v>
      </c>
      <c r="AX156" s="15" t="s">
        <v>80</v>
      </c>
      <c r="AY156" s="255" t="s">
        <v>125</v>
      </c>
    </row>
    <row r="157" spans="1:65" s="2" customFormat="1" ht="16.5" customHeight="1">
      <c r="A157" s="39"/>
      <c r="B157" s="40"/>
      <c r="C157" s="256" t="s">
        <v>238</v>
      </c>
      <c r="D157" s="256" t="s">
        <v>239</v>
      </c>
      <c r="E157" s="257" t="s">
        <v>240</v>
      </c>
      <c r="F157" s="258" t="s">
        <v>241</v>
      </c>
      <c r="G157" s="259" t="s">
        <v>221</v>
      </c>
      <c r="H157" s="260">
        <v>16.64</v>
      </c>
      <c r="I157" s="261"/>
      <c r="J157" s="262">
        <f>ROUND(I157*H157,2)</f>
        <v>0</v>
      </c>
      <c r="K157" s="258" t="s">
        <v>131</v>
      </c>
      <c r="L157" s="263"/>
      <c r="M157" s="264" t="s">
        <v>19</v>
      </c>
      <c r="N157" s="265" t="s">
        <v>43</v>
      </c>
      <c r="O157" s="85"/>
      <c r="P157" s="214">
        <f>O157*H157</f>
        <v>0</v>
      </c>
      <c r="Q157" s="214">
        <v>1</v>
      </c>
      <c r="R157" s="214">
        <f>Q157*H157</f>
        <v>16.64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175</v>
      </c>
      <c r="AT157" s="216" t="s">
        <v>239</v>
      </c>
      <c r="AU157" s="216" t="s">
        <v>82</v>
      </c>
      <c r="AY157" s="18" t="s">
        <v>125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80</v>
      </c>
      <c r="BK157" s="217">
        <f>ROUND(I157*H157,2)</f>
        <v>0</v>
      </c>
      <c r="BL157" s="18" t="s">
        <v>132</v>
      </c>
      <c r="BM157" s="216" t="s">
        <v>242</v>
      </c>
    </row>
    <row r="158" spans="1:65" s="2" customFormat="1" ht="24.15" customHeight="1">
      <c r="A158" s="39"/>
      <c r="B158" s="40"/>
      <c r="C158" s="205" t="s">
        <v>243</v>
      </c>
      <c r="D158" s="205" t="s">
        <v>127</v>
      </c>
      <c r="E158" s="206" t="s">
        <v>244</v>
      </c>
      <c r="F158" s="207" t="s">
        <v>245</v>
      </c>
      <c r="G158" s="208" t="s">
        <v>143</v>
      </c>
      <c r="H158" s="209">
        <v>14.2</v>
      </c>
      <c r="I158" s="210"/>
      <c r="J158" s="211">
        <f>ROUND(I158*H158,2)</f>
        <v>0</v>
      </c>
      <c r="K158" s="207" t="s">
        <v>131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132</v>
      </c>
      <c r="AT158" s="216" t="s">
        <v>127</v>
      </c>
      <c r="AU158" s="216" t="s">
        <v>82</v>
      </c>
      <c r="AY158" s="18" t="s">
        <v>125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132</v>
      </c>
      <c r="BM158" s="216" t="s">
        <v>246</v>
      </c>
    </row>
    <row r="159" spans="1:47" s="2" customFormat="1" ht="12">
      <c r="A159" s="39"/>
      <c r="B159" s="40"/>
      <c r="C159" s="41"/>
      <c r="D159" s="218" t="s">
        <v>134</v>
      </c>
      <c r="E159" s="41"/>
      <c r="F159" s="219" t="s">
        <v>247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82</v>
      </c>
    </row>
    <row r="160" spans="1:51" s="14" customFormat="1" ht="12">
      <c r="A160" s="14"/>
      <c r="B160" s="234"/>
      <c r="C160" s="235"/>
      <c r="D160" s="225" t="s">
        <v>146</v>
      </c>
      <c r="E160" s="236" t="s">
        <v>19</v>
      </c>
      <c r="F160" s="237" t="s">
        <v>248</v>
      </c>
      <c r="G160" s="235"/>
      <c r="H160" s="238">
        <v>14.2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146</v>
      </c>
      <c r="AU160" s="244" t="s">
        <v>82</v>
      </c>
      <c r="AV160" s="14" t="s">
        <v>82</v>
      </c>
      <c r="AW160" s="14" t="s">
        <v>33</v>
      </c>
      <c r="AX160" s="14" t="s">
        <v>80</v>
      </c>
      <c r="AY160" s="244" t="s">
        <v>125</v>
      </c>
    </row>
    <row r="161" spans="1:65" s="2" customFormat="1" ht="16.5" customHeight="1">
      <c r="A161" s="39"/>
      <c r="B161" s="40"/>
      <c r="C161" s="256" t="s">
        <v>249</v>
      </c>
      <c r="D161" s="256" t="s">
        <v>239</v>
      </c>
      <c r="E161" s="257" t="s">
        <v>250</v>
      </c>
      <c r="F161" s="258" t="s">
        <v>251</v>
      </c>
      <c r="G161" s="259" t="s">
        <v>252</v>
      </c>
      <c r="H161" s="260">
        <v>0.284</v>
      </c>
      <c r="I161" s="261"/>
      <c r="J161" s="262">
        <f>ROUND(I161*H161,2)</f>
        <v>0</v>
      </c>
      <c r="K161" s="258" t="s">
        <v>131</v>
      </c>
      <c r="L161" s="263"/>
      <c r="M161" s="264" t="s">
        <v>19</v>
      </c>
      <c r="N161" s="265" t="s">
        <v>43</v>
      </c>
      <c r="O161" s="85"/>
      <c r="P161" s="214">
        <f>O161*H161</f>
        <v>0</v>
      </c>
      <c r="Q161" s="214">
        <v>0.001</v>
      </c>
      <c r="R161" s="214">
        <f>Q161*H161</f>
        <v>0.00028399999999999996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175</v>
      </c>
      <c r="AT161" s="216" t="s">
        <v>239</v>
      </c>
      <c r="AU161" s="216" t="s">
        <v>82</v>
      </c>
      <c r="AY161" s="18" t="s">
        <v>125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132</v>
      </c>
      <c r="BM161" s="216" t="s">
        <v>253</v>
      </c>
    </row>
    <row r="162" spans="1:51" s="14" customFormat="1" ht="12">
      <c r="A162" s="14"/>
      <c r="B162" s="234"/>
      <c r="C162" s="235"/>
      <c r="D162" s="225" t="s">
        <v>146</v>
      </c>
      <c r="E162" s="235"/>
      <c r="F162" s="237" t="s">
        <v>254</v>
      </c>
      <c r="G162" s="235"/>
      <c r="H162" s="238">
        <v>0.284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146</v>
      </c>
      <c r="AU162" s="244" t="s">
        <v>82</v>
      </c>
      <c r="AV162" s="14" t="s">
        <v>82</v>
      </c>
      <c r="AW162" s="14" t="s">
        <v>4</v>
      </c>
      <c r="AX162" s="14" t="s">
        <v>80</v>
      </c>
      <c r="AY162" s="244" t="s">
        <v>125</v>
      </c>
    </row>
    <row r="163" spans="1:65" s="2" customFormat="1" ht="21.75" customHeight="1">
      <c r="A163" s="39"/>
      <c r="B163" s="40"/>
      <c r="C163" s="205" t="s">
        <v>255</v>
      </c>
      <c r="D163" s="205" t="s">
        <v>127</v>
      </c>
      <c r="E163" s="206" t="s">
        <v>256</v>
      </c>
      <c r="F163" s="207" t="s">
        <v>257</v>
      </c>
      <c r="G163" s="208" t="s">
        <v>143</v>
      </c>
      <c r="H163" s="209">
        <v>156.8</v>
      </c>
      <c r="I163" s="210"/>
      <c r="J163" s="211">
        <f>ROUND(I163*H163,2)</f>
        <v>0</v>
      </c>
      <c r="K163" s="207" t="s">
        <v>131</v>
      </c>
      <c r="L163" s="45"/>
      <c r="M163" s="212" t="s">
        <v>19</v>
      </c>
      <c r="N163" s="213" t="s">
        <v>43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132</v>
      </c>
      <c r="AT163" s="216" t="s">
        <v>127</v>
      </c>
      <c r="AU163" s="216" t="s">
        <v>82</v>
      </c>
      <c r="AY163" s="18" t="s">
        <v>125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80</v>
      </c>
      <c r="BK163" s="217">
        <f>ROUND(I163*H163,2)</f>
        <v>0</v>
      </c>
      <c r="BL163" s="18" t="s">
        <v>132</v>
      </c>
      <c r="BM163" s="216" t="s">
        <v>258</v>
      </c>
    </row>
    <row r="164" spans="1:47" s="2" customFormat="1" ht="12">
      <c r="A164" s="39"/>
      <c r="B164" s="40"/>
      <c r="C164" s="41"/>
      <c r="D164" s="218" t="s">
        <v>134</v>
      </c>
      <c r="E164" s="41"/>
      <c r="F164" s="219" t="s">
        <v>259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134</v>
      </c>
      <c r="AU164" s="18" t="s">
        <v>82</v>
      </c>
    </row>
    <row r="165" spans="1:51" s="13" customFormat="1" ht="12">
      <c r="A165" s="13"/>
      <c r="B165" s="223"/>
      <c r="C165" s="224"/>
      <c r="D165" s="225" t="s">
        <v>146</v>
      </c>
      <c r="E165" s="226" t="s">
        <v>19</v>
      </c>
      <c r="F165" s="227" t="s">
        <v>181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146</v>
      </c>
      <c r="AU165" s="233" t="s">
        <v>82</v>
      </c>
      <c r="AV165" s="13" t="s">
        <v>80</v>
      </c>
      <c r="AW165" s="13" t="s">
        <v>33</v>
      </c>
      <c r="AX165" s="13" t="s">
        <v>72</v>
      </c>
      <c r="AY165" s="233" t="s">
        <v>125</v>
      </c>
    </row>
    <row r="166" spans="1:51" s="14" customFormat="1" ht="12">
      <c r="A166" s="14"/>
      <c r="B166" s="234"/>
      <c r="C166" s="235"/>
      <c r="D166" s="225" t="s">
        <v>146</v>
      </c>
      <c r="E166" s="236" t="s">
        <v>19</v>
      </c>
      <c r="F166" s="237" t="s">
        <v>260</v>
      </c>
      <c r="G166" s="235"/>
      <c r="H166" s="238">
        <v>91.4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146</v>
      </c>
      <c r="AU166" s="244" t="s">
        <v>82</v>
      </c>
      <c r="AV166" s="14" t="s">
        <v>82</v>
      </c>
      <c r="AW166" s="14" t="s">
        <v>33</v>
      </c>
      <c r="AX166" s="14" t="s">
        <v>72</v>
      </c>
      <c r="AY166" s="244" t="s">
        <v>125</v>
      </c>
    </row>
    <row r="167" spans="1:51" s="13" customFormat="1" ht="12">
      <c r="A167" s="13"/>
      <c r="B167" s="223"/>
      <c r="C167" s="224"/>
      <c r="D167" s="225" t="s">
        <v>146</v>
      </c>
      <c r="E167" s="226" t="s">
        <v>19</v>
      </c>
      <c r="F167" s="227" t="s">
        <v>183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146</v>
      </c>
      <c r="AU167" s="233" t="s">
        <v>82</v>
      </c>
      <c r="AV167" s="13" t="s">
        <v>80</v>
      </c>
      <c r="AW167" s="13" t="s">
        <v>33</v>
      </c>
      <c r="AX167" s="13" t="s">
        <v>72</v>
      </c>
      <c r="AY167" s="233" t="s">
        <v>125</v>
      </c>
    </row>
    <row r="168" spans="1:51" s="14" customFormat="1" ht="12">
      <c r="A168" s="14"/>
      <c r="B168" s="234"/>
      <c r="C168" s="235"/>
      <c r="D168" s="225" t="s">
        <v>146</v>
      </c>
      <c r="E168" s="236" t="s">
        <v>19</v>
      </c>
      <c r="F168" s="237" t="s">
        <v>261</v>
      </c>
      <c r="G168" s="235"/>
      <c r="H168" s="238">
        <v>65.4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146</v>
      </c>
      <c r="AU168" s="244" t="s">
        <v>82</v>
      </c>
      <c r="AV168" s="14" t="s">
        <v>82</v>
      </c>
      <c r="AW168" s="14" t="s">
        <v>33</v>
      </c>
      <c r="AX168" s="14" t="s">
        <v>72</v>
      </c>
      <c r="AY168" s="244" t="s">
        <v>125</v>
      </c>
    </row>
    <row r="169" spans="1:51" s="15" customFormat="1" ht="12">
      <c r="A169" s="15"/>
      <c r="B169" s="245"/>
      <c r="C169" s="246"/>
      <c r="D169" s="225" t="s">
        <v>146</v>
      </c>
      <c r="E169" s="247" t="s">
        <v>19</v>
      </c>
      <c r="F169" s="248" t="s">
        <v>151</v>
      </c>
      <c r="G169" s="246"/>
      <c r="H169" s="249">
        <v>156.8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5" t="s">
        <v>146</v>
      </c>
      <c r="AU169" s="255" t="s">
        <v>82</v>
      </c>
      <c r="AV169" s="15" t="s">
        <v>132</v>
      </c>
      <c r="AW169" s="15" t="s">
        <v>33</v>
      </c>
      <c r="AX169" s="15" t="s">
        <v>80</v>
      </c>
      <c r="AY169" s="255" t="s">
        <v>125</v>
      </c>
    </row>
    <row r="170" spans="1:65" s="2" customFormat="1" ht="21.75" customHeight="1">
      <c r="A170" s="39"/>
      <c r="B170" s="40"/>
      <c r="C170" s="205" t="s">
        <v>7</v>
      </c>
      <c r="D170" s="205" t="s">
        <v>127</v>
      </c>
      <c r="E170" s="206" t="s">
        <v>262</v>
      </c>
      <c r="F170" s="207" t="s">
        <v>263</v>
      </c>
      <c r="G170" s="208" t="s">
        <v>143</v>
      </c>
      <c r="H170" s="209">
        <v>42.6</v>
      </c>
      <c r="I170" s="210"/>
      <c r="J170" s="211">
        <f>ROUND(I170*H170,2)</f>
        <v>0</v>
      </c>
      <c r="K170" s="207" t="s">
        <v>131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132</v>
      </c>
      <c r="AT170" s="216" t="s">
        <v>127</v>
      </c>
      <c r="AU170" s="216" t="s">
        <v>82</v>
      </c>
      <c r="AY170" s="18" t="s">
        <v>125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132</v>
      </c>
      <c r="BM170" s="216" t="s">
        <v>264</v>
      </c>
    </row>
    <row r="171" spans="1:47" s="2" customFormat="1" ht="12">
      <c r="A171" s="39"/>
      <c r="B171" s="40"/>
      <c r="C171" s="41"/>
      <c r="D171" s="218" t="s">
        <v>134</v>
      </c>
      <c r="E171" s="41"/>
      <c r="F171" s="219" t="s">
        <v>265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82</v>
      </c>
    </row>
    <row r="172" spans="1:51" s="13" customFormat="1" ht="12">
      <c r="A172" s="13"/>
      <c r="B172" s="223"/>
      <c r="C172" s="224"/>
      <c r="D172" s="225" t="s">
        <v>146</v>
      </c>
      <c r="E172" s="226" t="s">
        <v>19</v>
      </c>
      <c r="F172" s="227" t="s">
        <v>266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146</v>
      </c>
      <c r="AU172" s="233" t="s">
        <v>82</v>
      </c>
      <c r="AV172" s="13" t="s">
        <v>80</v>
      </c>
      <c r="AW172" s="13" t="s">
        <v>33</v>
      </c>
      <c r="AX172" s="13" t="s">
        <v>72</v>
      </c>
      <c r="AY172" s="233" t="s">
        <v>125</v>
      </c>
    </row>
    <row r="173" spans="1:51" s="14" customFormat="1" ht="12">
      <c r="A173" s="14"/>
      <c r="B173" s="234"/>
      <c r="C173" s="235"/>
      <c r="D173" s="225" t="s">
        <v>146</v>
      </c>
      <c r="E173" s="236" t="s">
        <v>19</v>
      </c>
      <c r="F173" s="237" t="s">
        <v>267</v>
      </c>
      <c r="G173" s="235"/>
      <c r="H173" s="238">
        <v>42.6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146</v>
      </c>
      <c r="AU173" s="244" t="s">
        <v>82</v>
      </c>
      <c r="AV173" s="14" t="s">
        <v>82</v>
      </c>
      <c r="AW173" s="14" t="s">
        <v>33</v>
      </c>
      <c r="AX173" s="14" t="s">
        <v>80</v>
      </c>
      <c r="AY173" s="244" t="s">
        <v>125</v>
      </c>
    </row>
    <row r="174" spans="1:65" s="2" customFormat="1" ht="16.5" customHeight="1">
      <c r="A174" s="39"/>
      <c r="B174" s="40"/>
      <c r="C174" s="256" t="s">
        <v>268</v>
      </c>
      <c r="D174" s="256" t="s">
        <v>239</v>
      </c>
      <c r="E174" s="257" t="s">
        <v>269</v>
      </c>
      <c r="F174" s="258" t="s">
        <v>270</v>
      </c>
      <c r="G174" s="259" t="s">
        <v>221</v>
      </c>
      <c r="H174" s="260">
        <v>3.408</v>
      </c>
      <c r="I174" s="261"/>
      <c r="J174" s="262">
        <f>ROUND(I174*H174,2)</f>
        <v>0</v>
      </c>
      <c r="K174" s="258" t="s">
        <v>131</v>
      </c>
      <c r="L174" s="263"/>
      <c r="M174" s="264" t="s">
        <v>19</v>
      </c>
      <c r="N174" s="265" t="s">
        <v>43</v>
      </c>
      <c r="O174" s="85"/>
      <c r="P174" s="214">
        <f>O174*H174</f>
        <v>0</v>
      </c>
      <c r="Q174" s="214">
        <v>1</v>
      </c>
      <c r="R174" s="214">
        <f>Q174*H174</f>
        <v>3.408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175</v>
      </c>
      <c r="AT174" s="216" t="s">
        <v>239</v>
      </c>
      <c r="AU174" s="216" t="s">
        <v>82</v>
      </c>
      <c r="AY174" s="18" t="s">
        <v>125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132</v>
      </c>
      <c r="BM174" s="216" t="s">
        <v>271</v>
      </c>
    </row>
    <row r="175" spans="1:51" s="14" customFormat="1" ht="12">
      <c r="A175" s="14"/>
      <c r="B175" s="234"/>
      <c r="C175" s="235"/>
      <c r="D175" s="225" t="s">
        <v>146</v>
      </c>
      <c r="E175" s="236" t="s">
        <v>19</v>
      </c>
      <c r="F175" s="237" t="s">
        <v>272</v>
      </c>
      <c r="G175" s="235"/>
      <c r="H175" s="238">
        <v>3.408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146</v>
      </c>
      <c r="AU175" s="244" t="s">
        <v>82</v>
      </c>
      <c r="AV175" s="14" t="s">
        <v>82</v>
      </c>
      <c r="AW175" s="14" t="s">
        <v>33</v>
      </c>
      <c r="AX175" s="14" t="s">
        <v>80</v>
      </c>
      <c r="AY175" s="244" t="s">
        <v>125</v>
      </c>
    </row>
    <row r="176" spans="1:63" s="12" customFormat="1" ht="22.8" customHeight="1">
      <c r="A176" s="12"/>
      <c r="B176" s="189"/>
      <c r="C176" s="190"/>
      <c r="D176" s="191" t="s">
        <v>71</v>
      </c>
      <c r="E176" s="203" t="s">
        <v>82</v>
      </c>
      <c r="F176" s="203" t="s">
        <v>273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SUM(P177:P190)</f>
        <v>0</v>
      </c>
      <c r="Q176" s="197"/>
      <c r="R176" s="198">
        <f>SUM(R177:R190)</f>
        <v>22.61951414</v>
      </c>
      <c r="S176" s="197"/>
      <c r="T176" s="199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80</v>
      </c>
      <c r="AT176" s="201" t="s">
        <v>71</v>
      </c>
      <c r="AU176" s="201" t="s">
        <v>80</v>
      </c>
      <c r="AY176" s="200" t="s">
        <v>125</v>
      </c>
      <c r="BK176" s="202">
        <f>SUM(BK177:BK190)</f>
        <v>0</v>
      </c>
    </row>
    <row r="177" spans="1:65" s="2" customFormat="1" ht="16.5" customHeight="1">
      <c r="A177" s="39"/>
      <c r="B177" s="40"/>
      <c r="C177" s="205" t="s">
        <v>274</v>
      </c>
      <c r="D177" s="205" t="s">
        <v>127</v>
      </c>
      <c r="E177" s="206" t="s">
        <v>275</v>
      </c>
      <c r="F177" s="207" t="s">
        <v>276</v>
      </c>
      <c r="G177" s="208" t="s">
        <v>178</v>
      </c>
      <c r="H177" s="209">
        <v>1.881</v>
      </c>
      <c r="I177" s="210"/>
      <c r="J177" s="211">
        <f>ROUND(I177*H177,2)</f>
        <v>0</v>
      </c>
      <c r="K177" s="207" t="s">
        <v>131</v>
      </c>
      <c r="L177" s="45"/>
      <c r="M177" s="212" t="s">
        <v>19</v>
      </c>
      <c r="N177" s="213" t="s">
        <v>43</v>
      </c>
      <c r="O177" s="85"/>
      <c r="P177" s="214">
        <f>O177*H177</f>
        <v>0</v>
      </c>
      <c r="Q177" s="214">
        <v>2.16</v>
      </c>
      <c r="R177" s="214">
        <f>Q177*H177</f>
        <v>4.06296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132</v>
      </c>
      <c r="AT177" s="216" t="s">
        <v>127</v>
      </c>
      <c r="AU177" s="216" t="s">
        <v>82</v>
      </c>
      <c r="AY177" s="18" t="s">
        <v>125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132</v>
      </c>
      <c r="BM177" s="216" t="s">
        <v>277</v>
      </c>
    </row>
    <row r="178" spans="1:47" s="2" customFormat="1" ht="12">
      <c r="A178" s="39"/>
      <c r="B178" s="40"/>
      <c r="C178" s="41"/>
      <c r="D178" s="218" t="s">
        <v>134</v>
      </c>
      <c r="E178" s="41"/>
      <c r="F178" s="219" t="s">
        <v>278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82</v>
      </c>
    </row>
    <row r="179" spans="1:51" s="14" customFormat="1" ht="12">
      <c r="A179" s="14"/>
      <c r="B179" s="234"/>
      <c r="C179" s="235"/>
      <c r="D179" s="225" t="s">
        <v>146</v>
      </c>
      <c r="E179" s="236" t="s">
        <v>19</v>
      </c>
      <c r="F179" s="237" t="s">
        <v>279</v>
      </c>
      <c r="G179" s="235"/>
      <c r="H179" s="238">
        <v>1.881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146</v>
      </c>
      <c r="AU179" s="244" t="s">
        <v>82</v>
      </c>
      <c r="AV179" s="14" t="s">
        <v>82</v>
      </c>
      <c r="AW179" s="14" t="s">
        <v>33</v>
      </c>
      <c r="AX179" s="14" t="s">
        <v>80</v>
      </c>
      <c r="AY179" s="244" t="s">
        <v>125</v>
      </c>
    </row>
    <row r="180" spans="1:65" s="2" customFormat="1" ht="21.75" customHeight="1">
      <c r="A180" s="39"/>
      <c r="B180" s="40"/>
      <c r="C180" s="205" t="s">
        <v>280</v>
      </c>
      <c r="D180" s="205" t="s">
        <v>127</v>
      </c>
      <c r="E180" s="206" t="s">
        <v>281</v>
      </c>
      <c r="F180" s="207" t="s">
        <v>282</v>
      </c>
      <c r="G180" s="208" t="s">
        <v>178</v>
      </c>
      <c r="H180" s="209">
        <v>2.822</v>
      </c>
      <c r="I180" s="210"/>
      <c r="J180" s="211">
        <f>ROUND(I180*H180,2)</f>
        <v>0</v>
      </c>
      <c r="K180" s="207" t="s">
        <v>131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2.50187</v>
      </c>
      <c r="R180" s="214">
        <f>Q180*H180</f>
        <v>7.060277139999999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132</v>
      </c>
      <c r="AT180" s="216" t="s">
        <v>127</v>
      </c>
      <c r="AU180" s="216" t="s">
        <v>82</v>
      </c>
      <c r="AY180" s="18" t="s">
        <v>125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132</v>
      </c>
      <c r="BM180" s="216" t="s">
        <v>283</v>
      </c>
    </row>
    <row r="181" spans="1:47" s="2" customFormat="1" ht="12">
      <c r="A181" s="39"/>
      <c r="B181" s="40"/>
      <c r="C181" s="41"/>
      <c r="D181" s="218" t="s">
        <v>134</v>
      </c>
      <c r="E181" s="41"/>
      <c r="F181" s="219" t="s">
        <v>284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134</v>
      </c>
      <c r="AU181" s="18" t="s">
        <v>82</v>
      </c>
    </row>
    <row r="182" spans="1:51" s="14" customFormat="1" ht="12">
      <c r="A182" s="14"/>
      <c r="B182" s="234"/>
      <c r="C182" s="235"/>
      <c r="D182" s="225" t="s">
        <v>146</v>
      </c>
      <c r="E182" s="236" t="s">
        <v>19</v>
      </c>
      <c r="F182" s="237" t="s">
        <v>285</v>
      </c>
      <c r="G182" s="235"/>
      <c r="H182" s="238">
        <v>2.822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146</v>
      </c>
      <c r="AU182" s="244" t="s">
        <v>82</v>
      </c>
      <c r="AV182" s="14" t="s">
        <v>82</v>
      </c>
      <c r="AW182" s="14" t="s">
        <v>33</v>
      </c>
      <c r="AX182" s="14" t="s">
        <v>80</v>
      </c>
      <c r="AY182" s="244" t="s">
        <v>125</v>
      </c>
    </row>
    <row r="183" spans="1:65" s="2" customFormat="1" ht="16.5" customHeight="1">
      <c r="A183" s="39"/>
      <c r="B183" s="40"/>
      <c r="C183" s="205" t="s">
        <v>286</v>
      </c>
      <c r="D183" s="205" t="s">
        <v>127</v>
      </c>
      <c r="E183" s="206" t="s">
        <v>287</v>
      </c>
      <c r="F183" s="207" t="s">
        <v>288</v>
      </c>
      <c r="G183" s="208" t="s">
        <v>221</v>
      </c>
      <c r="H183" s="209">
        <v>0.1</v>
      </c>
      <c r="I183" s="210"/>
      <c r="J183" s="211">
        <f>ROUND(I183*H183,2)</f>
        <v>0</v>
      </c>
      <c r="K183" s="207" t="s">
        <v>131</v>
      </c>
      <c r="L183" s="45"/>
      <c r="M183" s="212" t="s">
        <v>19</v>
      </c>
      <c r="N183" s="213" t="s">
        <v>43</v>
      </c>
      <c r="O183" s="85"/>
      <c r="P183" s="214">
        <f>O183*H183</f>
        <v>0</v>
      </c>
      <c r="Q183" s="214">
        <v>1.06277</v>
      </c>
      <c r="R183" s="214">
        <f>Q183*H183</f>
        <v>0.10627700000000001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132</v>
      </c>
      <c r="AT183" s="216" t="s">
        <v>127</v>
      </c>
      <c r="AU183" s="216" t="s">
        <v>82</v>
      </c>
      <c r="AY183" s="18" t="s">
        <v>125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132</v>
      </c>
      <c r="BM183" s="216" t="s">
        <v>289</v>
      </c>
    </row>
    <row r="184" spans="1:47" s="2" customFormat="1" ht="12">
      <c r="A184" s="39"/>
      <c r="B184" s="40"/>
      <c r="C184" s="41"/>
      <c r="D184" s="218" t="s">
        <v>134</v>
      </c>
      <c r="E184" s="41"/>
      <c r="F184" s="219" t="s">
        <v>290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134</v>
      </c>
      <c r="AU184" s="18" t="s">
        <v>82</v>
      </c>
    </row>
    <row r="185" spans="1:51" s="14" customFormat="1" ht="12">
      <c r="A185" s="14"/>
      <c r="B185" s="234"/>
      <c r="C185" s="235"/>
      <c r="D185" s="225" t="s">
        <v>146</v>
      </c>
      <c r="E185" s="236" t="s">
        <v>19</v>
      </c>
      <c r="F185" s="237" t="s">
        <v>291</v>
      </c>
      <c r="G185" s="235"/>
      <c r="H185" s="238">
        <v>0.1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146</v>
      </c>
      <c r="AU185" s="244" t="s">
        <v>82</v>
      </c>
      <c r="AV185" s="14" t="s">
        <v>82</v>
      </c>
      <c r="AW185" s="14" t="s">
        <v>33</v>
      </c>
      <c r="AX185" s="14" t="s">
        <v>80</v>
      </c>
      <c r="AY185" s="244" t="s">
        <v>125</v>
      </c>
    </row>
    <row r="186" spans="1:65" s="2" customFormat="1" ht="16.5" customHeight="1">
      <c r="A186" s="39"/>
      <c r="B186" s="40"/>
      <c r="C186" s="205" t="s">
        <v>292</v>
      </c>
      <c r="D186" s="205" t="s">
        <v>127</v>
      </c>
      <c r="E186" s="206" t="s">
        <v>293</v>
      </c>
      <c r="F186" s="207" t="s">
        <v>294</v>
      </c>
      <c r="G186" s="208" t="s">
        <v>143</v>
      </c>
      <c r="H186" s="209">
        <v>22.5</v>
      </c>
      <c r="I186" s="210"/>
      <c r="J186" s="211">
        <f>ROUND(I186*H186,2)</f>
        <v>0</v>
      </c>
      <c r="K186" s="207" t="s">
        <v>131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0.108</v>
      </c>
      <c r="R186" s="214">
        <f>Q186*H186</f>
        <v>2.43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132</v>
      </c>
      <c r="AT186" s="216" t="s">
        <v>127</v>
      </c>
      <c r="AU186" s="216" t="s">
        <v>82</v>
      </c>
      <c r="AY186" s="18" t="s">
        <v>125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132</v>
      </c>
      <c r="BM186" s="216" t="s">
        <v>295</v>
      </c>
    </row>
    <row r="187" spans="1:47" s="2" customFormat="1" ht="12">
      <c r="A187" s="39"/>
      <c r="B187" s="40"/>
      <c r="C187" s="41"/>
      <c r="D187" s="218" t="s">
        <v>134</v>
      </c>
      <c r="E187" s="41"/>
      <c r="F187" s="219" t="s">
        <v>296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134</v>
      </c>
      <c r="AU187" s="18" t="s">
        <v>82</v>
      </c>
    </row>
    <row r="188" spans="1:51" s="14" customFormat="1" ht="12">
      <c r="A188" s="14"/>
      <c r="B188" s="234"/>
      <c r="C188" s="235"/>
      <c r="D188" s="225" t="s">
        <v>146</v>
      </c>
      <c r="E188" s="236" t="s">
        <v>19</v>
      </c>
      <c r="F188" s="237" t="s">
        <v>297</v>
      </c>
      <c r="G188" s="235"/>
      <c r="H188" s="238">
        <v>22.5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146</v>
      </c>
      <c r="AU188" s="244" t="s">
        <v>82</v>
      </c>
      <c r="AV188" s="14" t="s">
        <v>82</v>
      </c>
      <c r="AW188" s="14" t="s">
        <v>33</v>
      </c>
      <c r="AX188" s="14" t="s">
        <v>80</v>
      </c>
      <c r="AY188" s="244" t="s">
        <v>125</v>
      </c>
    </row>
    <row r="189" spans="1:65" s="2" customFormat="1" ht="16.5" customHeight="1">
      <c r="A189" s="39"/>
      <c r="B189" s="40"/>
      <c r="C189" s="256" t="s">
        <v>298</v>
      </c>
      <c r="D189" s="256" t="s">
        <v>239</v>
      </c>
      <c r="E189" s="257" t="s">
        <v>299</v>
      </c>
      <c r="F189" s="258" t="s">
        <v>300</v>
      </c>
      <c r="G189" s="259" t="s">
        <v>130</v>
      </c>
      <c r="H189" s="260">
        <v>8</v>
      </c>
      <c r="I189" s="261"/>
      <c r="J189" s="262">
        <f>ROUND(I189*H189,2)</f>
        <v>0</v>
      </c>
      <c r="K189" s="258" t="s">
        <v>131</v>
      </c>
      <c r="L189" s="263"/>
      <c r="M189" s="264" t="s">
        <v>19</v>
      </c>
      <c r="N189" s="265" t="s">
        <v>43</v>
      </c>
      <c r="O189" s="85"/>
      <c r="P189" s="214">
        <f>O189*H189</f>
        <v>0</v>
      </c>
      <c r="Q189" s="214">
        <v>1.12</v>
      </c>
      <c r="R189" s="214">
        <f>Q189*H189</f>
        <v>8.96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175</v>
      </c>
      <c r="AT189" s="216" t="s">
        <v>239</v>
      </c>
      <c r="AU189" s="216" t="s">
        <v>82</v>
      </c>
      <c r="AY189" s="18" t="s">
        <v>125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132</v>
      </c>
      <c r="BM189" s="216" t="s">
        <v>301</v>
      </c>
    </row>
    <row r="190" spans="1:51" s="14" customFormat="1" ht="12">
      <c r="A190" s="14"/>
      <c r="B190" s="234"/>
      <c r="C190" s="235"/>
      <c r="D190" s="225" t="s">
        <v>146</v>
      </c>
      <c r="E190" s="236" t="s">
        <v>19</v>
      </c>
      <c r="F190" s="237" t="s">
        <v>175</v>
      </c>
      <c r="G190" s="235"/>
      <c r="H190" s="238">
        <v>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146</v>
      </c>
      <c r="AU190" s="244" t="s">
        <v>82</v>
      </c>
      <c r="AV190" s="14" t="s">
        <v>82</v>
      </c>
      <c r="AW190" s="14" t="s">
        <v>33</v>
      </c>
      <c r="AX190" s="14" t="s">
        <v>80</v>
      </c>
      <c r="AY190" s="244" t="s">
        <v>125</v>
      </c>
    </row>
    <row r="191" spans="1:63" s="12" customFormat="1" ht="22.8" customHeight="1">
      <c r="A191" s="12"/>
      <c r="B191" s="189"/>
      <c r="C191" s="190"/>
      <c r="D191" s="191" t="s">
        <v>71</v>
      </c>
      <c r="E191" s="203" t="s">
        <v>157</v>
      </c>
      <c r="F191" s="203" t="s">
        <v>302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SUM(P192:P254)</f>
        <v>0</v>
      </c>
      <c r="Q191" s="197"/>
      <c r="R191" s="198">
        <f>SUM(R192:R254)</f>
        <v>36.77716014</v>
      </c>
      <c r="S191" s="197"/>
      <c r="T191" s="199">
        <f>SUM(T192:T254)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0" t="s">
        <v>80</v>
      </c>
      <c r="AT191" s="201" t="s">
        <v>71</v>
      </c>
      <c r="AU191" s="201" t="s">
        <v>80</v>
      </c>
      <c r="AY191" s="200" t="s">
        <v>125</v>
      </c>
      <c r="BK191" s="202">
        <f>SUM(BK192:BK254)</f>
        <v>0</v>
      </c>
    </row>
    <row r="192" spans="1:65" s="2" customFormat="1" ht="21.75" customHeight="1">
      <c r="A192" s="39"/>
      <c r="B192" s="40"/>
      <c r="C192" s="205" t="s">
        <v>303</v>
      </c>
      <c r="D192" s="205" t="s">
        <v>127</v>
      </c>
      <c r="E192" s="206" t="s">
        <v>304</v>
      </c>
      <c r="F192" s="207" t="s">
        <v>305</v>
      </c>
      <c r="G192" s="208" t="s">
        <v>143</v>
      </c>
      <c r="H192" s="209">
        <v>10.3</v>
      </c>
      <c r="I192" s="210"/>
      <c r="J192" s="211">
        <f>ROUND(I192*H192,2)</f>
        <v>0</v>
      </c>
      <c r="K192" s="207" t="s">
        <v>131</v>
      </c>
      <c r="L192" s="45"/>
      <c r="M192" s="212" t="s">
        <v>19</v>
      </c>
      <c r="N192" s="213" t="s">
        <v>43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132</v>
      </c>
      <c r="AT192" s="216" t="s">
        <v>127</v>
      </c>
      <c r="AU192" s="216" t="s">
        <v>82</v>
      </c>
      <c r="AY192" s="18" t="s">
        <v>125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132</v>
      </c>
      <c r="BM192" s="216" t="s">
        <v>306</v>
      </c>
    </row>
    <row r="193" spans="1:47" s="2" customFormat="1" ht="12">
      <c r="A193" s="39"/>
      <c r="B193" s="40"/>
      <c r="C193" s="41"/>
      <c r="D193" s="218" t="s">
        <v>134</v>
      </c>
      <c r="E193" s="41"/>
      <c r="F193" s="219" t="s">
        <v>307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134</v>
      </c>
      <c r="AU193" s="18" t="s">
        <v>82</v>
      </c>
    </row>
    <row r="194" spans="1:51" s="13" customFormat="1" ht="12">
      <c r="A194" s="13"/>
      <c r="B194" s="223"/>
      <c r="C194" s="224"/>
      <c r="D194" s="225" t="s">
        <v>146</v>
      </c>
      <c r="E194" s="226" t="s">
        <v>19</v>
      </c>
      <c r="F194" s="227" t="s">
        <v>181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146</v>
      </c>
      <c r="AU194" s="233" t="s">
        <v>82</v>
      </c>
      <c r="AV194" s="13" t="s">
        <v>80</v>
      </c>
      <c r="AW194" s="13" t="s">
        <v>33</v>
      </c>
      <c r="AX194" s="13" t="s">
        <v>72</v>
      </c>
      <c r="AY194" s="233" t="s">
        <v>125</v>
      </c>
    </row>
    <row r="195" spans="1:51" s="14" customFormat="1" ht="12">
      <c r="A195" s="14"/>
      <c r="B195" s="234"/>
      <c r="C195" s="235"/>
      <c r="D195" s="225" t="s">
        <v>146</v>
      </c>
      <c r="E195" s="236" t="s">
        <v>19</v>
      </c>
      <c r="F195" s="237" t="s">
        <v>308</v>
      </c>
      <c r="G195" s="235"/>
      <c r="H195" s="238">
        <v>10.3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146</v>
      </c>
      <c r="AU195" s="244" t="s">
        <v>82</v>
      </c>
      <c r="AV195" s="14" t="s">
        <v>82</v>
      </c>
      <c r="AW195" s="14" t="s">
        <v>33</v>
      </c>
      <c r="AX195" s="14" t="s">
        <v>80</v>
      </c>
      <c r="AY195" s="244" t="s">
        <v>125</v>
      </c>
    </row>
    <row r="196" spans="1:65" s="2" customFormat="1" ht="21.75" customHeight="1">
      <c r="A196" s="39"/>
      <c r="B196" s="40"/>
      <c r="C196" s="205" t="s">
        <v>309</v>
      </c>
      <c r="D196" s="205" t="s">
        <v>127</v>
      </c>
      <c r="E196" s="206" t="s">
        <v>310</v>
      </c>
      <c r="F196" s="207" t="s">
        <v>311</v>
      </c>
      <c r="G196" s="208" t="s">
        <v>143</v>
      </c>
      <c r="H196" s="209">
        <v>14.5</v>
      </c>
      <c r="I196" s="210"/>
      <c r="J196" s="211">
        <f>ROUND(I196*H196,2)</f>
        <v>0</v>
      </c>
      <c r="K196" s="207" t="s">
        <v>131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132</v>
      </c>
      <c r="AT196" s="216" t="s">
        <v>127</v>
      </c>
      <c r="AU196" s="216" t="s">
        <v>82</v>
      </c>
      <c r="AY196" s="18" t="s">
        <v>125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132</v>
      </c>
      <c r="BM196" s="216" t="s">
        <v>312</v>
      </c>
    </row>
    <row r="197" spans="1:47" s="2" customFormat="1" ht="12">
      <c r="A197" s="39"/>
      <c r="B197" s="40"/>
      <c r="C197" s="41"/>
      <c r="D197" s="218" t="s">
        <v>134</v>
      </c>
      <c r="E197" s="41"/>
      <c r="F197" s="219" t="s">
        <v>313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134</v>
      </c>
      <c r="AU197" s="18" t="s">
        <v>82</v>
      </c>
    </row>
    <row r="198" spans="1:51" s="13" customFormat="1" ht="12">
      <c r="A198" s="13"/>
      <c r="B198" s="223"/>
      <c r="C198" s="224"/>
      <c r="D198" s="225" t="s">
        <v>146</v>
      </c>
      <c r="E198" s="226" t="s">
        <v>19</v>
      </c>
      <c r="F198" s="227" t="s">
        <v>314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146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125</v>
      </c>
    </row>
    <row r="199" spans="1:51" s="14" customFormat="1" ht="12">
      <c r="A199" s="14"/>
      <c r="B199" s="234"/>
      <c r="C199" s="235"/>
      <c r="D199" s="225" t="s">
        <v>146</v>
      </c>
      <c r="E199" s="236" t="s">
        <v>19</v>
      </c>
      <c r="F199" s="237" t="s">
        <v>148</v>
      </c>
      <c r="G199" s="235"/>
      <c r="H199" s="238">
        <v>14.5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146</v>
      </c>
      <c r="AU199" s="244" t="s">
        <v>82</v>
      </c>
      <c r="AV199" s="14" t="s">
        <v>82</v>
      </c>
      <c r="AW199" s="14" t="s">
        <v>33</v>
      </c>
      <c r="AX199" s="14" t="s">
        <v>80</v>
      </c>
      <c r="AY199" s="244" t="s">
        <v>125</v>
      </c>
    </row>
    <row r="200" spans="1:65" s="2" customFormat="1" ht="21.75" customHeight="1">
      <c r="A200" s="39"/>
      <c r="B200" s="40"/>
      <c r="C200" s="205" t="s">
        <v>315</v>
      </c>
      <c r="D200" s="205" t="s">
        <v>127</v>
      </c>
      <c r="E200" s="206" t="s">
        <v>316</v>
      </c>
      <c r="F200" s="207" t="s">
        <v>317</v>
      </c>
      <c r="G200" s="208" t="s">
        <v>143</v>
      </c>
      <c r="H200" s="209">
        <v>91.4</v>
      </c>
      <c r="I200" s="210"/>
      <c r="J200" s="211">
        <f>ROUND(I200*H200,2)</f>
        <v>0</v>
      </c>
      <c r="K200" s="207" t="s">
        <v>131</v>
      </c>
      <c r="L200" s="45"/>
      <c r="M200" s="212" t="s">
        <v>19</v>
      </c>
      <c r="N200" s="213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132</v>
      </c>
      <c r="AT200" s="216" t="s">
        <v>127</v>
      </c>
      <c r="AU200" s="216" t="s">
        <v>82</v>
      </c>
      <c r="AY200" s="18" t="s">
        <v>125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132</v>
      </c>
      <c r="BM200" s="216" t="s">
        <v>318</v>
      </c>
    </row>
    <row r="201" spans="1:47" s="2" customFormat="1" ht="12">
      <c r="A201" s="39"/>
      <c r="B201" s="40"/>
      <c r="C201" s="41"/>
      <c r="D201" s="218" t="s">
        <v>134</v>
      </c>
      <c r="E201" s="41"/>
      <c r="F201" s="219" t="s">
        <v>319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134</v>
      </c>
      <c r="AU201" s="18" t="s">
        <v>82</v>
      </c>
    </row>
    <row r="202" spans="1:51" s="13" customFormat="1" ht="12">
      <c r="A202" s="13"/>
      <c r="B202" s="223"/>
      <c r="C202" s="224"/>
      <c r="D202" s="225" t="s">
        <v>146</v>
      </c>
      <c r="E202" s="226" t="s">
        <v>19</v>
      </c>
      <c r="F202" s="227" t="s">
        <v>181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146</v>
      </c>
      <c r="AU202" s="233" t="s">
        <v>82</v>
      </c>
      <c r="AV202" s="13" t="s">
        <v>80</v>
      </c>
      <c r="AW202" s="13" t="s">
        <v>33</v>
      </c>
      <c r="AX202" s="13" t="s">
        <v>72</v>
      </c>
      <c r="AY202" s="233" t="s">
        <v>125</v>
      </c>
    </row>
    <row r="203" spans="1:51" s="14" customFormat="1" ht="12">
      <c r="A203" s="14"/>
      <c r="B203" s="234"/>
      <c r="C203" s="235"/>
      <c r="D203" s="225" t="s">
        <v>146</v>
      </c>
      <c r="E203" s="236" t="s">
        <v>19</v>
      </c>
      <c r="F203" s="237" t="s">
        <v>260</v>
      </c>
      <c r="G203" s="235"/>
      <c r="H203" s="238">
        <v>91.4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146</v>
      </c>
      <c r="AU203" s="244" t="s">
        <v>82</v>
      </c>
      <c r="AV203" s="14" t="s">
        <v>82</v>
      </c>
      <c r="AW203" s="14" t="s">
        <v>33</v>
      </c>
      <c r="AX203" s="14" t="s">
        <v>80</v>
      </c>
      <c r="AY203" s="244" t="s">
        <v>125</v>
      </c>
    </row>
    <row r="204" spans="1:65" s="2" customFormat="1" ht="21.75" customHeight="1">
      <c r="A204" s="39"/>
      <c r="B204" s="40"/>
      <c r="C204" s="205" t="s">
        <v>320</v>
      </c>
      <c r="D204" s="205" t="s">
        <v>127</v>
      </c>
      <c r="E204" s="206" t="s">
        <v>321</v>
      </c>
      <c r="F204" s="207" t="s">
        <v>322</v>
      </c>
      <c r="G204" s="208" t="s">
        <v>143</v>
      </c>
      <c r="H204" s="209">
        <v>81.1</v>
      </c>
      <c r="I204" s="210"/>
      <c r="J204" s="211">
        <f>ROUND(I204*H204,2)</f>
        <v>0</v>
      </c>
      <c r="K204" s="207" t="s">
        <v>131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132</v>
      </c>
      <c r="AT204" s="216" t="s">
        <v>127</v>
      </c>
      <c r="AU204" s="216" t="s">
        <v>82</v>
      </c>
      <c r="AY204" s="18" t="s">
        <v>125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132</v>
      </c>
      <c r="BM204" s="216" t="s">
        <v>323</v>
      </c>
    </row>
    <row r="205" spans="1:47" s="2" customFormat="1" ht="12">
      <c r="A205" s="39"/>
      <c r="B205" s="40"/>
      <c r="C205" s="41"/>
      <c r="D205" s="218" t="s">
        <v>134</v>
      </c>
      <c r="E205" s="41"/>
      <c r="F205" s="219" t="s">
        <v>324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134</v>
      </c>
      <c r="AU205" s="18" t="s">
        <v>82</v>
      </c>
    </row>
    <row r="206" spans="1:51" s="13" customFormat="1" ht="12">
      <c r="A206" s="13"/>
      <c r="B206" s="223"/>
      <c r="C206" s="224"/>
      <c r="D206" s="225" t="s">
        <v>146</v>
      </c>
      <c r="E206" s="226" t="s">
        <v>19</v>
      </c>
      <c r="F206" s="227" t="s">
        <v>181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146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125</v>
      </c>
    </row>
    <row r="207" spans="1:51" s="14" customFormat="1" ht="12">
      <c r="A207" s="14"/>
      <c r="B207" s="234"/>
      <c r="C207" s="235"/>
      <c r="D207" s="225" t="s">
        <v>146</v>
      </c>
      <c r="E207" s="236" t="s">
        <v>19</v>
      </c>
      <c r="F207" s="237" t="s">
        <v>325</v>
      </c>
      <c r="G207" s="235"/>
      <c r="H207" s="238">
        <v>81.1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146</v>
      </c>
      <c r="AU207" s="244" t="s">
        <v>82</v>
      </c>
      <c r="AV207" s="14" t="s">
        <v>82</v>
      </c>
      <c r="AW207" s="14" t="s">
        <v>33</v>
      </c>
      <c r="AX207" s="14" t="s">
        <v>80</v>
      </c>
      <c r="AY207" s="244" t="s">
        <v>125</v>
      </c>
    </row>
    <row r="208" spans="1:65" s="2" customFormat="1" ht="21.75" customHeight="1">
      <c r="A208" s="39"/>
      <c r="B208" s="40"/>
      <c r="C208" s="205" t="s">
        <v>326</v>
      </c>
      <c r="D208" s="205" t="s">
        <v>127</v>
      </c>
      <c r="E208" s="206" t="s">
        <v>327</v>
      </c>
      <c r="F208" s="207" t="s">
        <v>328</v>
      </c>
      <c r="G208" s="208" t="s">
        <v>143</v>
      </c>
      <c r="H208" s="209">
        <v>51.787</v>
      </c>
      <c r="I208" s="210"/>
      <c r="J208" s="211">
        <f>ROUND(I208*H208,2)</f>
        <v>0</v>
      </c>
      <c r="K208" s="207" t="s">
        <v>131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132</v>
      </c>
      <c r="AT208" s="216" t="s">
        <v>127</v>
      </c>
      <c r="AU208" s="216" t="s">
        <v>82</v>
      </c>
      <c r="AY208" s="18" t="s">
        <v>125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132</v>
      </c>
      <c r="BM208" s="216" t="s">
        <v>329</v>
      </c>
    </row>
    <row r="209" spans="1:47" s="2" customFormat="1" ht="12">
      <c r="A209" s="39"/>
      <c r="B209" s="40"/>
      <c r="C209" s="41"/>
      <c r="D209" s="218" t="s">
        <v>134</v>
      </c>
      <c r="E209" s="41"/>
      <c r="F209" s="219" t="s">
        <v>330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134</v>
      </c>
      <c r="AU209" s="18" t="s">
        <v>82</v>
      </c>
    </row>
    <row r="210" spans="1:51" s="13" customFormat="1" ht="12">
      <c r="A210" s="13"/>
      <c r="B210" s="223"/>
      <c r="C210" s="224"/>
      <c r="D210" s="225" t="s">
        <v>146</v>
      </c>
      <c r="E210" s="226" t="s">
        <v>19</v>
      </c>
      <c r="F210" s="227" t="s">
        <v>183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146</v>
      </c>
      <c r="AU210" s="233" t="s">
        <v>82</v>
      </c>
      <c r="AV210" s="13" t="s">
        <v>80</v>
      </c>
      <c r="AW210" s="13" t="s">
        <v>33</v>
      </c>
      <c r="AX210" s="13" t="s">
        <v>72</v>
      </c>
      <c r="AY210" s="233" t="s">
        <v>125</v>
      </c>
    </row>
    <row r="211" spans="1:51" s="14" customFormat="1" ht="12">
      <c r="A211" s="14"/>
      <c r="B211" s="234"/>
      <c r="C211" s="235"/>
      <c r="D211" s="225" t="s">
        <v>146</v>
      </c>
      <c r="E211" s="236" t="s">
        <v>19</v>
      </c>
      <c r="F211" s="237" t="s">
        <v>261</v>
      </c>
      <c r="G211" s="235"/>
      <c r="H211" s="238">
        <v>65.4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146</v>
      </c>
      <c r="AU211" s="244" t="s">
        <v>82</v>
      </c>
      <c r="AV211" s="14" t="s">
        <v>82</v>
      </c>
      <c r="AW211" s="14" t="s">
        <v>33</v>
      </c>
      <c r="AX211" s="14" t="s">
        <v>72</v>
      </c>
      <c r="AY211" s="244" t="s">
        <v>125</v>
      </c>
    </row>
    <row r="212" spans="1:51" s="14" customFormat="1" ht="12">
      <c r="A212" s="14"/>
      <c r="B212" s="234"/>
      <c r="C212" s="235"/>
      <c r="D212" s="225" t="s">
        <v>146</v>
      </c>
      <c r="E212" s="236" t="s">
        <v>19</v>
      </c>
      <c r="F212" s="237" t="s">
        <v>331</v>
      </c>
      <c r="G212" s="235"/>
      <c r="H212" s="238">
        <v>-13.613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146</v>
      </c>
      <c r="AU212" s="244" t="s">
        <v>82</v>
      </c>
      <c r="AV212" s="14" t="s">
        <v>82</v>
      </c>
      <c r="AW212" s="14" t="s">
        <v>33</v>
      </c>
      <c r="AX212" s="14" t="s">
        <v>72</v>
      </c>
      <c r="AY212" s="244" t="s">
        <v>125</v>
      </c>
    </row>
    <row r="213" spans="1:51" s="15" customFormat="1" ht="12">
      <c r="A213" s="15"/>
      <c r="B213" s="245"/>
      <c r="C213" s="246"/>
      <c r="D213" s="225" t="s">
        <v>146</v>
      </c>
      <c r="E213" s="247" t="s">
        <v>19</v>
      </c>
      <c r="F213" s="248" t="s">
        <v>151</v>
      </c>
      <c r="G213" s="246"/>
      <c r="H213" s="249">
        <v>51.787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5" t="s">
        <v>146</v>
      </c>
      <c r="AU213" s="255" t="s">
        <v>82</v>
      </c>
      <c r="AV213" s="15" t="s">
        <v>132</v>
      </c>
      <c r="AW213" s="15" t="s">
        <v>33</v>
      </c>
      <c r="AX213" s="15" t="s">
        <v>80</v>
      </c>
      <c r="AY213" s="255" t="s">
        <v>125</v>
      </c>
    </row>
    <row r="214" spans="1:65" s="2" customFormat="1" ht="24.15" customHeight="1">
      <c r="A214" s="39"/>
      <c r="B214" s="40"/>
      <c r="C214" s="205" t="s">
        <v>332</v>
      </c>
      <c r="D214" s="205" t="s">
        <v>127</v>
      </c>
      <c r="E214" s="206" t="s">
        <v>333</v>
      </c>
      <c r="F214" s="207" t="s">
        <v>334</v>
      </c>
      <c r="G214" s="208" t="s">
        <v>143</v>
      </c>
      <c r="H214" s="209">
        <v>81.1</v>
      </c>
      <c r="I214" s="210"/>
      <c r="J214" s="211">
        <f>ROUND(I214*H214,2)</f>
        <v>0</v>
      </c>
      <c r="K214" s="207" t="s">
        <v>131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132</v>
      </c>
      <c r="AT214" s="216" t="s">
        <v>127</v>
      </c>
      <c r="AU214" s="216" t="s">
        <v>82</v>
      </c>
      <c r="AY214" s="18" t="s">
        <v>125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132</v>
      </c>
      <c r="BM214" s="216" t="s">
        <v>335</v>
      </c>
    </row>
    <row r="215" spans="1:47" s="2" customFormat="1" ht="12">
      <c r="A215" s="39"/>
      <c r="B215" s="40"/>
      <c r="C215" s="41"/>
      <c r="D215" s="218" t="s">
        <v>134</v>
      </c>
      <c r="E215" s="41"/>
      <c r="F215" s="219" t="s">
        <v>336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134</v>
      </c>
      <c r="AU215" s="18" t="s">
        <v>82</v>
      </c>
    </row>
    <row r="216" spans="1:51" s="13" customFormat="1" ht="12">
      <c r="A216" s="13"/>
      <c r="B216" s="223"/>
      <c r="C216" s="224"/>
      <c r="D216" s="225" t="s">
        <v>146</v>
      </c>
      <c r="E216" s="226" t="s">
        <v>19</v>
      </c>
      <c r="F216" s="227" t="s">
        <v>181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146</v>
      </c>
      <c r="AU216" s="233" t="s">
        <v>82</v>
      </c>
      <c r="AV216" s="13" t="s">
        <v>80</v>
      </c>
      <c r="AW216" s="13" t="s">
        <v>33</v>
      </c>
      <c r="AX216" s="13" t="s">
        <v>72</v>
      </c>
      <c r="AY216" s="233" t="s">
        <v>125</v>
      </c>
    </row>
    <row r="217" spans="1:51" s="14" customFormat="1" ht="12">
      <c r="A217" s="14"/>
      <c r="B217" s="234"/>
      <c r="C217" s="235"/>
      <c r="D217" s="225" t="s">
        <v>146</v>
      </c>
      <c r="E217" s="236" t="s">
        <v>19</v>
      </c>
      <c r="F217" s="237" t="s">
        <v>325</v>
      </c>
      <c r="G217" s="235"/>
      <c r="H217" s="238">
        <v>81.1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146</v>
      </c>
      <c r="AU217" s="244" t="s">
        <v>82</v>
      </c>
      <c r="AV217" s="14" t="s">
        <v>82</v>
      </c>
      <c r="AW217" s="14" t="s">
        <v>33</v>
      </c>
      <c r="AX217" s="14" t="s">
        <v>80</v>
      </c>
      <c r="AY217" s="244" t="s">
        <v>125</v>
      </c>
    </row>
    <row r="218" spans="1:65" s="2" customFormat="1" ht="24.15" customHeight="1">
      <c r="A218" s="39"/>
      <c r="B218" s="40"/>
      <c r="C218" s="205" t="s">
        <v>337</v>
      </c>
      <c r="D218" s="205" t="s">
        <v>127</v>
      </c>
      <c r="E218" s="206" t="s">
        <v>338</v>
      </c>
      <c r="F218" s="207" t="s">
        <v>339</v>
      </c>
      <c r="G218" s="208" t="s">
        <v>143</v>
      </c>
      <c r="H218" s="209">
        <v>14.5</v>
      </c>
      <c r="I218" s="210"/>
      <c r="J218" s="211">
        <f>ROUND(I218*H218,2)</f>
        <v>0</v>
      </c>
      <c r="K218" s="207" t="s">
        <v>131</v>
      </c>
      <c r="L218" s="45"/>
      <c r="M218" s="212" t="s">
        <v>19</v>
      </c>
      <c r="N218" s="213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132</v>
      </c>
      <c r="AT218" s="216" t="s">
        <v>127</v>
      </c>
      <c r="AU218" s="216" t="s">
        <v>82</v>
      </c>
      <c r="AY218" s="18" t="s">
        <v>125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132</v>
      </c>
      <c r="BM218" s="216" t="s">
        <v>340</v>
      </c>
    </row>
    <row r="219" spans="1:47" s="2" customFormat="1" ht="12">
      <c r="A219" s="39"/>
      <c r="B219" s="40"/>
      <c r="C219" s="41"/>
      <c r="D219" s="218" t="s">
        <v>134</v>
      </c>
      <c r="E219" s="41"/>
      <c r="F219" s="219" t="s">
        <v>341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134</v>
      </c>
      <c r="AU219" s="18" t="s">
        <v>82</v>
      </c>
    </row>
    <row r="220" spans="1:51" s="13" customFormat="1" ht="12">
      <c r="A220" s="13"/>
      <c r="B220" s="223"/>
      <c r="C220" s="224"/>
      <c r="D220" s="225" t="s">
        <v>146</v>
      </c>
      <c r="E220" s="226" t="s">
        <v>19</v>
      </c>
      <c r="F220" s="227" t="s">
        <v>314</v>
      </c>
      <c r="G220" s="224"/>
      <c r="H220" s="226" t="s">
        <v>19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146</v>
      </c>
      <c r="AU220" s="233" t="s">
        <v>82</v>
      </c>
      <c r="AV220" s="13" t="s">
        <v>80</v>
      </c>
      <c r="AW220" s="13" t="s">
        <v>33</v>
      </c>
      <c r="AX220" s="13" t="s">
        <v>72</v>
      </c>
      <c r="AY220" s="233" t="s">
        <v>125</v>
      </c>
    </row>
    <row r="221" spans="1:51" s="14" customFormat="1" ht="12">
      <c r="A221" s="14"/>
      <c r="B221" s="234"/>
      <c r="C221" s="235"/>
      <c r="D221" s="225" t="s">
        <v>146</v>
      </c>
      <c r="E221" s="236" t="s">
        <v>19</v>
      </c>
      <c r="F221" s="237" t="s">
        <v>148</v>
      </c>
      <c r="G221" s="235"/>
      <c r="H221" s="238">
        <v>14.5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146</v>
      </c>
      <c r="AU221" s="244" t="s">
        <v>82</v>
      </c>
      <c r="AV221" s="14" t="s">
        <v>82</v>
      </c>
      <c r="AW221" s="14" t="s">
        <v>33</v>
      </c>
      <c r="AX221" s="14" t="s">
        <v>80</v>
      </c>
      <c r="AY221" s="244" t="s">
        <v>125</v>
      </c>
    </row>
    <row r="222" spans="1:65" s="2" customFormat="1" ht="16.5" customHeight="1">
      <c r="A222" s="39"/>
      <c r="B222" s="40"/>
      <c r="C222" s="205" t="s">
        <v>342</v>
      </c>
      <c r="D222" s="205" t="s">
        <v>127</v>
      </c>
      <c r="E222" s="206" t="s">
        <v>343</v>
      </c>
      <c r="F222" s="207" t="s">
        <v>344</v>
      </c>
      <c r="G222" s="208" t="s">
        <v>143</v>
      </c>
      <c r="H222" s="209">
        <v>95.6</v>
      </c>
      <c r="I222" s="210"/>
      <c r="J222" s="211">
        <f>ROUND(I222*H222,2)</f>
        <v>0</v>
      </c>
      <c r="K222" s="207" t="s">
        <v>131</v>
      </c>
      <c r="L222" s="45"/>
      <c r="M222" s="212" t="s">
        <v>19</v>
      </c>
      <c r="N222" s="213" t="s">
        <v>43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132</v>
      </c>
      <c r="AT222" s="216" t="s">
        <v>127</v>
      </c>
      <c r="AU222" s="216" t="s">
        <v>82</v>
      </c>
      <c r="AY222" s="18" t="s">
        <v>125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132</v>
      </c>
      <c r="BM222" s="216" t="s">
        <v>345</v>
      </c>
    </row>
    <row r="223" spans="1:47" s="2" customFormat="1" ht="12">
      <c r="A223" s="39"/>
      <c r="B223" s="40"/>
      <c r="C223" s="41"/>
      <c r="D223" s="218" t="s">
        <v>134</v>
      </c>
      <c r="E223" s="41"/>
      <c r="F223" s="219" t="s">
        <v>346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134</v>
      </c>
      <c r="AU223" s="18" t="s">
        <v>82</v>
      </c>
    </row>
    <row r="224" spans="1:51" s="13" customFormat="1" ht="12">
      <c r="A224" s="13"/>
      <c r="B224" s="223"/>
      <c r="C224" s="224"/>
      <c r="D224" s="225" t="s">
        <v>146</v>
      </c>
      <c r="E224" s="226" t="s">
        <v>19</v>
      </c>
      <c r="F224" s="227" t="s">
        <v>347</v>
      </c>
      <c r="G224" s="224"/>
      <c r="H224" s="226" t="s">
        <v>19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146</v>
      </c>
      <c r="AU224" s="233" t="s">
        <v>82</v>
      </c>
      <c r="AV224" s="13" t="s">
        <v>80</v>
      </c>
      <c r="AW224" s="13" t="s">
        <v>33</v>
      </c>
      <c r="AX224" s="13" t="s">
        <v>72</v>
      </c>
      <c r="AY224" s="233" t="s">
        <v>125</v>
      </c>
    </row>
    <row r="225" spans="1:51" s="14" customFormat="1" ht="12">
      <c r="A225" s="14"/>
      <c r="B225" s="234"/>
      <c r="C225" s="235"/>
      <c r="D225" s="225" t="s">
        <v>146</v>
      </c>
      <c r="E225" s="236" t="s">
        <v>19</v>
      </c>
      <c r="F225" s="237" t="s">
        <v>148</v>
      </c>
      <c r="G225" s="235"/>
      <c r="H225" s="238">
        <v>14.5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146</v>
      </c>
      <c r="AU225" s="244" t="s">
        <v>82</v>
      </c>
      <c r="AV225" s="14" t="s">
        <v>82</v>
      </c>
      <c r="AW225" s="14" t="s">
        <v>33</v>
      </c>
      <c r="AX225" s="14" t="s">
        <v>72</v>
      </c>
      <c r="AY225" s="244" t="s">
        <v>125</v>
      </c>
    </row>
    <row r="226" spans="1:51" s="13" customFormat="1" ht="12">
      <c r="A226" s="13"/>
      <c r="B226" s="223"/>
      <c r="C226" s="224"/>
      <c r="D226" s="225" t="s">
        <v>146</v>
      </c>
      <c r="E226" s="226" t="s">
        <v>19</v>
      </c>
      <c r="F226" s="227" t="s">
        <v>181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146</v>
      </c>
      <c r="AU226" s="233" t="s">
        <v>82</v>
      </c>
      <c r="AV226" s="13" t="s">
        <v>80</v>
      </c>
      <c r="AW226" s="13" t="s">
        <v>33</v>
      </c>
      <c r="AX226" s="13" t="s">
        <v>72</v>
      </c>
      <c r="AY226" s="233" t="s">
        <v>125</v>
      </c>
    </row>
    <row r="227" spans="1:51" s="14" customFormat="1" ht="12">
      <c r="A227" s="14"/>
      <c r="B227" s="234"/>
      <c r="C227" s="235"/>
      <c r="D227" s="225" t="s">
        <v>146</v>
      </c>
      <c r="E227" s="236" t="s">
        <v>19</v>
      </c>
      <c r="F227" s="237" t="s">
        <v>325</v>
      </c>
      <c r="G227" s="235"/>
      <c r="H227" s="238">
        <v>81.1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146</v>
      </c>
      <c r="AU227" s="244" t="s">
        <v>82</v>
      </c>
      <c r="AV227" s="14" t="s">
        <v>82</v>
      </c>
      <c r="AW227" s="14" t="s">
        <v>33</v>
      </c>
      <c r="AX227" s="14" t="s">
        <v>72</v>
      </c>
      <c r="AY227" s="244" t="s">
        <v>125</v>
      </c>
    </row>
    <row r="228" spans="1:51" s="15" customFormat="1" ht="12">
      <c r="A228" s="15"/>
      <c r="B228" s="245"/>
      <c r="C228" s="246"/>
      <c r="D228" s="225" t="s">
        <v>146</v>
      </c>
      <c r="E228" s="247" t="s">
        <v>19</v>
      </c>
      <c r="F228" s="248" t="s">
        <v>151</v>
      </c>
      <c r="G228" s="246"/>
      <c r="H228" s="249">
        <v>95.6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5" t="s">
        <v>146</v>
      </c>
      <c r="AU228" s="255" t="s">
        <v>82</v>
      </c>
      <c r="AV228" s="15" t="s">
        <v>132</v>
      </c>
      <c r="AW228" s="15" t="s">
        <v>33</v>
      </c>
      <c r="AX228" s="15" t="s">
        <v>80</v>
      </c>
      <c r="AY228" s="255" t="s">
        <v>125</v>
      </c>
    </row>
    <row r="229" spans="1:65" s="2" customFormat="1" ht="24.15" customHeight="1">
      <c r="A229" s="39"/>
      <c r="B229" s="40"/>
      <c r="C229" s="205" t="s">
        <v>348</v>
      </c>
      <c r="D229" s="205" t="s">
        <v>127</v>
      </c>
      <c r="E229" s="206" t="s">
        <v>349</v>
      </c>
      <c r="F229" s="207" t="s">
        <v>350</v>
      </c>
      <c r="G229" s="208" t="s">
        <v>143</v>
      </c>
      <c r="H229" s="209">
        <v>14.5</v>
      </c>
      <c r="I229" s="210"/>
      <c r="J229" s="211">
        <f>ROUND(I229*H229,2)</f>
        <v>0</v>
      </c>
      <c r="K229" s="207" t="s">
        <v>131</v>
      </c>
      <c r="L229" s="45"/>
      <c r="M229" s="212" t="s">
        <v>19</v>
      </c>
      <c r="N229" s="213" t="s">
        <v>43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132</v>
      </c>
      <c r="AT229" s="216" t="s">
        <v>127</v>
      </c>
      <c r="AU229" s="216" t="s">
        <v>82</v>
      </c>
      <c r="AY229" s="18" t="s">
        <v>125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132</v>
      </c>
      <c r="BM229" s="216" t="s">
        <v>351</v>
      </c>
    </row>
    <row r="230" spans="1:47" s="2" customFormat="1" ht="12">
      <c r="A230" s="39"/>
      <c r="B230" s="40"/>
      <c r="C230" s="41"/>
      <c r="D230" s="218" t="s">
        <v>134</v>
      </c>
      <c r="E230" s="41"/>
      <c r="F230" s="219" t="s">
        <v>352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134</v>
      </c>
      <c r="AU230" s="18" t="s">
        <v>82</v>
      </c>
    </row>
    <row r="231" spans="1:51" s="13" customFormat="1" ht="12">
      <c r="A231" s="13"/>
      <c r="B231" s="223"/>
      <c r="C231" s="224"/>
      <c r="D231" s="225" t="s">
        <v>146</v>
      </c>
      <c r="E231" s="226" t="s">
        <v>19</v>
      </c>
      <c r="F231" s="227" t="s">
        <v>314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146</v>
      </c>
      <c r="AU231" s="233" t="s">
        <v>82</v>
      </c>
      <c r="AV231" s="13" t="s">
        <v>80</v>
      </c>
      <c r="AW231" s="13" t="s">
        <v>33</v>
      </c>
      <c r="AX231" s="13" t="s">
        <v>72</v>
      </c>
      <c r="AY231" s="233" t="s">
        <v>125</v>
      </c>
    </row>
    <row r="232" spans="1:51" s="14" customFormat="1" ht="12">
      <c r="A232" s="14"/>
      <c r="B232" s="234"/>
      <c r="C232" s="235"/>
      <c r="D232" s="225" t="s">
        <v>146</v>
      </c>
      <c r="E232" s="236" t="s">
        <v>19</v>
      </c>
      <c r="F232" s="237" t="s">
        <v>148</v>
      </c>
      <c r="G232" s="235"/>
      <c r="H232" s="238">
        <v>14.5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146</v>
      </c>
      <c r="AU232" s="244" t="s">
        <v>82</v>
      </c>
      <c r="AV232" s="14" t="s">
        <v>82</v>
      </c>
      <c r="AW232" s="14" t="s">
        <v>33</v>
      </c>
      <c r="AX232" s="14" t="s">
        <v>80</v>
      </c>
      <c r="AY232" s="244" t="s">
        <v>125</v>
      </c>
    </row>
    <row r="233" spans="1:65" s="2" customFormat="1" ht="24.15" customHeight="1">
      <c r="A233" s="39"/>
      <c r="B233" s="40"/>
      <c r="C233" s="205" t="s">
        <v>353</v>
      </c>
      <c r="D233" s="205" t="s">
        <v>127</v>
      </c>
      <c r="E233" s="206" t="s">
        <v>354</v>
      </c>
      <c r="F233" s="207" t="s">
        <v>355</v>
      </c>
      <c r="G233" s="208" t="s">
        <v>143</v>
      </c>
      <c r="H233" s="209">
        <v>81.1</v>
      </c>
      <c r="I233" s="210"/>
      <c r="J233" s="211">
        <f>ROUND(I233*H233,2)</f>
        <v>0</v>
      </c>
      <c r="K233" s="207" t="s">
        <v>131</v>
      </c>
      <c r="L233" s="45"/>
      <c r="M233" s="212" t="s">
        <v>19</v>
      </c>
      <c r="N233" s="213" t="s">
        <v>43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132</v>
      </c>
      <c r="AT233" s="216" t="s">
        <v>127</v>
      </c>
      <c r="AU233" s="216" t="s">
        <v>82</v>
      </c>
      <c r="AY233" s="18" t="s">
        <v>125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132</v>
      </c>
      <c r="BM233" s="216" t="s">
        <v>356</v>
      </c>
    </row>
    <row r="234" spans="1:47" s="2" customFormat="1" ht="12">
      <c r="A234" s="39"/>
      <c r="B234" s="40"/>
      <c r="C234" s="41"/>
      <c r="D234" s="218" t="s">
        <v>134</v>
      </c>
      <c r="E234" s="41"/>
      <c r="F234" s="219" t="s">
        <v>357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134</v>
      </c>
      <c r="AU234" s="18" t="s">
        <v>82</v>
      </c>
    </row>
    <row r="235" spans="1:51" s="13" customFormat="1" ht="12">
      <c r="A235" s="13"/>
      <c r="B235" s="223"/>
      <c r="C235" s="224"/>
      <c r="D235" s="225" t="s">
        <v>146</v>
      </c>
      <c r="E235" s="226" t="s">
        <v>19</v>
      </c>
      <c r="F235" s="227" t="s">
        <v>181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146</v>
      </c>
      <c r="AU235" s="233" t="s">
        <v>82</v>
      </c>
      <c r="AV235" s="13" t="s">
        <v>80</v>
      </c>
      <c r="AW235" s="13" t="s">
        <v>33</v>
      </c>
      <c r="AX235" s="13" t="s">
        <v>72</v>
      </c>
      <c r="AY235" s="233" t="s">
        <v>125</v>
      </c>
    </row>
    <row r="236" spans="1:51" s="14" customFormat="1" ht="12">
      <c r="A236" s="14"/>
      <c r="B236" s="234"/>
      <c r="C236" s="235"/>
      <c r="D236" s="225" t="s">
        <v>146</v>
      </c>
      <c r="E236" s="236" t="s">
        <v>19</v>
      </c>
      <c r="F236" s="237" t="s">
        <v>325</v>
      </c>
      <c r="G236" s="235"/>
      <c r="H236" s="238">
        <v>81.1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146</v>
      </c>
      <c r="AU236" s="244" t="s">
        <v>82</v>
      </c>
      <c r="AV236" s="14" t="s">
        <v>82</v>
      </c>
      <c r="AW236" s="14" t="s">
        <v>33</v>
      </c>
      <c r="AX236" s="14" t="s">
        <v>80</v>
      </c>
      <c r="AY236" s="244" t="s">
        <v>125</v>
      </c>
    </row>
    <row r="237" spans="1:65" s="2" customFormat="1" ht="44.25" customHeight="1">
      <c r="A237" s="39"/>
      <c r="B237" s="40"/>
      <c r="C237" s="205" t="s">
        <v>358</v>
      </c>
      <c r="D237" s="205" t="s">
        <v>127</v>
      </c>
      <c r="E237" s="206" t="s">
        <v>359</v>
      </c>
      <c r="F237" s="207" t="s">
        <v>360</v>
      </c>
      <c r="G237" s="208" t="s">
        <v>143</v>
      </c>
      <c r="H237" s="209">
        <v>51.787</v>
      </c>
      <c r="I237" s="210"/>
      <c r="J237" s="211">
        <f>ROUND(I237*H237,2)</f>
        <v>0</v>
      </c>
      <c r="K237" s="207" t="s">
        <v>131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0.08922</v>
      </c>
      <c r="R237" s="214">
        <f>Q237*H237</f>
        <v>4.62043614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132</v>
      </c>
      <c r="AT237" s="216" t="s">
        <v>127</v>
      </c>
      <c r="AU237" s="216" t="s">
        <v>82</v>
      </c>
      <c r="AY237" s="18" t="s">
        <v>125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132</v>
      </c>
      <c r="BM237" s="216" t="s">
        <v>361</v>
      </c>
    </row>
    <row r="238" spans="1:47" s="2" customFormat="1" ht="12">
      <c r="A238" s="39"/>
      <c r="B238" s="40"/>
      <c r="C238" s="41"/>
      <c r="D238" s="218" t="s">
        <v>134</v>
      </c>
      <c r="E238" s="41"/>
      <c r="F238" s="219" t="s">
        <v>362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134</v>
      </c>
      <c r="AU238" s="18" t="s">
        <v>82</v>
      </c>
    </row>
    <row r="239" spans="1:51" s="13" customFormat="1" ht="12">
      <c r="A239" s="13"/>
      <c r="B239" s="223"/>
      <c r="C239" s="224"/>
      <c r="D239" s="225" t="s">
        <v>146</v>
      </c>
      <c r="E239" s="226" t="s">
        <v>19</v>
      </c>
      <c r="F239" s="227" t="s">
        <v>183</v>
      </c>
      <c r="G239" s="224"/>
      <c r="H239" s="226" t="s">
        <v>19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146</v>
      </c>
      <c r="AU239" s="233" t="s">
        <v>82</v>
      </c>
      <c r="AV239" s="13" t="s">
        <v>80</v>
      </c>
      <c r="AW239" s="13" t="s">
        <v>33</v>
      </c>
      <c r="AX239" s="13" t="s">
        <v>72</v>
      </c>
      <c r="AY239" s="233" t="s">
        <v>125</v>
      </c>
    </row>
    <row r="240" spans="1:51" s="14" customFormat="1" ht="12">
      <c r="A240" s="14"/>
      <c r="B240" s="234"/>
      <c r="C240" s="235"/>
      <c r="D240" s="225" t="s">
        <v>146</v>
      </c>
      <c r="E240" s="236" t="s">
        <v>19</v>
      </c>
      <c r="F240" s="237" t="s">
        <v>261</v>
      </c>
      <c r="G240" s="235"/>
      <c r="H240" s="238">
        <v>65.4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146</v>
      </c>
      <c r="AU240" s="244" t="s">
        <v>82</v>
      </c>
      <c r="AV240" s="14" t="s">
        <v>82</v>
      </c>
      <c r="AW240" s="14" t="s">
        <v>33</v>
      </c>
      <c r="AX240" s="14" t="s">
        <v>72</v>
      </c>
      <c r="AY240" s="244" t="s">
        <v>125</v>
      </c>
    </row>
    <row r="241" spans="1:51" s="14" customFormat="1" ht="12">
      <c r="A241" s="14"/>
      <c r="B241" s="234"/>
      <c r="C241" s="235"/>
      <c r="D241" s="225" t="s">
        <v>146</v>
      </c>
      <c r="E241" s="236" t="s">
        <v>19</v>
      </c>
      <c r="F241" s="237" t="s">
        <v>331</v>
      </c>
      <c r="G241" s="235"/>
      <c r="H241" s="238">
        <v>-13.613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146</v>
      </c>
      <c r="AU241" s="244" t="s">
        <v>82</v>
      </c>
      <c r="AV241" s="14" t="s">
        <v>82</v>
      </c>
      <c r="AW241" s="14" t="s">
        <v>33</v>
      </c>
      <c r="AX241" s="14" t="s">
        <v>72</v>
      </c>
      <c r="AY241" s="244" t="s">
        <v>125</v>
      </c>
    </row>
    <row r="242" spans="1:51" s="15" customFormat="1" ht="12">
      <c r="A242" s="15"/>
      <c r="B242" s="245"/>
      <c r="C242" s="246"/>
      <c r="D242" s="225" t="s">
        <v>146</v>
      </c>
      <c r="E242" s="247" t="s">
        <v>19</v>
      </c>
      <c r="F242" s="248" t="s">
        <v>151</v>
      </c>
      <c r="G242" s="246"/>
      <c r="H242" s="249">
        <v>51.787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146</v>
      </c>
      <c r="AU242" s="255" t="s">
        <v>82</v>
      </c>
      <c r="AV242" s="15" t="s">
        <v>132</v>
      </c>
      <c r="AW242" s="15" t="s">
        <v>33</v>
      </c>
      <c r="AX242" s="15" t="s">
        <v>80</v>
      </c>
      <c r="AY242" s="255" t="s">
        <v>125</v>
      </c>
    </row>
    <row r="243" spans="1:65" s="2" customFormat="1" ht="16.5" customHeight="1">
      <c r="A243" s="39"/>
      <c r="B243" s="40"/>
      <c r="C243" s="256" t="s">
        <v>363</v>
      </c>
      <c r="D243" s="256" t="s">
        <v>239</v>
      </c>
      <c r="E243" s="257" t="s">
        <v>364</v>
      </c>
      <c r="F243" s="258" t="s">
        <v>365</v>
      </c>
      <c r="G243" s="259" t="s">
        <v>143</v>
      </c>
      <c r="H243" s="260">
        <v>52.517</v>
      </c>
      <c r="I243" s="261"/>
      <c r="J243" s="262">
        <f>ROUND(I243*H243,2)</f>
        <v>0</v>
      </c>
      <c r="K243" s="258" t="s">
        <v>131</v>
      </c>
      <c r="L243" s="263"/>
      <c r="M243" s="264" t="s">
        <v>19</v>
      </c>
      <c r="N243" s="265" t="s">
        <v>43</v>
      </c>
      <c r="O243" s="85"/>
      <c r="P243" s="214">
        <f>O243*H243</f>
        <v>0</v>
      </c>
      <c r="Q243" s="214">
        <v>0.131</v>
      </c>
      <c r="R243" s="214">
        <f>Q243*H243</f>
        <v>6.879727000000001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175</v>
      </c>
      <c r="AT243" s="216" t="s">
        <v>239</v>
      </c>
      <c r="AU243" s="216" t="s">
        <v>82</v>
      </c>
      <c r="AY243" s="18" t="s">
        <v>125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132</v>
      </c>
      <c r="BM243" s="216" t="s">
        <v>366</v>
      </c>
    </row>
    <row r="244" spans="1:51" s="14" customFormat="1" ht="12">
      <c r="A244" s="14"/>
      <c r="B244" s="234"/>
      <c r="C244" s="235"/>
      <c r="D244" s="225" t="s">
        <v>146</v>
      </c>
      <c r="E244" s="235"/>
      <c r="F244" s="237" t="s">
        <v>367</v>
      </c>
      <c r="G244" s="235"/>
      <c r="H244" s="238">
        <v>52.517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146</v>
      </c>
      <c r="AU244" s="244" t="s">
        <v>82</v>
      </c>
      <c r="AV244" s="14" t="s">
        <v>82</v>
      </c>
      <c r="AW244" s="14" t="s">
        <v>4</v>
      </c>
      <c r="AX244" s="14" t="s">
        <v>80</v>
      </c>
      <c r="AY244" s="244" t="s">
        <v>125</v>
      </c>
    </row>
    <row r="245" spans="1:65" s="2" customFormat="1" ht="16.5" customHeight="1">
      <c r="A245" s="39"/>
      <c r="B245" s="40"/>
      <c r="C245" s="256" t="s">
        <v>368</v>
      </c>
      <c r="D245" s="256" t="s">
        <v>239</v>
      </c>
      <c r="E245" s="257" t="s">
        <v>369</v>
      </c>
      <c r="F245" s="258" t="s">
        <v>370</v>
      </c>
      <c r="G245" s="259" t="s">
        <v>143</v>
      </c>
      <c r="H245" s="260">
        <v>0.824</v>
      </c>
      <c r="I245" s="261"/>
      <c r="J245" s="262">
        <f>ROUND(I245*H245,2)</f>
        <v>0</v>
      </c>
      <c r="K245" s="258" t="s">
        <v>131</v>
      </c>
      <c r="L245" s="263"/>
      <c r="M245" s="264" t="s">
        <v>19</v>
      </c>
      <c r="N245" s="265" t="s">
        <v>43</v>
      </c>
      <c r="O245" s="85"/>
      <c r="P245" s="214">
        <f>O245*H245</f>
        <v>0</v>
      </c>
      <c r="Q245" s="214">
        <v>0.131</v>
      </c>
      <c r="R245" s="214">
        <f>Q245*H245</f>
        <v>0.107944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175</v>
      </c>
      <c r="AT245" s="216" t="s">
        <v>239</v>
      </c>
      <c r="AU245" s="216" t="s">
        <v>82</v>
      </c>
      <c r="AY245" s="18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132</v>
      </c>
      <c r="BM245" s="216" t="s">
        <v>371</v>
      </c>
    </row>
    <row r="246" spans="1:51" s="14" customFormat="1" ht="12">
      <c r="A246" s="14"/>
      <c r="B246" s="234"/>
      <c r="C246" s="235"/>
      <c r="D246" s="225" t="s">
        <v>146</v>
      </c>
      <c r="E246" s="235"/>
      <c r="F246" s="237" t="s">
        <v>372</v>
      </c>
      <c r="G246" s="235"/>
      <c r="H246" s="238">
        <v>0.824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146</v>
      </c>
      <c r="AU246" s="244" t="s">
        <v>82</v>
      </c>
      <c r="AV246" s="14" t="s">
        <v>82</v>
      </c>
      <c r="AW246" s="14" t="s">
        <v>4</v>
      </c>
      <c r="AX246" s="14" t="s">
        <v>80</v>
      </c>
      <c r="AY246" s="244" t="s">
        <v>125</v>
      </c>
    </row>
    <row r="247" spans="1:65" s="2" customFormat="1" ht="44.25" customHeight="1">
      <c r="A247" s="39"/>
      <c r="B247" s="40"/>
      <c r="C247" s="205" t="s">
        <v>373</v>
      </c>
      <c r="D247" s="205" t="s">
        <v>127</v>
      </c>
      <c r="E247" s="206" t="s">
        <v>374</v>
      </c>
      <c r="F247" s="207" t="s">
        <v>375</v>
      </c>
      <c r="G247" s="208" t="s">
        <v>143</v>
      </c>
      <c r="H247" s="209">
        <v>86.45</v>
      </c>
      <c r="I247" s="210"/>
      <c r="J247" s="211">
        <f>ROUND(I247*H247,2)</f>
        <v>0</v>
      </c>
      <c r="K247" s="207" t="s">
        <v>131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0.11162</v>
      </c>
      <c r="R247" s="214">
        <f>Q247*H247</f>
        <v>9.649549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132</v>
      </c>
      <c r="AT247" s="216" t="s">
        <v>127</v>
      </c>
      <c r="AU247" s="216" t="s">
        <v>82</v>
      </c>
      <c r="AY247" s="18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132</v>
      </c>
      <c r="BM247" s="216" t="s">
        <v>376</v>
      </c>
    </row>
    <row r="248" spans="1:47" s="2" customFormat="1" ht="12">
      <c r="A248" s="39"/>
      <c r="B248" s="40"/>
      <c r="C248" s="41"/>
      <c r="D248" s="218" t="s">
        <v>134</v>
      </c>
      <c r="E248" s="41"/>
      <c r="F248" s="219" t="s">
        <v>377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82</v>
      </c>
    </row>
    <row r="249" spans="1:51" s="13" customFormat="1" ht="12">
      <c r="A249" s="13"/>
      <c r="B249" s="223"/>
      <c r="C249" s="224"/>
      <c r="D249" s="225" t="s">
        <v>146</v>
      </c>
      <c r="E249" s="226" t="s">
        <v>19</v>
      </c>
      <c r="F249" s="227" t="s">
        <v>181</v>
      </c>
      <c r="G249" s="224"/>
      <c r="H249" s="226" t="s">
        <v>19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146</v>
      </c>
      <c r="AU249" s="233" t="s">
        <v>82</v>
      </c>
      <c r="AV249" s="13" t="s">
        <v>80</v>
      </c>
      <c r="AW249" s="13" t="s">
        <v>33</v>
      </c>
      <c r="AX249" s="13" t="s">
        <v>72</v>
      </c>
      <c r="AY249" s="233" t="s">
        <v>125</v>
      </c>
    </row>
    <row r="250" spans="1:51" s="14" customFormat="1" ht="12">
      <c r="A250" s="14"/>
      <c r="B250" s="234"/>
      <c r="C250" s="235"/>
      <c r="D250" s="225" t="s">
        <v>146</v>
      </c>
      <c r="E250" s="236" t="s">
        <v>19</v>
      </c>
      <c r="F250" s="237" t="s">
        <v>378</v>
      </c>
      <c r="G250" s="235"/>
      <c r="H250" s="238">
        <v>86.45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146</v>
      </c>
      <c r="AU250" s="244" t="s">
        <v>82</v>
      </c>
      <c r="AV250" s="14" t="s">
        <v>82</v>
      </c>
      <c r="AW250" s="14" t="s">
        <v>33</v>
      </c>
      <c r="AX250" s="14" t="s">
        <v>80</v>
      </c>
      <c r="AY250" s="244" t="s">
        <v>125</v>
      </c>
    </row>
    <row r="251" spans="1:65" s="2" customFormat="1" ht="16.5" customHeight="1">
      <c r="A251" s="39"/>
      <c r="B251" s="40"/>
      <c r="C251" s="256" t="s">
        <v>379</v>
      </c>
      <c r="D251" s="256" t="s">
        <v>239</v>
      </c>
      <c r="E251" s="257" t="s">
        <v>380</v>
      </c>
      <c r="F251" s="258" t="s">
        <v>381</v>
      </c>
      <c r="G251" s="259" t="s">
        <v>143</v>
      </c>
      <c r="H251" s="260">
        <v>77.673</v>
      </c>
      <c r="I251" s="261"/>
      <c r="J251" s="262">
        <f>ROUND(I251*H251,2)</f>
        <v>0</v>
      </c>
      <c r="K251" s="258" t="s">
        <v>131</v>
      </c>
      <c r="L251" s="263"/>
      <c r="M251" s="264" t="s">
        <v>19</v>
      </c>
      <c r="N251" s="265" t="s">
        <v>43</v>
      </c>
      <c r="O251" s="85"/>
      <c r="P251" s="214">
        <f>O251*H251</f>
        <v>0</v>
      </c>
      <c r="Q251" s="214">
        <v>0.176</v>
      </c>
      <c r="R251" s="214">
        <f>Q251*H251</f>
        <v>13.670448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175</v>
      </c>
      <c r="AT251" s="216" t="s">
        <v>239</v>
      </c>
      <c r="AU251" s="216" t="s">
        <v>82</v>
      </c>
      <c r="AY251" s="18" t="s">
        <v>125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132</v>
      </c>
      <c r="BM251" s="216" t="s">
        <v>382</v>
      </c>
    </row>
    <row r="252" spans="1:51" s="14" customFormat="1" ht="12">
      <c r="A252" s="14"/>
      <c r="B252" s="234"/>
      <c r="C252" s="235"/>
      <c r="D252" s="225" t="s">
        <v>146</v>
      </c>
      <c r="E252" s="235"/>
      <c r="F252" s="237" t="s">
        <v>383</v>
      </c>
      <c r="G252" s="235"/>
      <c r="H252" s="238">
        <v>77.673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146</v>
      </c>
      <c r="AU252" s="244" t="s">
        <v>82</v>
      </c>
      <c r="AV252" s="14" t="s">
        <v>82</v>
      </c>
      <c r="AW252" s="14" t="s">
        <v>4</v>
      </c>
      <c r="AX252" s="14" t="s">
        <v>80</v>
      </c>
      <c r="AY252" s="244" t="s">
        <v>125</v>
      </c>
    </row>
    <row r="253" spans="1:65" s="2" customFormat="1" ht="16.5" customHeight="1">
      <c r="A253" s="39"/>
      <c r="B253" s="40"/>
      <c r="C253" s="256" t="s">
        <v>384</v>
      </c>
      <c r="D253" s="256" t="s">
        <v>239</v>
      </c>
      <c r="E253" s="257" t="s">
        <v>385</v>
      </c>
      <c r="F253" s="258" t="s">
        <v>386</v>
      </c>
      <c r="G253" s="259" t="s">
        <v>143</v>
      </c>
      <c r="H253" s="260">
        <v>10.506</v>
      </c>
      <c r="I253" s="261"/>
      <c r="J253" s="262">
        <f>ROUND(I253*H253,2)</f>
        <v>0</v>
      </c>
      <c r="K253" s="258" t="s">
        <v>131</v>
      </c>
      <c r="L253" s="263"/>
      <c r="M253" s="264" t="s">
        <v>19</v>
      </c>
      <c r="N253" s="265" t="s">
        <v>43</v>
      </c>
      <c r="O253" s="85"/>
      <c r="P253" s="214">
        <f>O253*H253</f>
        <v>0</v>
      </c>
      <c r="Q253" s="214">
        <v>0.176</v>
      </c>
      <c r="R253" s="214">
        <f>Q253*H253</f>
        <v>1.849056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175</v>
      </c>
      <c r="AT253" s="216" t="s">
        <v>239</v>
      </c>
      <c r="AU253" s="216" t="s">
        <v>82</v>
      </c>
      <c r="AY253" s="18" t="s">
        <v>125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132</v>
      </c>
      <c r="BM253" s="216" t="s">
        <v>387</v>
      </c>
    </row>
    <row r="254" spans="1:51" s="14" customFormat="1" ht="12">
      <c r="A254" s="14"/>
      <c r="B254" s="234"/>
      <c r="C254" s="235"/>
      <c r="D254" s="225" t="s">
        <v>146</v>
      </c>
      <c r="E254" s="235"/>
      <c r="F254" s="237" t="s">
        <v>388</v>
      </c>
      <c r="G254" s="235"/>
      <c r="H254" s="238">
        <v>10.506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146</v>
      </c>
      <c r="AU254" s="244" t="s">
        <v>82</v>
      </c>
      <c r="AV254" s="14" t="s">
        <v>82</v>
      </c>
      <c r="AW254" s="14" t="s">
        <v>4</v>
      </c>
      <c r="AX254" s="14" t="s">
        <v>80</v>
      </c>
      <c r="AY254" s="244" t="s">
        <v>125</v>
      </c>
    </row>
    <row r="255" spans="1:63" s="12" customFormat="1" ht="22.8" customHeight="1">
      <c r="A255" s="12"/>
      <c r="B255" s="189"/>
      <c r="C255" s="190"/>
      <c r="D255" s="191" t="s">
        <v>71</v>
      </c>
      <c r="E255" s="203" t="s">
        <v>185</v>
      </c>
      <c r="F255" s="203" t="s">
        <v>389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SUM(P256:P295)</f>
        <v>0</v>
      </c>
      <c r="Q255" s="197"/>
      <c r="R255" s="198">
        <f>SUM(R256:R295)</f>
        <v>17.080754</v>
      </c>
      <c r="S255" s="197"/>
      <c r="T255" s="199">
        <f>SUM(T256:T295)</f>
        <v>0.082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80</v>
      </c>
      <c r="AT255" s="201" t="s">
        <v>71</v>
      </c>
      <c r="AU255" s="201" t="s">
        <v>80</v>
      </c>
      <c r="AY255" s="200" t="s">
        <v>125</v>
      </c>
      <c r="BK255" s="202">
        <f>SUM(BK256:BK295)</f>
        <v>0</v>
      </c>
    </row>
    <row r="256" spans="1:65" s="2" customFormat="1" ht="16.5" customHeight="1">
      <c r="A256" s="39"/>
      <c r="B256" s="40"/>
      <c r="C256" s="205" t="s">
        <v>390</v>
      </c>
      <c r="D256" s="205" t="s">
        <v>127</v>
      </c>
      <c r="E256" s="206" t="s">
        <v>391</v>
      </c>
      <c r="F256" s="207" t="s">
        <v>392</v>
      </c>
      <c r="G256" s="208" t="s">
        <v>130</v>
      </c>
      <c r="H256" s="209">
        <v>1</v>
      </c>
      <c r="I256" s="210"/>
      <c r="J256" s="211">
        <f>ROUND(I256*H256,2)</f>
        <v>0</v>
      </c>
      <c r="K256" s="207" t="s">
        <v>131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0.0007</v>
      </c>
      <c r="R256" s="214">
        <f>Q256*H256</f>
        <v>0.0007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132</v>
      </c>
      <c r="AT256" s="216" t="s">
        <v>127</v>
      </c>
      <c r="AU256" s="216" t="s">
        <v>82</v>
      </c>
      <c r="AY256" s="18" t="s">
        <v>125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132</v>
      </c>
      <c r="BM256" s="216" t="s">
        <v>393</v>
      </c>
    </row>
    <row r="257" spans="1:47" s="2" customFormat="1" ht="12">
      <c r="A257" s="39"/>
      <c r="B257" s="40"/>
      <c r="C257" s="41"/>
      <c r="D257" s="218" t="s">
        <v>134</v>
      </c>
      <c r="E257" s="41"/>
      <c r="F257" s="219" t="s">
        <v>394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134</v>
      </c>
      <c r="AU257" s="18" t="s">
        <v>82</v>
      </c>
    </row>
    <row r="258" spans="1:65" s="2" customFormat="1" ht="16.5" customHeight="1">
      <c r="A258" s="39"/>
      <c r="B258" s="40"/>
      <c r="C258" s="205" t="s">
        <v>395</v>
      </c>
      <c r="D258" s="205" t="s">
        <v>127</v>
      </c>
      <c r="E258" s="206" t="s">
        <v>396</v>
      </c>
      <c r="F258" s="207" t="s">
        <v>397</v>
      </c>
      <c r="G258" s="208" t="s">
        <v>130</v>
      </c>
      <c r="H258" s="209">
        <v>1</v>
      </c>
      <c r="I258" s="210"/>
      <c r="J258" s="211">
        <f>ROUND(I258*H258,2)</f>
        <v>0</v>
      </c>
      <c r="K258" s="207" t="s">
        <v>131</v>
      </c>
      <c r="L258" s="45"/>
      <c r="M258" s="212" t="s">
        <v>19</v>
      </c>
      <c r="N258" s="213" t="s">
        <v>43</v>
      </c>
      <c r="O258" s="85"/>
      <c r="P258" s="214">
        <f>O258*H258</f>
        <v>0</v>
      </c>
      <c r="Q258" s="214">
        <v>0.10941</v>
      </c>
      <c r="R258" s="214">
        <f>Q258*H258</f>
        <v>0.10941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132</v>
      </c>
      <c r="AT258" s="216" t="s">
        <v>127</v>
      </c>
      <c r="AU258" s="216" t="s">
        <v>82</v>
      </c>
      <c r="AY258" s="18" t="s">
        <v>125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132</v>
      </c>
      <c r="BM258" s="216" t="s">
        <v>398</v>
      </c>
    </row>
    <row r="259" spans="1:47" s="2" customFormat="1" ht="12">
      <c r="A259" s="39"/>
      <c r="B259" s="40"/>
      <c r="C259" s="41"/>
      <c r="D259" s="218" t="s">
        <v>134</v>
      </c>
      <c r="E259" s="41"/>
      <c r="F259" s="219" t="s">
        <v>399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134</v>
      </c>
      <c r="AU259" s="18" t="s">
        <v>82</v>
      </c>
    </row>
    <row r="260" spans="1:65" s="2" customFormat="1" ht="24.15" customHeight="1">
      <c r="A260" s="39"/>
      <c r="B260" s="40"/>
      <c r="C260" s="205" t="s">
        <v>400</v>
      </c>
      <c r="D260" s="205" t="s">
        <v>127</v>
      </c>
      <c r="E260" s="206" t="s">
        <v>401</v>
      </c>
      <c r="F260" s="207" t="s">
        <v>402</v>
      </c>
      <c r="G260" s="208" t="s">
        <v>165</v>
      </c>
      <c r="H260" s="209">
        <v>60</v>
      </c>
      <c r="I260" s="210"/>
      <c r="J260" s="211">
        <f>ROUND(I260*H260,2)</f>
        <v>0</v>
      </c>
      <c r="K260" s="207" t="s">
        <v>131</v>
      </c>
      <c r="L260" s="45"/>
      <c r="M260" s="212" t="s">
        <v>19</v>
      </c>
      <c r="N260" s="213" t="s">
        <v>43</v>
      </c>
      <c r="O260" s="85"/>
      <c r="P260" s="214">
        <f>O260*H260</f>
        <v>0</v>
      </c>
      <c r="Q260" s="214">
        <v>0.1554</v>
      </c>
      <c r="R260" s="214">
        <f>Q260*H260</f>
        <v>9.324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132</v>
      </c>
      <c r="AT260" s="216" t="s">
        <v>127</v>
      </c>
      <c r="AU260" s="216" t="s">
        <v>82</v>
      </c>
      <c r="AY260" s="18" t="s">
        <v>125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80</v>
      </c>
      <c r="BK260" s="217">
        <f>ROUND(I260*H260,2)</f>
        <v>0</v>
      </c>
      <c r="BL260" s="18" t="s">
        <v>132</v>
      </c>
      <c r="BM260" s="216" t="s">
        <v>403</v>
      </c>
    </row>
    <row r="261" spans="1:47" s="2" customFormat="1" ht="12">
      <c r="A261" s="39"/>
      <c r="B261" s="40"/>
      <c r="C261" s="41"/>
      <c r="D261" s="218" t="s">
        <v>134</v>
      </c>
      <c r="E261" s="41"/>
      <c r="F261" s="219" t="s">
        <v>404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134</v>
      </c>
      <c r="AU261" s="18" t="s">
        <v>82</v>
      </c>
    </row>
    <row r="262" spans="1:51" s="13" customFormat="1" ht="12">
      <c r="A262" s="13"/>
      <c r="B262" s="223"/>
      <c r="C262" s="224"/>
      <c r="D262" s="225" t="s">
        <v>146</v>
      </c>
      <c r="E262" s="226" t="s">
        <v>19</v>
      </c>
      <c r="F262" s="227" t="s">
        <v>405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146</v>
      </c>
      <c r="AU262" s="233" t="s">
        <v>82</v>
      </c>
      <c r="AV262" s="13" t="s">
        <v>80</v>
      </c>
      <c r="AW262" s="13" t="s">
        <v>33</v>
      </c>
      <c r="AX262" s="13" t="s">
        <v>72</v>
      </c>
      <c r="AY262" s="233" t="s">
        <v>125</v>
      </c>
    </row>
    <row r="263" spans="1:51" s="14" customFormat="1" ht="12">
      <c r="A263" s="14"/>
      <c r="B263" s="234"/>
      <c r="C263" s="235"/>
      <c r="D263" s="225" t="s">
        <v>146</v>
      </c>
      <c r="E263" s="236" t="s">
        <v>19</v>
      </c>
      <c r="F263" s="237" t="s">
        <v>320</v>
      </c>
      <c r="G263" s="235"/>
      <c r="H263" s="238">
        <v>31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146</v>
      </c>
      <c r="AU263" s="244" t="s">
        <v>82</v>
      </c>
      <c r="AV263" s="14" t="s">
        <v>82</v>
      </c>
      <c r="AW263" s="14" t="s">
        <v>33</v>
      </c>
      <c r="AX263" s="14" t="s">
        <v>72</v>
      </c>
      <c r="AY263" s="244" t="s">
        <v>125</v>
      </c>
    </row>
    <row r="264" spans="1:51" s="13" customFormat="1" ht="12">
      <c r="A264" s="13"/>
      <c r="B264" s="223"/>
      <c r="C264" s="224"/>
      <c r="D264" s="225" t="s">
        <v>146</v>
      </c>
      <c r="E264" s="226" t="s">
        <v>19</v>
      </c>
      <c r="F264" s="227" t="s">
        <v>406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146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125</v>
      </c>
    </row>
    <row r="265" spans="1:51" s="14" customFormat="1" ht="12">
      <c r="A265" s="14"/>
      <c r="B265" s="234"/>
      <c r="C265" s="235"/>
      <c r="D265" s="225" t="s">
        <v>146</v>
      </c>
      <c r="E265" s="236" t="s">
        <v>19</v>
      </c>
      <c r="F265" s="237" t="s">
        <v>309</v>
      </c>
      <c r="G265" s="235"/>
      <c r="H265" s="238">
        <v>29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146</v>
      </c>
      <c r="AU265" s="244" t="s">
        <v>82</v>
      </c>
      <c r="AV265" s="14" t="s">
        <v>82</v>
      </c>
      <c r="AW265" s="14" t="s">
        <v>33</v>
      </c>
      <c r="AX265" s="14" t="s">
        <v>72</v>
      </c>
      <c r="AY265" s="244" t="s">
        <v>125</v>
      </c>
    </row>
    <row r="266" spans="1:51" s="15" customFormat="1" ht="12">
      <c r="A266" s="15"/>
      <c r="B266" s="245"/>
      <c r="C266" s="246"/>
      <c r="D266" s="225" t="s">
        <v>146</v>
      </c>
      <c r="E266" s="247" t="s">
        <v>19</v>
      </c>
      <c r="F266" s="248" t="s">
        <v>151</v>
      </c>
      <c r="G266" s="246"/>
      <c r="H266" s="249">
        <v>60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146</v>
      </c>
      <c r="AU266" s="255" t="s">
        <v>82</v>
      </c>
      <c r="AV266" s="15" t="s">
        <v>132</v>
      </c>
      <c r="AW266" s="15" t="s">
        <v>33</v>
      </c>
      <c r="AX266" s="15" t="s">
        <v>80</v>
      </c>
      <c r="AY266" s="255" t="s">
        <v>125</v>
      </c>
    </row>
    <row r="267" spans="1:65" s="2" customFormat="1" ht="16.5" customHeight="1">
      <c r="A267" s="39"/>
      <c r="B267" s="40"/>
      <c r="C267" s="256" t="s">
        <v>407</v>
      </c>
      <c r="D267" s="256" t="s">
        <v>239</v>
      </c>
      <c r="E267" s="257" t="s">
        <v>408</v>
      </c>
      <c r="F267" s="258" t="s">
        <v>409</v>
      </c>
      <c r="G267" s="259" t="s">
        <v>165</v>
      </c>
      <c r="H267" s="260">
        <v>29.58</v>
      </c>
      <c r="I267" s="261"/>
      <c r="J267" s="262">
        <f>ROUND(I267*H267,2)</f>
        <v>0</v>
      </c>
      <c r="K267" s="258" t="s">
        <v>131</v>
      </c>
      <c r="L267" s="263"/>
      <c r="M267" s="264" t="s">
        <v>19</v>
      </c>
      <c r="N267" s="265" t="s">
        <v>43</v>
      </c>
      <c r="O267" s="85"/>
      <c r="P267" s="214">
        <f>O267*H267</f>
        <v>0</v>
      </c>
      <c r="Q267" s="214">
        <v>0.0483</v>
      </c>
      <c r="R267" s="214">
        <f>Q267*H267</f>
        <v>1.428714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175</v>
      </c>
      <c r="AT267" s="216" t="s">
        <v>239</v>
      </c>
      <c r="AU267" s="216" t="s">
        <v>82</v>
      </c>
      <c r="AY267" s="18" t="s">
        <v>125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132</v>
      </c>
      <c r="BM267" s="216" t="s">
        <v>410</v>
      </c>
    </row>
    <row r="268" spans="1:51" s="14" customFormat="1" ht="12">
      <c r="A268" s="14"/>
      <c r="B268" s="234"/>
      <c r="C268" s="235"/>
      <c r="D268" s="225" t="s">
        <v>146</v>
      </c>
      <c r="E268" s="235"/>
      <c r="F268" s="237" t="s">
        <v>411</v>
      </c>
      <c r="G268" s="235"/>
      <c r="H268" s="238">
        <v>29.58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146</v>
      </c>
      <c r="AU268" s="244" t="s">
        <v>82</v>
      </c>
      <c r="AV268" s="14" t="s">
        <v>82</v>
      </c>
      <c r="AW268" s="14" t="s">
        <v>4</v>
      </c>
      <c r="AX268" s="14" t="s">
        <v>80</v>
      </c>
      <c r="AY268" s="244" t="s">
        <v>125</v>
      </c>
    </row>
    <row r="269" spans="1:65" s="2" customFormat="1" ht="16.5" customHeight="1">
      <c r="A269" s="39"/>
      <c r="B269" s="40"/>
      <c r="C269" s="256" t="s">
        <v>412</v>
      </c>
      <c r="D269" s="256" t="s">
        <v>239</v>
      </c>
      <c r="E269" s="257" t="s">
        <v>413</v>
      </c>
      <c r="F269" s="258" t="s">
        <v>414</v>
      </c>
      <c r="G269" s="259" t="s">
        <v>165</v>
      </c>
      <c r="H269" s="260">
        <v>31.62</v>
      </c>
      <c r="I269" s="261"/>
      <c r="J269" s="262">
        <f>ROUND(I269*H269,2)</f>
        <v>0</v>
      </c>
      <c r="K269" s="258" t="s">
        <v>131</v>
      </c>
      <c r="L269" s="263"/>
      <c r="M269" s="264" t="s">
        <v>19</v>
      </c>
      <c r="N269" s="265" t="s">
        <v>43</v>
      </c>
      <c r="O269" s="85"/>
      <c r="P269" s="214">
        <f>O269*H269</f>
        <v>0</v>
      </c>
      <c r="Q269" s="214">
        <v>0.08</v>
      </c>
      <c r="R269" s="214">
        <f>Q269*H269</f>
        <v>2.5296000000000003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175</v>
      </c>
      <c r="AT269" s="216" t="s">
        <v>239</v>
      </c>
      <c r="AU269" s="216" t="s">
        <v>82</v>
      </c>
      <c r="AY269" s="18" t="s">
        <v>125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132</v>
      </c>
      <c r="BM269" s="216" t="s">
        <v>415</v>
      </c>
    </row>
    <row r="270" spans="1:51" s="14" customFormat="1" ht="12">
      <c r="A270" s="14"/>
      <c r="B270" s="234"/>
      <c r="C270" s="235"/>
      <c r="D270" s="225" t="s">
        <v>146</v>
      </c>
      <c r="E270" s="235"/>
      <c r="F270" s="237" t="s">
        <v>416</v>
      </c>
      <c r="G270" s="235"/>
      <c r="H270" s="238">
        <v>31.62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146</v>
      </c>
      <c r="AU270" s="244" t="s">
        <v>82</v>
      </c>
      <c r="AV270" s="14" t="s">
        <v>82</v>
      </c>
      <c r="AW270" s="14" t="s">
        <v>4</v>
      </c>
      <c r="AX270" s="14" t="s">
        <v>80</v>
      </c>
      <c r="AY270" s="244" t="s">
        <v>125</v>
      </c>
    </row>
    <row r="271" spans="1:65" s="2" customFormat="1" ht="24.15" customHeight="1">
      <c r="A271" s="39"/>
      <c r="B271" s="40"/>
      <c r="C271" s="205" t="s">
        <v>417</v>
      </c>
      <c r="D271" s="205" t="s">
        <v>127</v>
      </c>
      <c r="E271" s="206" t="s">
        <v>418</v>
      </c>
      <c r="F271" s="207" t="s">
        <v>419</v>
      </c>
      <c r="G271" s="208" t="s">
        <v>165</v>
      </c>
      <c r="H271" s="209">
        <v>21</v>
      </c>
      <c r="I271" s="210"/>
      <c r="J271" s="211">
        <f>ROUND(I271*H271,2)</f>
        <v>0</v>
      </c>
      <c r="K271" s="207" t="s">
        <v>131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0.1295</v>
      </c>
      <c r="R271" s="214">
        <f>Q271*H271</f>
        <v>2.7195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132</v>
      </c>
      <c r="AT271" s="216" t="s">
        <v>127</v>
      </c>
      <c r="AU271" s="216" t="s">
        <v>82</v>
      </c>
      <c r="AY271" s="18" t="s">
        <v>125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132</v>
      </c>
      <c r="BM271" s="216" t="s">
        <v>420</v>
      </c>
    </row>
    <row r="272" spans="1:47" s="2" customFormat="1" ht="12">
      <c r="A272" s="39"/>
      <c r="B272" s="40"/>
      <c r="C272" s="41"/>
      <c r="D272" s="218" t="s">
        <v>134</v>
      </c>
      <c r="E272" s="41"/>
      <c r="F272" s="219" t="s">
        <v>421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82</v>
      </c>
    </row>
    <row r="273" spans="1:51" s="13" customFormat="1" ht="12">
      <c r="A273" s="13"/>
      <c r="B273" s="223"/>
      <c r="C273" s="224"/>
      <c r="D273" s="225" t="s">
        <v>146</v>
      </c>
      <c r="E273" s="226" t="s">
        <v>19</v>
      </c>
      <c r="F273" s="227" t="s">
        <v>422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146</v>
      </c>
      <c r="AU273" s="233" t="s">
        <v>82</v>
      </c>
      <c r="AV273" s="13" t="s">
        <v>80</v>
      </c>
      <c r="AW273" s="13" t="s">
        <v>33</v>
      </c>
      <c r="AX273" s="13" t="s">
        <v>72</v>
      </c>
      <c r="AY273" s="233" t="s">
        <v>125</v>
      </c>
    </row>
    <row r="274" spans="1:51" s="14" customFormat="1" ht="12">
      <c r="A274" s="14"/>
      <c r="B274" s="234"/>
      <c r="C274" s="235"/>
      <c r="D274" s="225" t="s">
        <v>146</v>
      </c>
      <c r="E274" s="236" t="s">
        <v>19</v>
      </c>
      <c r="F274" s="237" t="s">
        <v>7</v>
      </c>
      <c r="G274" s="235"/>
      <c r="H274" s="238">
        <v>21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146</v>
      </c>
      <c r="AU274" s="244" t="s">
        <v>82</v>
      </c>
      <c r="AV274" s="14" t="s">
        <v>82</v>
      </c>
      <c r="AW274" s="14" t="s">
        <v>33</v>
      </c>
      <c r="AX274" s="14" t="s">
        <v>80</v>
      </c>
      <c r="AY274" s="244" t="s">
        <v>125</v>
      </c>
    </row>
    <row r="275" spans="1:65" s="2" customFormat="1" ht="16.5" customHeight="1">
      <c r="A275" s="39"/>
      <c r="B275" s="40"/>
      <c r="C275" s="256" t="s">
        <v>423</v>
      </c>
      <c r="D275" s="256" t="s">
        <v>239</v>
      </c>
      <c r="E275" s="257" t="s">
        <v>424</v>
      </c>
      <c r="F275" s="258" t="s">
        <v>425</v>
      </c>
      <c r="G275" s="259" t="s">
        <v>165</v>
      </c>
      <c r="H275" s="260">
        <v>21.42</v>
      </c>
      <c r="I275" s="261"/>
      <c r="J275" s="262">
        <f>ROUND(I275*H275,2)</f>
        <v>0</v>
      </c>
      <c r="K275" s="258" t="s">
        <v>131</v>
      </c>
      <c r="L275" s="263"/>
      <c r="M275" s="264" t="s">
        <v>19</v>
      </c>
      <c r="N275" s="265" t="s">
        <v>43</v>
      </c>
      <c r="O275" s="85"/>
      <c r="P275" s="214">
        <f>O275*H275</f>
        <v>0</v>
      </c>
      <c r="Q275" s="214">
        <v>0.045</v>
      </c>
      <c r="R275" s="214">
        <f>Q275*H275</f>
        <v>0.9639000000000001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175</v>
      </c>
      <c r="AT275" s="216" t="s">
        <v>239</v>
      </c>
      <c r="AU275" s="216" t="s">
        <v>82</v>
      </c>
      <c r="AY275" s="18" t="s">
        <v>125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132</v>
      </c>
      <c r="BM275" s="216" t="s">
        <v>426</v>
      </c>
    </row>
    <row r="276" spans="1:51" s="14" customFormat="1" ht="12">
      <c r="A276" s="14"/>
      <c r="B276" s="234"/>
      <c r="C276" s="235"/>
      <c r="D276" s="225" t="s">
        <v>146</v>
      </c>
      <c r="E276" s="235"/>
      <c r="F276" s="237" t="s">
        <v>427</v>
      </c>
      <c r="G276" s="235"/>
      <c r="H276" s="238">
        <v>21.42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146</v>
      </c>
      <c r="AU276" s="244" t="s">
        <v>82</v>
      </c>
      <c r="AV276" s="14" t="s">
        <v>82</v>
      </c>
      <c r="AW276" s="14" t="s">
        <v>4</v>
      </c>
      <c r="AX276" s="14" t="s">
        <v>80</v>
      </c>
      <c r="AY276" s="244" t="s">
        <v>125</v>
      </c>
    </row>
    <row r="277" spans="1:65" s="2" customFormat="1" ht="24.15" customHeight="1">
      <c r="A277" s="39"/>
      <c r="B277" s="40"/>
      <c r="C277" s="205" t="s">
        <v>428</v>
      </c>
      <c r="D277" s="205" t="s">
        <v>127</v>
      </c>
      <c r="E277" s="206" t="s">
        <v>429</v>
      </c>
      <c r="F277" s="207" t="s">
        <v>430</v>
      </c>
      <c r="G277" s="208" t="s">
        <v>165</v>
      </c>
      <c r="H277" s="209">
        <v>29</v>
      </c>
      <c r="I277" s="210"/>
      <c r="J277" s="211">
        <f>ROUND(I277*H277,2)</f>
        <v>0</v>
      </c>
      <c r="K277" s="207" t="s">
        <v>131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0.00017</v>
      </c>
      <c r="R277" s="214">
        <f>Q277*H277</f>
        <v>0.00493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132</v>
      </c>
      <c r="AT277" s="216" t="s">
        <v>127</v>
      </c>
      <c r="AU277" s="216" t="s">
        <v>82</v>
      </c>
      <c r="AY277" s="18" t="s">
        <v>125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132</v>
      </c>
      <c r="BM277" s="216" t="s">
        <v>431</v>
      </c>
    </row>
    <row r="278" spans="1:47" s="2" customFormat="1" ht="12">
      <c r="A278" s="39"/>
      <c r="B278" s="40"/>
      <c r="C278" s="41"/>
      <c r="D278" s="218" t="s">
        <v>134</v>
      </c>
      <c r="E278" s="41"/>
      <c r="F278" s="219" t="s">
        <v>432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134</v>
      </c>
      <c r="AU278" s="18" t="s">
        <v>82</v>
      </c>
    </row>
    <row r="279" spans="1:65" s="2" customFormat="1" ht="16.5" customHeight="1">
      <c r="A279" s="39"/>
      <c r="B279" s="40"/>
      <c r="C279" s="205" t="s">
        <v>433</v>
      </c>
      <c r="D279" s="205" t="s">
        <v>127</v>
      </c>
      <c r="E279" s="206" t="s">
        <v>434</v>
      </c>
      <c r="F279" s="207" t="s">
        <v>435</v>
      </c>
      <c r="G279" s="208" t="s">
        <v>165</v>
      </c>
      <c r="H279" s="209">
        <v>32</v>
      </c>
      <c r="I279" s="210"/>
      <c r="J279" s="211">
        <f>ROUND(I279*H279,2)</f>
        <v>0</v>
      </c>
      <c r="K279" s="207" t="s">
        <v>131</v>
      </c>
      <c r="L279" s="45"/>
      <c r="M279" s="212" t="s">
        <v>19</v>
      </c>
      <c r="N279" s="213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132</v>
      </c>
      <c r="AT279" s="216" t="s">
        <v>127</v>
      </c>
      <c r="AU279" s="216" t="s">
        <v>82</v>
      </c>
      <c r="AY279" s="18" t="s">
        <v>125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132</v>
      </c>
      <c r="BM279" s="216" t="s">
        <v>436</v>
      </c>
    </row>
    <row r="280" spans="1:47" s="2" customFormat="1" ht="12">
      <c r="A280" s="39"/>
      <c r="B280" s="40"/>
      <c r="C280" s="41"/>
      <c r="D280" s="218" t="s">
        <v>134</v>
      </c>
      <c r="E280" s="41"/>
      <c r="F280" s="219" t="s">
        <v>437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134</v>
      </c>
      <c r="AU280" s="18" t="s">
        <v>82</v>
      </c>
    </row>
    <row r="281" spans="1:51" s="14" customFormat="1" ht="12">
      <c r="A281" s="14"/>
      <c r="B281" s="234"/>
      <c r="C281" s="235"/>
      <c r="D281" s="225" t="s">
        <v>146</v>
      </c>
      <c r="E281" s="236" t="s">
        <v>19</v>
      </c>
      <c r="F281" s="237" t="s">
        <v>438</v>
      </c>
      <c r="G281" s="235"/>
      <c r="H281" s="238">
        <v>32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146</v>
      </c>
      <c r="AU281" s="244" t="s">
        <v>82</v>
      </c>
      <c r="AV281" s="14" t="s">
        <v>82</v>
      </c>
      <c r="AW281" s="14" t="s">
        <v>33</v>
      </c>
      <c r="AX281" s="14" t="s">
        <v>80</v>
      </c>
      <c r="AY281" s="244" t="s">
        <v>125</v>
      </c>
    </row>
    <row r="282" spans="1:65" s="2" customFormat="1" ht="33" customHeight="1">
      <c r="A282" s="39"/>
      <c r="B282" s="40"/>
      <c r="C282" s="205" t="s">
        <v>439</v>
      </c>
      <c r="D282" s="205" t="s">
        <v>127</v>
      </c>
      <c r="E282" s="206" t="s">
        <v>440</v>
      </c>
      <c r="F282" s="207" t="s">
        <v>441</v>
      </c>
      <c r="G282" s="208" t="s">
        <v>130</v>
      </c>
      <c r="H282" s="209">
        <v>1</v>
      </c>
      <c r="I282" s="210"/>
      <c r="J282" s="211">
        <f>ROUND(I282*H282,2)</f>
        <v>0</v>
      </c>
      <c r="K282" s="207" t="s">
        <v>131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0.082</v>
      </c>
      <c r="T282" s="215">
        <f>S282*H282</f>
        <v>0.082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132</v>
      </c>
      <c r="AT282" s="216" t="s">
        <v>127</v>
      </c>
      <c r="AU282" s="216" t="s">
        <v>82</v>
      </c>
      <c r="AY282" s="18" t="s">
        <v>125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132</v>
      </c>
      <c r="BM282" s="216" t="s">
        <v>442</v>
      </c>
    </row>
    <row r="283" spans="1:47" s="2" customFormat="1" ht="12">
      <c r="A283" s="39"/>
      <c r="B283" s="40"/>
      <c r="C283" s="41"/>
      <c r="D283" s="218" t="s">
        <v>134</v>
      </c>
      <c r="E283" s="41"/>
      <c r="F283" s="219" t="s">
        <v>443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134</v>
      </c>
      <c r="AU283" s="18" t="s">
        <v>82</v>
      </c>
    </row>
    <row r="284" spans="1:65" s="2" customFormat="1" ht="16.5" customHeight="1">
      <c r="A284" s="39"/>
      <c r="B284" s="40"/>
      <c r="C284" s="205" t="s">
        <v>444</v>
      </c>
      <c r="D284" s="205" t="s">
        <v>127</v>
      </c>
      <c r="E284" s="206" t="s">
        <v>445</v>
      </c>
      <c r="F284" s="207" t="s">
        <v>446</v>
      </c>
      <c r="G284" s="208" t="s">
        <v>447</v>
      </c>
      <c r="H284" s="209">
        <v>1</v>
      </c>
      <c r="I284" s="210"/>
      <c r="J284" s="211">
        <f>ROUND(I284*H284,2)</f>
        <v>0</v>
      </c>
      <c r="K284" s="207" t="s">
        <v>19</v>
      </c>
      <c r="L284" s="45"/>
      <c r="M284" s="212" t="s">
        <v>19</v>
      </c>
      <c r="N284" s="213" t="s">
        <v>43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132</v>
      </c>
      <c r="AT284" s="216" t="s">
        <v>127</v>
      </c>
      <c r="AU284" s="216" t="s">
        <v>82</v>
      </c>
      <c r="AY284" s="18" t="s">
        <v>125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132</v>
      </c>
      <c r="BM284" s="216" t="s">
        <v>448</v>
      </c>
    </row>
    <row r="285" spans="1:51" s="14" customFormat="1" ht="12">
      <c r="A285" s="14"/>
      <c r="B285" s="234"/>
      <c r="C285" s="235"/>
      <c r="D285" s="225" t="s">
        <v>146</v>
      </c>
      <c r="E285" s="236" t="s">
        <v>19</v>
      </c>
      <c r="F285" s="237" t="s">
        <v>80</v>
      </c>
      <c r="G285" s="235"/>
      <c r="H285" s="238">
        <v>1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146</v>
      </c>
      <c r="AU285" s="244" t="s">
        <v>82</v>
      </c>
      <c r="AV285" s="14" t="s">
        <v>82</v>
      </c>
      <c r="AW285" s="14" t="s">
        <v>33</v>
      </c>
      <c r="AX285" s="14" t="s">
        <v>80</v>
      </c>
      <c r="AY285" s="244" t="s">
        <v>125</v>
      </c>
    </row>
    <row r="286" spans="1:65" s="2" customFormat="1" ht="16.5" customHeight="1">
      <c r="A286" s="39"/>
      <c r="B286" s="40"/>
      <c r="C286" s="205" t="s">
        <v>449</v>
      </c>
      <c r="D286" s="205" t="s">
        <v>127</v>
      </c>
      <c r="E286" s="206" t="s">
        <v>450</v>
      </c>
      <c r="F286" s="207" t="s">
        <v>451</v>
      </c>
      <c r="G286" s="208" t="s">
        <v>447</v>
      </c>
      <c r="H286" s="209">
        <v>1</v>
      </c>
      <c r="I286" s="210"/>
      <c r="J286" s="211">
        <f>ROUND(I286*H286,2)</f>
        <v>0</v>
      </c>
      <c r="K286" s="207" t="s">
        <v>19</v>
      </c>
      <c r="L286" s="45"/>
      <c r="M286" s="212" t="s">
        <v>19</v>
      </c>
      <c r="N286" s="213" t="s">
        <v>43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132</v>
      </c>
      <c r="AT286" s="216" t="s">
        <v>127</v>
      </c>
      <c r="AU286" s="216" t="s">
        <v>82</v>
      </c>
      <c r="AY286" s="18" t="s">
        <v>125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132</v>
      </c>
      <c r="BM286" s="216" t="s">
        <v>452</v>
      </c>
    </row>
    <row r="287" spans="1:51" s="14" customFormat="1" ht="12">
      <c r="A287" s="14"/>
      <c r="B287" s="234"/>
      <c r="C287" s="235"/>
      <c r="D287" s="225" t="s">
        <v>146</v>
      </c>
      <c r="E287" s="236" t="s">
        <v>19</v>
      </c>
      <c r="F287" s="237" t="s">
        <v>80</v>
      </c>
      <c r="G287" s="235"/>
      <c r="H287" s="238">
        <v>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146</v>
      </c>
      <c r="AU287" s="244" t="s">
        <v>82</v>
      </c>
      <c r="AV287" s="14" t="s">
        <v>82</v>
      </c>
      <c r="AW287" s="14" t="s">
        <v>33</v>
      </c>
      <c r="AX287" s="14" t="s">
        <v>80</v>
      </c>
      <c r="AY287" s="244" t="s">
        <v>125</v>
      </c>
    </row>
    <row r="288" spans="1:65" s="2" customFormat="1" ht="16.5" customHeight="1">
      <c r="A288" s="39"/>
      <c r="B288" s="40"/>
      <c r="C288" s="205" t="s">
        <v>453</v>
      </c>
      <c r="D288" s="205" t="s">
        <v>127</v>
      </c>
      <c r="E288" s="206" t="s">
        <v>454</v>
      </c>
      <c r="F288" s="207" t="s">
        <v>455</v>
      </c>
      <c r="G288" s="208" t="s">
        <v>447</v>
      </c>
      <c r="H288" s="209">
        <v>1</v>
      </c>
      <c r="I288" s="210"/>
      <c r="J288" s="211">
        <f>ROUND(I288*H288,2)</f>
        <v>0</v>
      </c>
      <c r="K288" s="207" t="s">
        <v>19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132</v>
      </c>
      <c r="AT288" s="216" t="s">
        <v>127</v>
      </c>
      <c r="AU288" s="216" t="s">
        <v>82</v>
      </c>
      <c r="AY288" s="18" t="s">
        <v>125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132</v>
      </c>
      <c r="BM288" s="216" t="s">
        <v>456</v>
      </c>
    </row>
    <row r="289" spans="1:51" s="13" customFormat="1" ht="12">
      <c r="A289" s="13"/>
      <c r="B289" s="223"/>
      <c r="C289" s="224"/>
      <c r="D289" s="225" t="s">
        <v>146</v>
      </c>
      <c r="E289" s="226" t="s">
        <v>19</v>
      </c>
      <c r="F289" s="227" t="s">
        <v>457</v>
      </c>
      <c r="G289" s="224"/>
      <c r="H289" s="226" t="s">
        <v>19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146</v>
      </c>
      <c r="AU289" s="233" t="s">
        <v>82</v>
      </c>
      <c r="AV289" s="13" t="s">
        <v>80</v>
      </c>
      <c r="AW289" s="13" t="s">
        <v>33</v>
      </c>
      <c r="AX289" s="13" t="s">
        <v>72</v>
      </c>
      <c r="AY289" s="233" t="s">
        <v>125</v>
      </c>
    </row>
    <row r="290" spans="1:51" s="13" customFormat="1" ht="12">
      <c r="A290" s="13"/>
      <c r="B290" s="223"/>
      <c r="C290" s="224"/>
      <c r="D290" s="225" t="s">
        <v>146</v>
      </c>
      <c r="E290" s="226" t="s">
        <v>19</v>
      </c>
      <c r="F290" s="227" t="s">
        <v>458</v>
      </c>
      <c r="G290" s="224"/>
      <c r="H290" s="226" t="s">
        <v>19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146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125</v>
      </c>
    </row>
    <row r="291" spans="1:51" s="14" customFormat="1" ht="12">
      <c r="A291" s="14"/>
      <c r="B291" s="234"/>
      <c r="C291" s="235"/>
      <c r="D291" s="225" t="s">
        <v>146</v>
      </c>
      <c r="E291" s="236" t="s">
        <v>19</v>
      </c>
      <c r="F291" s="237" t="s">
        <v>80</v>
      </c>
      <c r="G291" s="235"/>
      <c r="H291" s="238">
        <v>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146</v>
      </c>
      <c r="AU291" s="244" t="s">
        <v>82</v>
      </c>
      <c r="AV291" s="14" t="s">
        <v>82</v>
      </c>
      <c r="AW291" s="14" t="s">
        <v>33</v>
      </c>
      <c r="AX291" s="14" t="s">
        <v>80</v>
      </c>
      <c r="AY291" s="244" t="s">
        <v>125</v>
      </c>
    </row>
    <row r="292" spans="1:65" s="2" customFormat="1" ht="16.5" customHeight="1">
      <c r="A292" s="39"/>
      <c r="B292" s="40"/>
      <c r="C292" s="256" t="s">
        <v>459</v>
      </c>
      <c r="D292" s="256" t="s">
        <v>239</v>
      </c>
      <c r="E292" s="257" t="s">
        <v>460</v>
      </c>
      <c r="F292" s="258" t="s">
        <v>461</v>
      </c>
      <c r="G292" s="259" t="s">
        <v>130</v>
      </c>
      <c r="H292" s="260">
        <v>2</v>
      </c>
      <c r="I292" s="261"/>
      <c r="J292" s="262">
        <f>ROUND(I292*H292,2)</f>
        <v>0</v>
      </c>
      <c r="K292" s="258" t="s">
        <v>19</v>
      </c>
      <c r="L292" s="263"/>
      <c r="M292" s="264" t="s">
        <v>19</v>
      </c>
      <c r="N292" s="265" t="s">
        <v>43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175</v>
      </c>
      <c r="AT292" s="216" t="s">
        <v>239</v>
      </c>
      <c r="AU292" s="216" t="s">
        <v>82</v>
      </c>
      <c r="AY292" s="18" t="s">
        <v>125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132</v>
      </c>
      <c r="BM292" s="216" t="s">
        <v>462</v>
      </c>
    </row>
    <row r="293" spans="1:65" s="2" customFormat="1" ht="16.5" customHeight="1">
      <c r="A293" s="39"/>
      <c r="B293" s="40"/>
      <c r="C293" s="256" t="s">
        <v>463</v>
      </c>
      <c r="D293" s="256" t="s">
        <v>239</v>
      </c>
      <c r="E293" s="257" t="s">
        <v>464</v>
      </c>
      <c r="F293" s="258" t="s">
        <v>465</v>
      </c>
      <c r="G293" s="259" t="s">
        <v>130</v>
      </c>
      <c r="H293" s="260">
        <v>1</v>
      </c>
      <c r="I293" s="261"/>
      <c r="J293" s="262">
        <f>ROUND(I293*H293,2)</f>
        <v>0</v>
      </c>
      <c r="K293" s="258" t="s">
        <v>19</v>
      </c>
      <c r="L293" s="263"/>
      <c r="M293" s="264" t="s">
        <v>19</v>
      </c>
      <c r="N293" s="265" t="s">
        <v>43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175</v>
      </c>
      <c r="AT293" s="216" t="s">
        <v>239</v>
      </c>
      <c r="AU293" s="216" t="s">
        <v>82</v>
      </c>
      <c r="AY293" s="18" t="s">
        <v>125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132</v>
      </c>
      <c r="BM293" s="216" t="s">
        <v>466</v>
      </c>
    </row>
    <row r="294" spans="1:65" s="2" customFormat="1" ht="16.5" customHeight="1">
      <c r="A294" s="39"/>
      <c r="B294" s="40"/>
      <c r="C294" s="256" t="s">
        <v>467</v>
      </c>
      <c r="D294" s="256" t="s">
        <v>239</v>
      </c>
      <c r="E294" s="257" t="s">
        <v>468</v>
      </c>
      <c r="F294" s="258" t="s">
        <v>469</v>
      </c>
      <c r="G294" s="259" t="s">
        <v>130</v>
      </c>
      <c r="H294" s="260">
        <v>1</v>
      </c>
      <c r="I294" s="261"/>
      <c r="J294" s="262">
        <f>ROUND(I294*H294,2)</f>
        <v>0</v>
      </c>
      <c r="K294" s="258" t="s">
        <v>19</v>
      </c>
      <c r="L294" s="263"/>
      <c r="M294" s="264" t="s">
        <v>19</v>
      </c>
      <c r="N294" s="265" t="s">
        <v>43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175</v>
      </c>
      <c r="AT294" s="216" t="s">
        <v>239</v>
      </c>
      <c r="AU294" s="216" t="s">
        <v>82</v>
      </c>
      <c r="AY294" s="18" t="s">
        <v>125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80</v>
      </c>
      <c r="BK294" s="217">
        <f>ROUND(I294*H294,2)</f>
        <v>0</v>
      </c>
      <c r="BL294" s="18" t="s">
        <v>132</v>
      </c>
      <c r="BM294" s="216" t="s">
        <v>470</v>
      </c>
    </row>
    <row r="295" spans="1:65" s="2" customFormat="1" ht="16.5" customHeight="1">
      <c r="A295" s="39"/>
      <c r="B295" s="40"/>
      <c r="C295" s="256" t="s">
        <v>471</v>
      </c>
      <c r="D295" s="256" t="s">
        <v>239</v>
      </c>
      <c r="E295" s="257" t="s">
        <v>472</v>
      </c>
      <c r="F295" s="258" t="s">
        <v>473</v>
      </c>
      <c r="G295" s="259" t="s">
        <v>130</v>
      </c>
      <c r="H295" s="260">
        <v>1</v>
      </c>
      <c r="I295" s="261"/>
      <c r="J295" s="262">
        <f>ROUND(I295*H295,2)</f>
        <v>0</v>
      </c>
      <c r="K295" s="258" t="s">
        <v>19</v>
      </c>
      <c r="L295" s="263"/>
      <c r="M295" s="264" t="s">
        <v>19</v>
      </c>
      <c r="N295" s="265" t="s">
        <v>43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175</v>
      </c>
      <c r="AT295" s="216" t="s">
        <v>239</v>
      </c>
      <c r="AU295" s="216" t="s">
        <v>82</v>
      </c>
      <c r="AY295" s="18" t="s">
        <v>125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132</v>
      </c>
      <c r="BM295" s="216" t="s">
        <v>474</v>
      </c>
    </row>
    <row r="296" spans="1:63" s="12" customFormat="1" ht="22.8" customHeight="1">
      <c r="A296" s="12"/>
      <c r="B296" s="189"/>
      <c r="C296" s="190"/>
      <c r="D296" s="191" t="s">
        <v>71</v>
      </c>
      <c r="E296" s="203" t="s">
        <v>475</v>
      </c>
      <c r="F296" s="203" t="s">
        <v>476</v>
      </c>
      <c r="G296" s="190"/>
      <c r="H296" s="190"/>
      <c r="I296" s="193"/>
      <c r="J296" s="204">
        <f>BK296</f>
        <v>0</v>
      </c>
      <c r="K296" s="190"/>
      <c r="L296" s="195"/>
      <c r="M296" s="196"/>
      <c r="N296" s="197"/>
      <c r="O296" s="197"/>
      <c r="P296" s="198">
        <f>SUM(P297:P317)</f>
        <v>0</v>
      </c>
      <c r="Q296" s="197"/>
      <c r="R296" s="198">
        <f>SUM(R297:R317)</f>
        <v>0</v>
      </c>
      <c r="S296" s="197"/>
      <c r="T296" s="199">
        <f>SUM(T297:T317)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0" t="s">
        <v>80</v>
      </c>
      <c r="AT296" s="201" t="s">
        <v>71</v>
      </c>
      <c r="AU296" s="201" t="s">
        <v>80</v>
      </c>
      <c r="AY296" s="200" t="s">
        <v>125</v>
      </c>
      <c r="BK296" s="202">
        <f>SUM(BK297:BK317)</f>
        <v>0</v>
      </c>
    </row>
    <row r="297" spans="1:65" s="2" customFormat="1" ht="24.15" customHeight="1">
      <c r="A297" s="39"/>
      <c r="B297" s="40"/>
      <c r="C297" s="205" t="s">
        <v>168</v>
      </c>
      <c r="D297" s="205" t="s">
        <v>127</v>
      </c>
      <c r="E297" s="206" t="s">
        <v>477</v>
      </c>
      <c r="F297" s="207" t="s">
        <v>478</v>
      </c>
      <c r="G297" s="208" t="s">
        <v>221</v>
      </c>
      <c r="H297" s="209">
        <v>62.684</v>
      </c>
      <c r="I297" s="210"/>
      <c r="J297" s="211">
        <f>ROUND(I297*H297,2)</f>
        <v>0</v>
      </c>
      <c r="K297" s="207" t="s">
        <v>131</v>
      </c>
      <c r="L297" s="45"/>
      <c r="M297" s="212" t="s">
        <v>19</v>
      </c>
      <c r="N297" s="213" t="s">
        <v>43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132</v>
      </c>
      <c r="AT297" s="216" t="s">
        <v>127</v>
      </c>
      <c r="AU297" s="216" t="s">
        <v>82</v>
      </c>
      <c r="AY297" s="18" t="s">
        <v>125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132</v>
      </c>
      <c r="BM297" s="216" t="s">
        <v>479</v>
      </c>
    </row>
    <row r="298" spans="1:47" s="2" customFormat="1" ht="12">
      <c r="A298" s="39"/>
      <c r="B298" s="40"/>
      <c r="C298" s="41"/>
      <c r="D298" s="218" t="s">
        <v>134</v>
      </c>
      <c r="E298" s="41"/>
      <c r="F298" s="219" t="s">
        <v>480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134</v>
      </c>
      <c r="AU298" s="18" t="s">
        <v>82</v>
      </c>
    </row>
    <row r="299" spans="1:65" s="2" customFormat="1" ht="24.15" customHeight="1">
      <c r="A299" s="39"/>
      <c r="B299" s="40"/>
      <c r="C299" s="205" t="s">
        <v>481</v>
      </c>
      <c r="D299" s="205" t="s">
        <v>127</v>
      </c>
      <c r="E299" s="206" t="s">
        <v>482</v>
      </c>
      <c r="F299" s="207" t="s">
        <v>483</v>
      </c>
      <c r="G299" s="208" t="s">
        <v>221</v>
      </c>
      <c r="H299" s="209">
        <v>877.576</v>
      </c>
      <c r="I299" s="210"/>
      <c r="J299" s="211">
        <f>ROUND(I299*H299,2)</f>
        <v>0</v>
      </c>
      <c r="K299" s="207" t="s">
        <v>131</v>
      </c>
      <c r="L299" s="45"/>
      <c r="M299" s="212" t="s">
        <v>19</v>
      </c>
      <c r="N299" s="213" t="s">
        <v>43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132</v>
      </c>
      <c r="AT299" s="216" t="s">
        <v>127</v>
      </c>
      <c r="AU299" s="216" t="s">
        <v>82</v>
      </c>
      <c r="AY299" s="18" t="s">
        <v>125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80</v>
      </c>
      <c r="BK299" s="217">
        <f>ROUND(I299*H299,2)</f>
        <v>0</v>
      </c>
      <c r="BL299" s="18" t="s">
        <v>132</v>
      </c>
      <c r="BM299" s="216" t="s">
        <v>484</v>
      </c>
    </row>
    <row r="300" spans="1:47" s="2" customFormat="1" ht="12">
      <c r="A300" s="39"/>
      <c r="B300" s="40"/>
      <c r="C300" s="41"/>
      <c r="D300" s="218" t="s">
        <v>134</v>
      </c>
      <c r="E300" s="41"/>
      <c r="F300" s="219" t="s">
        <v>485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134</v>
      </c>
      <c r="AU300" s="18" t="s">
        <v>82</v>
      </c>
    </row>
    <row r="301" spans="1:51" s="14" customFormat="1" ht="12">
      <c r="A301" s="14"/>
      <c r="B301" s="234"/>
      <c r="C301" s="235"/>
      <c r="D301" s="225" t="s">
        <v>146</v>
      </c>
      <c r="E301" s="236" t="s">
        <v>19</v>
      </c>
      <c r="F301" s="237" t="s">
        <v>486</v>
      </c>
      <c r="G301" s="235"/>
      <c r="H301" s="238">
        <v>877.576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146</v>
      </c>
      <c r="AU301" s="244" t="s">
        <v>82</v>
      </c>
      <c r="AV301" s="14" t="s">
        <v>82</v>
      </c>
      <c r="AW301" s="14" t="s">
        <v>33</v>
      </c>
      <c r="AX301" s="14" t="s">
        <v>80</v>
      </c>
      <c r="AY301" s="244" t="s">
        <v>125</v>
      </c>
    </row>
    <row r="302" spans="1:65" s="2" customFormat="1" ht="16.5" customHeight="1">
      <c r="A302" s="39"/>
      <c r="B302" s="40"/>
      <c r="C302" s="205" t="s">
        <v>487</v>
      </c>
      <c r="D302" s="205" t="s">
        <v>127</v>
      </c>
      <c r="E302" s="206" t="s">
        <v>488</v>
      </c>
      <c r="F302" s="207" t="s">
        <v>489</v>
      </c>
      <c r="G302" s="208" t="s">
        <v>221</v>
      </c>
      <c r="H302" s="209">
        <v>62.684</v>
      </c>
      <c r="I302" s="210"/>
      <c r="J302" s="211">
        <f>ROUND(I302*H302,2)</f>
        <v>0</v>
      </c>
      <c r="K302" s="207" t="s">
        <v>131</v>
      </c>
      <c r="L302" s="45"/>
      <c r="M302" s="212" t="s">
        <v>19</v>
      </c>
      <c r="N302" s="213" t="s">
        <v>43</v>
      </c>
      <c r="O302" s="85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132</v>
      </c>
      <c r="AT302" s="216" t="s">
        <v>127</v>
      </c>
      <c r="AU302" s="216" t="s">
        <v>82</v>
      </c>
      <c r="AY302" s="18" t="s">
        <v>125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80</v>
      </c>
      <c r="BK302" s="217">
        <f>ROUND(I302*H302,2)</f>
        <v>0</v>
      </c>
      <c r="BL302" s="18" t="s">
        <v>132</v>
      </c>
      <c r="BM302" s="216" t="s">
        <v>490</v>
      </c>
    </row>
    <row r="303" spans="1:47" s="2" customFormat="1" ht="12">
      <c r="A303" s="39"/>
      <c r="B303" s="40"/>
      <c r="C303" s="41"/>
      <c r="D303" s="218" t="s">
        <v>134</v>
      </c>
      <c r="E303" s="41"/>
      <c r="F303" s="219" t="s">
        <v>491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134</v>
      </c>
      <c r="AU303" s="18" t="s">
        <v>82</v>
      </c>
    </row>
    <row r="304" spans="1:51" s="14" customFormat="1" ht="12">
      <c r="A304" s="14"/>
      <c r="B304" s="234"/>
      <c r="C304" s="235"/>
      <c r="D304" s="225" t="s">
        <v>146</v>
      </c>
      <c r="E304" s="236" t="s">
        <v>19</v>
      </c>
      <c r="F304" s="237" t="s">
        <v>492</v>
      </c>
      <c r="G304" s="235"/>
      <c r="H304" s="238">
        <v>62.684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146</v>
      </c>
      <c r="AU304" s="244" t="s">
        <v>82</v>
      </c>
      <c r="AV304" s="14" t="s">
        <v>82</v>
      </c>
      <c r="AW304" s="14" t="s">
        <v>33</v>
      </c>
      <c r="AX304" s="14" t="s">
        <v>80</v>
      </c>
      <c r="AY304" s="244" t="s">
        <v>125</v>
      </c>
    </row>
    <row r="305" spans="1:65" s="2" customFormat="1" ht="24.15" customHeight="1">
      <c r="A305" s="39"/>
      <c r="B305" s="40"/>
      <c r="C305" s="205" t="s">
        <v>493</v>
      </c>
      <c r="D305" s="205" t="s">
        <v>127</v>
      </c>
      <c r="E305" s="206" t="s">
        <v>494</v>
      </c>
      <c r="F305" s="207" t="s">
        <v>495</v>
      </c>
      <c r="G305" s="208" t="s">
        <v>221</v>
      </c>
      <c r="H305" s="209">
        <v>12.587</v>
      </c>
      <c r="I305" s="210"/>
      <c r="J305" s="211">
        <f>ROUND(I305*H305,2)</f>
        <v>0</v>
      </c>
      <c r="K305" s="207" t="s">
        <v>131</v>
      </c>
      <c r="L305" s="45"/>
      <c r="M305" s="212" t="s">
        <v>19</v>
      </c>
      <c r="N305" s="213" t="s">
        <v>43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132</v>
      </c>
      <c r="AT305" s="216" t="s">
        <v>127</v>
      </c>
      <c r="AU305" s="216" t="s">
        <v>82</v>
      </c>
      <c r="AY305" s="18" t="s">
        <v>125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80</v>
      </c>
      <c r="BK305" s="217">
        <f>ROUND(I305*H305,2)</f>
        <v>0</v>
      </c>
      <c r="BL305" s="18" t="s">
        <v>132</v>
      </c>
      <c r="BM305" s="216" t="s">
        <v>496</v>
      </c>
    </row>
    <row r="306" spans="1:47" s="2" customFormat="1" ht="12">
      <c r="A306" s="39"/>
      <c r="B306" s="40"/>
      <c r="C306" s="41"/>
      <c r="D306" s="218" t="s">
        <v>134</v>
      </c>
      <c r="E306" s="41"/>
      <c r="F306" s="219" t="s">
        <v>497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134</v>
      </c>
      <c r="AU306" s="18" t="s">
        <v>82</v>
      </c>
    </row>
    <row r="307" spans="1:51" s="14" customFormat="1" ht="12">
      <c r="A307" s="14"/>
      <c r="B307" s="234"/>
      <c r="C307" s="235"/>
      <c r="D307" s="225" t="s">
        <v>146</v>
      </c>
      <c r="E307" s="236" t="s">
        <v>19</v>
      </c>
      <c r="F307" s="237" t="s">
        <v>498</v>
      </c>
      <c r="G307" s="235"/>
      <c r="H307" s="238">
        <v>0.082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146</v>
      </c>
      <c r="AU307" s="244" t="s">
        <v>82</v>
      </c>
      <c r="AV307" s="14" t="s">
        <v>82</v>
      </c>
      <c r="AW307" s="14" t="s">
        <v>33</v>
      </c>
      <c r="AX307" s="14" t="s">
        <v>72</v>
      </c>
      <c r="AY307" s="244" t="s">
        <v>125</v>
      </c>
    </row>
    <row r="308" spans="1:51" s="14" customFormat="1" ht="12">
      <c r="A308" s="14"/>
      <c r="B308" s="234"/>
      <c r="C308" s="235"/>
      <c r="D308" s="225" t="s">
        <v>146</v>
      </c>
      <c r="E308" s="236" t="s">
        <v>19</v>
      </c>
      <c r="F308" s="237" t="s">
        <v>499</v>
      </c>
      <c r="G308" s="235"/>
      <c r="H308" s="238">
        <v>12.505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146</v>
      </c>
      <c r="AU308" s="244" t="s">
        <v>82</v>
      </c>
      <c r="AV308" s="14" t="s">
        <v>82</v>
      </c>
      <c r="AW308" s="14" t="s">
        <v>33</v>
      </c>
      <c r="AX308" s="14" t="s">
        <v>72</v>
      </c>
      <c r="AY308" s="244" t="s">
        <v>125</v>
      </c>
    </row>
    <row r="309" spans="1:51" s="15" customFormat="1" ht="12">
      <c r="A309" s="15"/>
      <c r="B309" s="245"/>
      <c r="C309" s="246"/>
      <c r="D309" s="225" t="s">
        <v>146</v>
      </c>
      <c r="E309" s="247" t="s">
        <v>19</v>
      </c>
      <c r="F309" s="248" t="s">
        <v>151</v>
      </c>
      <c r="G309" s="246"/>
      <c r="H309" s="249">
        <v>12.587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5" t="s">
        <v>146</v>
      </c>
      <c r="AU309" s="255" t="s">
        <v>82</v>
      </c>
      <c r="AV309" s="15" t="s">
        <v>132</v>
      </c>
      <c r="AW309" s="15" t="s">
        <v>33</v>
      </c>
      <c r="AX309" s="15" t="s">
        <v>80</v>
      </c>
      <c r="AY309" s="255" t="s">
        <v>125</v>
      </c>
    </row>
    <row r="310" spans="1:65" s="2" customFormat="1" ht="24.15" customHeight="1">
      <c r="A310" s="39"/>
      <c r="B310" s="40"/>
      <c r="C310" s="205" t="s">
        <v>500</v>
      </c>
      <c r="D310" s="205" t="s">
        <v>127</v>
      </c>
      <c r="E310" s="206" t="s">
        <v>501</v>
      </c>
      <c r="F310" s="207" t="s">
        <v>220</v>
      </c>
      <c r="G310" s="208" t="s">
        <v>221</v>
      </c>
      <c r="H310" s="209">
        <v>27.695</v>
      </c>
      <c r="I310" s="210"/>
      <c r="J310" s="211">
        <f>ROUND(I310*H310,2)</f>
        <v>0</v>
      </c>
      <c r="K310" s="207" t="s">
        <v>131</v>
      </c>
      <c r="L310" s="45"/>
      <c r="M310" s="212" t="s">
        <v>19</v>
      </c>
      <c r="N310" s="213" t="s">
        <v>43</v>
      </c>
      <c r="O310" s="85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132</v>
      </c>
      <c r="AT310" s="216" t="s">
        <v>127</v>
      </c>
      <c r="AU310" s="216" t="s">
        <v>82</v>
      </c>
      <c r="AY310" s="18" t="s">
        <v>125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80</v>
      </c>
      <c r="BK310" s="217">
        <f>ROUND(I310*H310,2)</f>
        <v>0</v>
      </c>
      <c r="BL310" s="18" t="s">
        <v>132</v>
      </c>
      <c r="BM310" s="216" t="s">
        <v>502</v>
      </c>
    </row>
    <row r="311" spans="1:47" s="2" customFormat="1" ht="12">
      <c r="A311" s="39"/>
      <c r="B311" s="40"/>
      <c r="C311" s="41"/>
      <c r="D311" s="218" t="s">
        <v>134</v>
      </c>
      <c r="E311" s="41"/>
      <c r="F311" s="219" t="s">
        <v>503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134</v>
      </c>
      <c r="AU311" s="18" t="s">
        <v>82</v>
      </c>
    </row>
    <row r="312" spans="1:51" s="14" customFormat="1" ht="12">
      <c r="A312" s="14"/>
      <c r="B312" s="234"/>
      <c r="C312" s="235"/>
      <c r="D312" s="225" t="s">
        <v>146</v>
      </c>
      <c r="E312" s="236" t="s">
        <v>19</v>
      </c>
      <c r="F312" s="237" t="s">
        <v>504</v>
      </c>
      <c r="G312" s="235"/>
      <c r="H312" s="238">
        <v>27.695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146</v>
      </c>
      <c r="AU312" s="244" t="s">
        <v>82</v>
      </c>
      <c r="AV312" s="14" t="s">
        <v>82</v>
      </c>
      <c r="AW312" s="14" t="s">
        <v>33</v>
      </c>
      <c r="AX312" s="14" t="s">
        <v>80</v>
      </c>
      <c r="AY312" s="244" t="s">
        <v>125</v>
      </c>
    </row>
    <row r="313" spans="1:65" s="2" customFormat="1" ht="24.15" customHeight="1">
      <c r="A313" s="39"/>
      <c r="B313" s="40"/>
      <c r="C313" s="205" t="s">
        <v>505</v>
      </c>
      <c r="D313" s="205" t="s">
        <v>127</v>
      </c>
      <c r="E313" s="206" t="s">
        <v>506</v>
      </c>
      <c r="F313" s="207" t="s">
        <v>507</v>
      </c>
      <c r="G313" s="208" t="s">
        <v>221</v>
      </c>
      <c r="H313" s="209">
        <v>22.402</v>
      </c>
      <c r="I313" s="210"/>
      <c r="J313" s="211">
        <f>ROUND(I313*H313,2)</f>
        <v>0</v>
      </c>
      <c r="K313" s="207" t="s">
        <v>131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132</v>
      </c>
      <c r="AT313" s="216" t="s">
        <v>127</v>
      </c>
      <c r="AU313" s="216" t="s">
        <v>82</v>
      </c>
      <c r="AY313" s="18" t="s">
        <v>125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132</v>
      </c>
      <c r="BM313" s="216" t="s">
        <v>508</v>
      </c>
    </row>
    <row r="314" spans="1:47" s="2" customFormat="1" ht="12">
      <c r="A314" s="39"/>
      <c r="B314" s="40"/>
      <c r="C314" s="41"/>
      <c r="D314" s="218" t="s">
        <v>134</v>
      </c>
      <c r="E314" s="41"/>
      <c r="F314" s="219" t="s">
        <v>509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134</v>
      </c>
      <c r="AU314" s="18" t="s">
        <v>82</v>
      </c>
    </row>
    <row r="315" spans="1:51" s="14" customFormat="1" ht="12">
      <c r="A315" s="14"/>
      <c r="B315" s="234"/>
      <c r="C315" s="235"/>
      <c r="D315" s="225" t="s">
        <v>146</v>
      </c>
      <c r="E315" s="236" t="s">
        <v>19</v>
      </c>
      <c r="F315" s="237" t="s">
        <v>510</v>
      </c>
      <c r="G315" s="235"/>
      <c r="H315" s="238">
        <v>17.82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146</v>
      </c>
      <c r="AU315" s="244" t="s">
        <v>82</v>
      </c>
      <c r="AV315" s="14" t="s">
        <v>82</v>
      </c>
      <c r="AW315" s="14" t="s">
        <v>33</v>
      </c>
      <c r="AX315" s="14" t="s">
        <v>72</v>
      </c>
      <c r="AY315" s="244" t="s">
        <v>125</v>
      </c>
    </row>
    <row r="316" spans="1:51" s="14" customFormat="1" ht="12">
      <c r="A316" s="14"/>
      <c r="B316" s="234"/>
      <c r="C316" s="235"/>
      <c r="D316" s="225" t="s">
        <v>146</v>
      </c>
      <c r="E316" s="236" t="s">
        <v>19</v>
      </c>
      <c r="F316" s="237" t="s">
        <v>511</v>
      </c>
      <c r="G316" s="235"/>
      <c r="H316" s="238">
        <v>4.582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146</v>
      </c>
      <c r="AU316" s="244" t="s">
        <v>82</v>
      </c>
      <c r="AV316" s="14" t="s">
        <v>82</v>
      </c>
      <c r="AW316" s="14" t="s">
        <v>33</v>
      </c>
      <c r="AX316" s="14" t="s">
        <v>72</v>
      </c>
      <c r="AY316" s="244" t="s">
        <v>125</v>
      </c>
    </row>
    <row r="317" spans="1:51" s="15" customFormat="1" ht="12">
      <c r="A317" s="15"/>
      <c r="B317" s="245"/>
      <c r="C317" s="246"/>
      <c r="D317" s="225" t="s">
        <v>146</v>
      </c>
      <c r="E317" s="247" t="s">
        <v>19</v>
      </c>
      <c r="F317" s="248" t="s">
        <v>151</v>
      </c>
      <c r="G317" s="246"/>
      <c r="H317" s="249">
        <v>22.402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5" t="s">
        <v>146</v>
      </c>
      <c r="AU317" s="255" t="s">
        <v>82</v>
      </c>
      <c r="AV317" s="15" t="s">
        <v>132</v>
      </c>
      <c r="AW317" s="15" t="s">
        <v>33</v>
      </c>
      <c r="AX317" s="15" t="s">
        <v>80</v>
      </c>
      <c r="AY317" s="255" t="s">
        <v>125</v>
      </c>
    </row>
    <row r="318" spans="1:63" s="12" customFormat="1" ht="22.8" customHeight="1">
      <c r="A318" s="12"/>
      <c r="B318" s="189"/>
      <c r="C318" s="190"/>
      <c r="D318" s="191" t="s">
        <v>71</v>
      </c>
      <c r="E318" s="203" t="s">
        <v>512</v>
      </c>
      <c r="F318" s="203" t="s">
        <v>513</v>
      </c>
      <c r="G318" s="190"/>
      <c r="H318" s="190"/>
      <c r="I318" s="193"/>
      <c r="J318" s="204">
        <f>BK318</f>
        <v>0</v>
      </c>
      <c r="K318" s="190"/>
      <c r="L318" s="195"/>
      <c r="M318" s="196"/>
      <c r="N318" s="197"/>
      <c r="O318" s="197"/>
      <c r="P318" s="198">
        <f>SUM(P319:P320)</f>
        <v>0</v>
      </c>
      <c r="Q318" s="197"/>
      <c r="R318" s="198">
        <f>SUM(R319:R320)</f>
        <v>0</v>
      </c>
      <c r="S318" s="197"/>
      <c r="T318" s="199">
        <f>SUM(T319:T320)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0" t="s">
        <v>80</v>
      </c>
      <c r="AT318" s="201" t="s">
        <v>71</v>
      </c>
      <c r="AU318" s="201" t="s">
        <v>80</v>
      </c>
      <c r="AY318" s="200" t="s">
        <v>125</v>
      </c>
      <c r="BK318" s="202">
        <f>SUM(BK319:BK320)</f>
        <v>0</v>
      </c>
    </row>
    <row r="319" spans="1:65" s="2" customFormat="1" ht="24.15" customHeight="1">
      <c r="A319" s="39"/>
      <c r="B319" s="40"/>
      <c r="C319" s="205" t="s">
        <v>514</v>
      </c>
      <c r="D319" s="205" t="s">
        <v>127</v>
      </c>
      <c r="E319" s="206" t="s">
        <v>515</v>
      </c>
      <c r="F319" s="207" t="s">
        <v>516</v>
      </c>
      <c r="G319" s="208" t="s">
        <v>221</v>
      </c>
      <c r="H319" s="209">
        <v>96.526</v>
      </c>
      <c r="I319" s="210"/>
      <c r="J319" s="211">
        <f>ROUND(I319*H319,2)</f>
        <v>0</v>
      </c>
      <c r="K319" s="207" t="s">
        <v>131</v>
      </c>
      <c r="L319" s="45"/>
      <c r="M319" s="212" t="s">
        <v>19</v>
      </c>
      <c r="N319" s="213" t="s">
        <v>43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132</v>
      </c>
      <c r="AT319" s="216" t="s">
        <v>127</v>
      </c>
      <c r="AU319" s="216" t="s">
        <v>82</v>
      </c>
      <c r="AY319" s="18" t="s">
        <v>125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80</v>
      </c>
      <c r="BK319" s="217">
        <f>ROUND(I319*H319,2)</f>
        <v>0</v>
      </c>
      <c r="BL319" s="18" t="s">
        <v>132</v>
      </c>
      <c r="BM319" s="216" t="s">
        <v>517</v>
      </c>
    </row>
    <row r="320" spans="1:47" s="2" customFormat="1" ht="12">
      <c r="A320" s="39"/>
      <c r="B320" s="40"/>
      <c r="C320" s="41"/>
      <c r="D320" s="218" t="s">
        <v>134</v>
      </c>
      <c r="E320" s="41"/>
      <c r="F320" s="219" t="s">
        <v>518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134</v>
      </c>
      <c r="AU320" s="18" t="s">
        <v>82</v>
      </c>
    </row>
    <row r="321" spans="1:63" s="12" customFormat="1" ht="25.9" customHeight="1">
      <c r="A321" s="12"/>
      <c r="B321" s="189"/>
      <c r="C321" s="190"/>
      <c r="D321" s="191" t="s">
        <v>71</v>
      </c>
      <c r="E321" s="192" t="s">
        <v>519</v>
      </c>
      <c r="F321" s="192" t="s">
        <v>520</v>
      </c>
      <c r="G321" s="190"/>
      <c r="H321" s="190"/>
      <c r="I321" s="193"/>
      <c r="J321" s="194">
        <f>BK321</f>
        <v>0</v>
      </c>
      <c r="K321" s="190"/>
      <c r="L321" s="195"/>
      <c r="M321" s="196"/>
      <c r="N321" s="197"/>
      <c r="O321" s="197"/>
      <c r="P321" s="198">
        <f>P322+P331+P339</f>
        <v>0</v>
      </c>
      <c r="Q321" s="197"/>
      <c r="R321" s="198">
        <f>R322+R331+R339</f>
        <v>0</v>
      </c>
      <c r="S321" s="197"/>
      <c r="T321" s="199">
        <f>T322+T331+T339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0" t="s">
        <v>157</v>
      </c>
      <c r="AT321" s="201" t="s">
        <v>71</v>
      </c>
      <c r="AU321" s="201" t="s">
        <v>72</v>
      </c>
      <c r="AY321" s="200" t="s">
        <v>125</v>
      </c>
      <c r="BK321" s="202">
        <f>BK322+BK331+BK339</f>
        <v>0</v>
      </c>
    </row>
    <row r="322" spans="1:63" s="12" customFormat="1" ht="22.8" customHeight="1">
      <c r="A322" s="12"/>
      <c r="B322" s="189"/>
      <c r="C322" s="190"/>
      <c r="D322" s="191" t="s">
        <v>71</v>
      </c>
      <c r="E322" s="203" t="s">
        <v>521</v>
      </c>
      <c r="F322" s="203" t="s">
        <v>522</v>
      </c>
      <c r="G322" s="190"/>
      <c r="H322" s="190"/>
      <c r="I322" s="193"/>
      <c r="J322" s="204">
        <f>BK322</f>
        <v>0</v>
      </c>
      <c r="K322" s="190"/>
      <c r="L322" s="195"/>
      <c r="M322" s="196"/>
      <c r="N322" s="197"/>
      <c r="O322" s="197"/>
      <c r="P322" s="198">
        <f>SUM(P323:P330)</f>
        <v>0</v>
      </c>
      <c r="Q322" s="197"/>
      <c r="R322" s="198">
        <f>SUM(R323:R330)</f>
        <v>0</v>
      </c>
      <c r="S322" s="197"/>
      <c r="T322" s="199">
        <f>SUM(T323:T330)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0" t="s">
        <v>157</v>
      </c>
      <c r="AT322" s="201" t="s">
        <v>71</v>
      </c>
      <c r="AU322" s="201" t="s">
        <v>80</v>
      </c>
      <c r="AY322" s="200" t="s">
        <v>125</v>
      </c>
      <c r="BK322" s="202">
        <f>SUM(BK323:BK330)</f>
        <v>0</v>
      </c>
    </row>
    <row r="323" spans="1:65" s="2" customFormat="1" ht="16.5" customHeight="1">
      <c r="A323" s="39"/>
      <c r="B323" s="40"/>
      <c r="C323" s="205" t="s">
        <v>523</v>
      </c>
      <c r="D323" s="205" t="s">
        <v>127</v>
      </c>
      <c r="E323" s="206" t="s">
        <v>524</v>
      </c>
      <c r="F323" s="207" t="s">
        <v>525</v>
      </c>
      <c r="G323" s="208" t="s">
        <v>526</v>
      </c>
      <c r="H323" s="209">
        <v>10</v>
      </c>
      <c r="I323" s="210"/>
      <c r="J323" s="211">
        <f>ROUND(I323*H323,2)</f>
        <v>0</v>
      </c>
      <c r="K323" s="207" t="s">
        <v>19</v>
      </c>
      <c r="L323" s="45"/>
      <c r="M323" s="212" t="s">
        <v>19</v>
      </c>
      <c r="N323" s="213" t="s">
        <v>43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527</v>
      </c>
      <c r="AT323" s="216" t="s">
        <v>127</v>
      </c>
      <c r="AU323" s="216" t="s">
        <v>82</v>
      </c>
      <c r="AY323" s="18" t="s">
        <v>125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80</v>
      </c>
      <c r="BK323" s="217">
        <f>ROUND(I323*H323,2)</f>
        <v>0</v>
      </c>
      <c r="BL323" s="18" t="s">
        <v>527</v>
      </c>
      <c r="BM323" s="216" t="s">
        <v>528</v>
      </c>
    </row>
    <row r="324" spans="1:51" s="13" customFormat="1" ht="12">
      <c r="A324" s="13"/>
      <c r="B324" s="223"/>
      <c r="C324" s="224"/>
      <c r="D324" s="225" t="s">
        <v>146</v>
      </c>
      <c r="E324" s="226" t="s">
        <v>19</v>
      </c>
      <c r="F324" s="227" t="s">
        <v>529</v>
      </c>
      <c r="G324" s="224"/>
      <c r="H324" s="226" t="s">
        <v>19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3" t="s">
        <v>146</v>
      </c>
      <c r="AU324" s="233" t="s">
        <v>82</v>
      </c>
      <c r="AV324" s="13" t="s">
        <v>80</v>
      </c>
      <c r="AW324" s="13" t="s">
        <v>33</v>
      </c>
      <c r="AX324" s="13" t="s">
        <v>72</v>
      </c>
      <c r="AY324" s="233" t="s">
        <v>125</v>
      </c>
    </row>
    <row r="325" spans="1:51" s="14" customFormat="1" ht="12">
      <c r="A325" s="14"/>
      <c r="B325" s="234"/>
      <c r="C325" s="235"/>
      <c r="D325" s="225" t="s">
        <v>146</v>
      </c>
      <c r="E325" s="236" t="s">
        <v>19</v>
      </c>
      <c r="F325" s="237" t="s">
        <v>192</v>
      </c>
      <c r="G325" s="235"/>
      <c r="H325" s="238">
        <v>10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4" t="s">
        <v>146</v>
      </c>
      <c r="AU325" s="244" t="s">
        <v>82</v>
      </c>
      <c r="AV325" s="14" t="s">
        <v>82</v>
      </c>
      <c r="AW325" s="14" t="s">
        <v>33</v>
      </c>
      <c r="AX325" s="14" t="s">
        <v>80</v>
      </c>
      <c r="AY325" s="244" t="s">
        <v>125</v>
      </c>
    </row>
    <row r="326" spans="1:65" s="2" customFormat="1" ht="16.5" customHeight="1">
      <c r="A326" s="39"/>
      <c r="B326" s="40"/>
      <c r="C326" s="205" t="s">
        <v>530</v>
      </c>
      <c r="D326" s="205" t="s">
        <v>127</v>
      </c>
      <c r="E326" s="206" t="s">
        <v>531</v>
      </c>
      <c r="F326" s="207" t="s">
        <v>532</v>
      </c>
      <c r="G326" s="208" t="s">
        <v>526</v>
      </c>
      <c r="H326" s="209">
        <v>10</v>
      </c>
      <c r="I326" s="210"/>
      <c r="J326" s="211">
        <f>ROUND(I326*H326,2)</f>
        <v>0</v>
      </c>
      <c r="K326" s="207" t="s">
        <v>131</v>
      </c>
      <c r="L326" s="45"/>
      <c r="M326" s="212" t="s">
        <v>19</v>
      </c>
      <c r="N326" s="213" t="s">
        <v>43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527</v>
      </c>
      <c r="AT326" s="216" t="s">
        <v>127</v>
      </c>
      <c r="AU326" s="216" t="s">
        <v>82</v>
      </c>
      <c r="AY326" s="18" t="s">
        <v>125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80</v>
      </c>
      <c r="BK326" s="217">
        <f>ROUND(I326*H326,2)</f>
        <v>0</v>
      </c>
      <c r="BL326" s="18" t="s">
        <v>527</v>
      </c>
      <c r="BM326" s="216" t="s">
        <v>533</v>
      </c>
    </row>
    <row r="327" spans="1:47" s="2" customFormat="1" ht="12">
      <c r="A327" s="39"/>
      <c r="B327" s="40"/>
      <c r="C327" s="41"/>
      <c r="D327" s="218" t="s">
        <v>134</v>
      </c>
      <c r="E327" s="41"/>
      <c r="F327" s="219" t="s">
        <v>534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134</v>
      </c>
      <c r="AU327" s="18" t="s">
        <v>82</v>
      </c>
    </row>
    <row r="328" spans="1:65" s="2" customFormat="1" ht="16.5" customHeight="1">
      <c r="A328" s="39"/>
      <c r="B328" s="40"/>
      <c r="C328" s="205" t="s">
        <v>535</v>
      </c>
      <c r="D328" s="205" t="s">
        <v>127</v>
      </c>
      <c r="E328" s="206" t="s">
        <v>536</v>
      </c>
      <c r="F328" s="207" t="s">
        <v>537</v>
      </c>
      <c r="G328" s="208" t="s">
        <v>526</v>
      </c>
      <c r="H328" s="209">
        <v>10</v>
      </c>
      <c r="I328" s="210"/>
      <c r="J328" s="211">
        <f>ROUND(I328*H328,2)</f>
        <v>0</v>
      </c>
      <c r="K328" s="207" t="s">
        <v>19</v>
      </c>
      <c r="L328" s="45"/>
      <c r="M328" s="212" t="s">
        <v>19</v>
      </c>
      <c r="N328" s="213" t="s">
        <v>43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527</v>
      </c>
      <c r="AT328" s="216" t="s">
        <v>127</v>
      </c>
      <c r="AU328" s="216" t="s">
        <v>82</v>
      </c>
      <c r="AY328" s="18" t="s">
        <v>125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80</v>
      </c>
      <c r="BK328" s="217">
        <f>ROUND(I328*H328,2)</f>
        <v>0</v>
      </c>
      <c r="BL328" s="18" t="s">
        <v>527</v>
      </c>
      <c r="BM328" s="216" t="s">
        <v>538</v>
      </c>
    </row>
    <row r="329" spans="1:51" s="13" customFormat="1" ht="12">
      <c r="A329" s="13"/>
      <c r="B329" s="223"/>
      <c r="C329" s="224"/>
      <c r="D329" s="225" t="s">
        <v>146</v>
      </c>
      <c r="E329" s="226" t="s">
        <v>19</v>
      </c>
      <c r="F329" s="227" t="s">
        <v>539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146</v>
      </c>
      <c r="AU329" s="233" t="s">
        <v>82</v>
      </c>
      <c r="AV329" s="13" t="s">
        <v>80</v>
      </c>
      <c r="AW329" s="13" t="s">
        <v>33</v>
      </c>
      <c r="AX329" s="13" t="s">
        <v>72</v>
      </c>
      <c r="AY329" s="233" t="s">
        <v>125</v>
      </c>
    </row>
    <row r="330" spans="1:51" s="14" customFormat="1" ht="12">
      <c r="A330" s="14"/>
      <c r="B330" s="234"/>
      <c r="C330" s="235"/>
      <c r="D330" s="225" t="s">
        <v>146</v>
      </c>
      <c r="E330" s="236" t="s">
        <v>19</v>
      </c>
      <c r="F330" s="237" t="s">
        <v>192</v>
      </c>
      <c r="G330" s="235"/>
      <c r="H330" s="238">
        <v>10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146</v>
      </c>
      <c r="AU330" s="244" t="s">
        <v>82</v>
      </c>
      <c r="AV330" s="14" t="s">
        <v>82</v>
      </c>
      <c r="AW330" s="14" t="s">
        <v>33</v>
      </c>
      <c r="AX330" s="14" t="s">
        <v>80</v>
      </c>
      <c r="AY330" s="244" t="s">
        <v>125</v>
      </c>
    </row>
    <row r="331" spans="1:63" s="12" customFormat="1" ht="22.8" customHeight="1">
      <c r="A331" s="12"/>
      <c r="B331" s="189"/>
      <c r="C331" s="190"/>
      <c r="D331" s="191" t="s">
        <v>71</v>
      </c>
      <c r="E331" s="203" t="s">
        <v>540</v>
      </c>
      <c r="F331" s="203" t="s">
        <v>541</v>
      </c>
      <c r="G331" s="190"/>
      <c r="H331" s="190"/>
      <c r="I331" s="193"/>
      <c r="J331" s="204">
        <f>BK331</f>
        <v>0</v>
      </c>
      <c r="K331" s="190"/>
      <c r="L331" s="195"/>
      <c r="M331" s="196"/>
      <c r="N331" s="197"/>
      <c r="O331" s="197"/>
      <c r="P331" s="198">
        <f>SUM(P332:P338)</f>
        <v>0</v>
      </c>
      <c r="Q331" s="197"/>
      <c r="R331" s="198">
        <f>SUM(R332:R338)</f>
        <v>0</v>
      </c>
      <c r="S331" s="197"/>
      <c r="T331" s="199">
        <f>SUM(T332:T338)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0" t="s">
        <v>157</v>
      </c>
      <c r="AT331" s="201" t="s">
        <v>71</v>
      </c>
      <c r="AU331" s="201" t="s">
        <v>80</v>
      </c>
      <c r="AY331" s="200" t="s">
        <v>125</v>
      </c>
      <c r="BK331" s="202">
        <f>SUM(BK332:BK338)</f>
        <v>0</v>
      </c>
    </row>
    <row r="332" spans="1:65" s="2" customFormat="1" ht="16.5" customHeight="1">
      <c r="A332" s="39"/>
      <c r="B332" s="40"/>
      <c r="C332" s="205" t="s">
        <v>542</v>
      </c>
      <c r="D332" s="205" t="s">
        <v>127</v>
      </c>
      <c r="E332" s="206" t="s">
        <v>543</v>
      </c>
      <c r="F332" s="207" t="s">
        <v>544</v>
      </c>
      <c r="G332" s="208" t="s">
        <v>447</v>
      </c>
      <c r="H332" s="209">
        <v>1</v>
      </c>
      <c r="I332" s="210"/>
      <c r="J332" s="211">
        <f>ROUND(I332*H332,2)</f>
        <v>0</v>
      </c>
      <c r="K332" s="207" t="s">
        <v>19</v>
      </c>
      <c r="L332" s="45"/>
      <c r="M332" s="212" t="s">
        <v>19</v>
      </c>
      <c r="N332" s="213" t="s">
        <v>43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527</v>
      </c>
      <c r="AT332" s="216" t="s">
        <v>127</v>
      </c>
      <c r="AU332" s="216" t="s">
        <v>82</v>
      </c>
      <c r="AY332" s="18" t="s">
        <v>125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80</v>
      </c>
      <c r="BK332" s="217">
        <f>ROUND(I332*H332,2)</f>
        <v>0</v>
      </c>
      <c r="BL332" s="18" t="s">
        <v>527</v>
      </c>
      <c r="BM332" s="216" t="s">
        <v>545</v>
      </c>
    </row>
    <row r="333" spans="1:65" s="2" customFormat="1" ht="16.5" customHeight="1">
      <c r="A333" s="39"/>
      <c r="B333" s="40"/>
      <c r="C333" s="205" t="s">
        <v>546</v>
      </c>
      <c r="D333" s="205" t="s">
        <v>127</v>
      </c>
      <c r="E333" s="206" t="s">
        <v>547</v>
      </c>
      <c r="F333" s="207" t="s">
        <v>548</v>
      </c>
      <c r="G333" s="208" t="s">
        <v>549</v>
      </c>
      <c r="H333" s="209">
        <v>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43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527</v>
      </c>
      <c r="AT333" s="216" t="s">
        <v>127</v>
      </c>
      <c r="AU333" s="216" t="s">
        <v>82</v>
      </c>
      <c r="AY333" s="18" t="s">
        <v>125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80</v>
      </c>
      <c r="BK333" s="217">
        <f>ROUND(I333*H333,2)</f>
        <v>0</v>
      </c>
      <c r="BL333" s="18" t="s">
        <v>527</v>
      </c>
      <c r="BM333" s="216" t="s">
        <v>550</v>
      </c>
    </row>
    <row r="334" spans="1:51" s="14" customFormat="1" ht="12">
      <c r="A334" s="14"/>
      <c r="B334" s="234"/>
      <c r="C334" s="235"/>
      <c r="D334" s="225" t="s">
        <v>146</v>
      </c>
      <c r="E334" s="236" t="s">
        <v>19</v>
      </c>
      <c r="F334" s="237" t="s">
        <v>80</v>
      </c>
      <c r="G334" s="235"/>
      <c r="H334" s="238">
        <v>1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146</v>
      </c>
      <c r="AU334" s="244" t="s">
        <v>82</v>
      </c>
      <c r="AV334" s="14" t="s">
        <v>82</v>
      </c>
      <c r="AW334" s="14" t="s">
        <v>33</v>
      </c>
      <c r="AX334" s="14" t="s">
        <v>80</v>
      </c>
      <c r="AY334" s="244" t="s">
        <v>125</v>
      </c>
    </row>
    <row r="335" spans="1:65" s="2" customFormat="1" ht="16.5" customHeight="1">
      <c r="A335" s="39"/>
      <c r="B335" s="40"/>
      <c r="C335" s="205" t="s">
        <v>551</v>
      </c>
      <c r="D335" s="205" t="s">
        <v>127</v>
      </c>
      <c r="E335" s="206" t="s">
        <v>552</v>
      </c>
      <c r="F335" s="207" t="s">
        <v>553</v>
      </c>
      <c r="G335" s="208" t="s">
        <v>549</v>
      </c>
      <c r="H335" s="209">
        <v>1</v>
      </c>
      <c r="I335" s="210"/>
      <c r="J335" s="211">
        <f>ROUND(I335*H335,2)</f>
        <v>0</v>
      </c>
      <c r="K335" s="207" t="s">
        <v>19</v>
      </c>
      <c r="L335" s="45"/>
      <c r="M335" s="212" t="s">
        <v>19</v>
      </c>
      <c r="N335" s="213" t="s">
        <v>43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527</v>
      </c>
      <c r="AT335" s="216" t="s">
        <v>127</v>
      </c>
      <c r="AU335" s="216" t="s">
        <v>82</v>
      </c>
      <c r="AY335" s="18" t="s">
        <v>125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80</v>
      </c>
      <c r="BK335" s="217">
        <f>ROUND(I335*H335,2)</f>
        <v>0</v>
      </c>
      <c r="BL335" s="18" t="s">
        <v>527</v>
      </c>
      <c r="BM335" s="216" t="s">
        <v>554</v>
      </c>
    </row>
    <row r="336" spans="1:51" s="13" customFormat="1" ht="12">
      <c r="A336" s="13"/>
      <c r="B336" s="223"/>
      <c r="C336" s="224"/>
      <c r="D336" s="225" t="s">
        <v>146</v>
      </c>
      <c r="E336" s="226" t="s">
        <v>19</v>
      </c>
      <c r="F336" s="227" t="s">
        <v>555</v>
      </c>
      <c r="G336" s="224"/>
      <c r="H336" s="226" t="s">
        <v>19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3" t="s">
        <v>146</v>
      </c>
      <c r="AU336" s="233" t="s">
        <v>82</v>
      </c>
      <c r="AV336" s="13" t="s">
        <v>80</v>
      </c>
      <c r="AW336" s="13" t="s">
        <v>33</v>
      </c>
      <c r="AX336" s="13" t="s">
        <v>72</v>
      </c>
      <c r="AY336" s="233" t="s">
        <v>125</v>
      </c>
    </row>
    <row r="337" spans="1:51" s="14" customFormat="1" ht="12">
      <c r="A337" s="14"/>
      <c r="B337" s="234"/>
      <c r="C337" s="235"/>
      <c r="D337" s="225" t="s">
        <v>146</v>
      </c>
      <c r="E337" s="236" t="s">
        <v>19</v>
      </c>
      <c r="F337" s="237" t="s">
        <v>80</v>
      </c>
      <c r="G337" s="235"/>
      <c r="H337" s="238">
        <v>1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146</v>
      </c>
      <c r="AU337" s="244" t="s">
        <v>82</v>
      </c>
      <c r="AV337" s="14" t="s">
        <v>82</v>
      </c>
      <c r="AW337" s="14" t="s">
        <v>33</v>
      </c>
      <c r="AX337" s="14" t="s">
        <v>80</v>
      </c>
      <c r="AY337" s="244" t="s">
        <v>125</v>
      </c>
    </row>
    <row r="338" spans="1:65" s="2" customFormat="1" ht="16.5" customHeight="1">
      <c r="A338" s="39"/>
      <c r="B338" s="40"/>
      <c r="C338" s="205" t="s">
        <v>556</v>
      </c>
      <c r="D338" s="205" t="s">
        <v>127</v>
      </c>
      <c r="E338" s="206" t="s">
        <v>557</v>
      </c>
      <c r="F338" s="207" t="s">
        <v>558</v>
      </c>
      <c r="G338" s="208" t="s">
        <v>130</v>
      </c>
      <c r="H338" s="209">
        <v>1</v>
      </c>
      <c r="I338" s="210"/>
      <c r="J338" s="211">
        <f>ROUND(I338*H338,2)</f>
        <v>0</v>
      </c>
      <c r="K338" s="207" t="s">
        <v>19</v>
      </c>
      <c r="L338" s="45"/>
      <c r="M338" s="212" t="s">
        <v>19</v>
      </c>
      <c r="N338" s="213" t="s">
        <v>43</v>
      </c>
      <c r="O338" s="85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527</v>
      </c>
      <c r="AT338" s="216" t="s">
        <v>127</v>
      </c>
      <c r="AU338" s="216" t="s">
        <v>82</v>
      </c>
      <c r="AY338" s="18" t="s">
        <v>125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80</v>
      </c>
      <c r="BK338" s="217">
        <f>ROUND(I338*H338,2)</f>
        <v>0</v>
      </c>
      <c r="BL338" s="18" t="s">
        <v>527</v>
      </c>
      <c r="BM338" s="216" t="s">
        <v>559</v>
      </c>
    </row>
    <row r="339" spans="1:63" s="12" customFormat="1" ht="22.8" customHeight="1">
      <c r="A339" s="12"/>
      <c r="B339" s="189"/>
      <c r="C339" s="190"/>
      <c r="D339" s="191" t="s">
        <v>71</v>
      </c>
      <c r="E339" s="203" t="s">
        <v>560</v>
      </c>
      <c r="F339" s="203" t="s">
        <v>561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P340</f>
        <v>0</v>
      </c>
      <c r="Q339" s="197"/>
      <c r="R339" s="198">
        <f>R340</f>
        <v>0</v>
      </c>
      <c r="S339" s="197"/>
      <c r="T339" s="199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157</v>
      </c>
      <c r="AT339" s="201" t="s">
        <v>71</v>
      </c>
      <c r="AU339" s="201" t="s">
        <v>80</v>
      </c>
      <c r="AY339" s="200" t="s">
        <v>125</v>
      </c>
      <c r="BK339" s="202">
        <f>BK340</f>
        <v>0</v>
      </c>
    </row>
    <row r="340" spans="1:65" s="2" customFormat="1" ht="16.5" customHeight="1">
      <c r="A340" s="39"/>
      <c r="B340" s="40"/>
      <c r="C340" s="205" t="s">
        <v>562</v>
      </c>
      <c r="D340" s="205" t="s">
        <v>127</v>
      </c>
      <c r="E340" s="206" t="s">
        <v>563</v>
      </c>
      <c r="F340" s="207" t="s">
        <v>564</v>
      </c>
      <c r="G340" s="208" t="s">
        <v>447</v>
      </c>
      <c r="H340" s="209">
        <v>3</v>
      </c>
      <c r="I340" s="210"/>
      <c r="J340" s="211">
        <f>ROUND(I340*H340,2)</f>
        <v>0</v>
      </c>
      <c r="K340" s="207" t="s">
        <v>19</v>
      </c>
      <c r="L340" s="45"/>
      <c r="M340" s="266" t="s">
        <v>19</v>
      </c>
      <c r="N340" s="267" t="s">
        <v>43</v>
      </c>
      <c r="O340" s="268"/>
      <c r="P340" s="269">
        <f>O340*H340</f>
        <v>0</v>
      </c>
      <c r="Q340" s="269">
        <v>0</v>
      </c>
      <c r="R340" s="269">
        <f>Q340*H340</f>
        <v>0</v>
      </c>
      <c r="S340" s="269">
        <v>0</v>
      </c>
      <c r="T340" s="27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527</v>
      </c>
      <c r="AT340" s="216" t="s">
        <v>127</v>
      </c>
      <c r="AU340" s="216" t="s">
        <v>82</v>
      </c>
      <c r="AY340" s="18" t="s">
        <v>125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80</v>
      </c>
      <c r="BK340" s="217">
        <f>ROUND(I340*H340,2)</f>
        <v>0</v>
      </c>
      <c r="BL340" s="18" t="s">
        <v>527</v>
      </c>
      <c r="BM340" s="216" t="s">
        <v>565</v>
      </c>
    </row>
    <row r="341" spans="1:31" s="2" customFormat="1" ht="6.95" customHeight="1">
      <c r="A341" s="39"/>
      <c r="B341" s="60"/>
      <c r="C341" s="61"/>
      <c r="D341" s="61"/>
      <c r="E341" s="61"/>
      <c r="F341" s="61"/>
      <c r="G341" s="61"/>
      <c r="H341" s="61"/>
      <c r="I341" s="61"/>
      <c r="J341" s="61"/>
      <c r="K341" s="61"/>
      <c r="L341" s="45"/>
      <c r="M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</sheetData>
  <sheetProtection password="C7D8" sheet="1" objects="1" scenarios="1" formatColumns="0" formatRows="0" autoFilter="0"/>
  <autoFilter ref="C89:K34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2101103"/>
    <hyperlink ref="F96" r:id="rId2" display="https://podminky.urs.cz/item/CS_URS_2023_01/112251103"/>
    <hyperlink ref="F98" r:id="rId3" display="https://podminky.urs.cz/item/CS_URS_2023_01/113107122"/>
    <hyperlink ref="F105" r:id="rId4" display="https://podminky.urs.cz/item/CS_URS_2023_01/113107142"/>
    <hyperlink ref="F109" r:id="rId5" display="https://podminky.urs.cz/item/CS_URS_2023_01/113107143"/>
    <hyperlink ref="F113" r:id="rId6" display="https://podminky.urs.cz/item/CS_URS_2023_01/113202111"/>
    <hyperlink ref="F116" r:id="rId7" display="https://podminky.urs.cz/item/CS_URS_2023_01/121151113"/>
    <hyperlink ref="F119" r:id="rId8" display="https://podminky.urs.cz/item/CS_URS_2023_01/122251102"/>
    <hyperlink ref="F126" r:id="rId9" display="https://podminky.urs.cz/item/CS_URS_2023_01/131213701"/>
    <hyperlink ref="F130" r:id="rId10" display="https://podminky.urs.cz/item/CS_URS_2023_01/131251102"/>
    <hyperlink ref="F133" r:id="rId11" display="https://podminky.urs.cz/item/CS_URS_2023_01/162751117"/>
    <hyperlink ref="F140" r:id="rId12" display="https://podminky.urs.cz/item/CS_URS_2023_01/162751119"/>
    <hyperlink ref="F143" r:id="rId13" display="https://podminky.urs.cz/item/CS_URS_2023_01/167151101"/>
    <hyperlink ref="F145" r:id="rId14" display="https://podminky.urs.cz/item/CS_URS_2023_01/171201231"/>
    <hyperlink ref="F148" r:id="rId15" display="https://podminky.urs.cz/item/CS_URS_2023_01/171251201"/>
    <hyperlink ref="F151" r:id="rId16" display="https://podminky.urs.cz/item/CS_URS_2023_01/174111101"/>
    <hyperlink ref="F159" r:id="rId17" display="https://podminky.urs.cz/item/CS_URS_2023_01/181411131"/>
    <hyperlink ref="F164" r:id="rId18" display="https://podminky.urs.cz/item/CS_URS_2023_01/181951112"/>
    <hyperlink ref="F171" r:id="rId19" display="https://podminky.urs.cz/item/CS_URS_2023_01/182303111"/>
    <hyperlink ref="F178" r:id="rId20" display="https://podminky.urs.cz/item/CS_URS_2023_01/271542211"/>
    <hyperlink ref="F181" r:id="rId21" display="https://podminky.urs.cz/item/CS_URS_2023_01/273321411"/>
    <hyperlink ref="F184" r:id="rId22" display="https://podminky.urs.cz/item/CS_URS_2023_01/273362021"/>
    <hyperlink ref="F187" r:id="rId23" display="https://podminky.urs.cz/item/CS_URS_2023_01/291211111"/>
    <hyperlink ref="F193" r:id="rId24" display="https://podminky.urs.cz/item/CS_URS_2023_01/564811011"/>
    <hyperlink ref="F197" r:id="rId25" display="https://podminky.urs.cz/item/CS_URS_2023_01/564831011"/>
    <hyperlink ref="F201" r:id="rId26" display="https://podminky.urs.cz/item/CS_URS_2023_01/564851111"/>
    <hyperlink ref="F205" r:id="rId27" display="https://podminky.urs.cz/item/CS_URS_2023_01/564861111"/>
    <hyperlink ref="F209" r:id="rId28" display="https://podminky.urs.cz/item/CS_URS_2023_01/564871011"/>
    <hyperlink ref="F215" r:id="rId29" display="https://podminky.urs.cz/item/CS_URS_2023_01/565125111"/>
    <hyperlink ref="F219" r:id="rId30" display="https://podminky.urs.cz/item/CS_URS_2023_01/565165101"/>
    <hyperlink ref="F223" r:id="rId31" display="https://podminky.urs.cz/item/CS_URS_2023_01/573211108"/>
    <hyperlink ref="F230" r:id="rId32" display="https://podminky.urs.cz/item/CS_URS_2023_01/577144031"/>
    <hyperlink ref="F234" r:id="rId33" display="https://podminky.urs.cz/item/CS_URS_2023_01/577154131"/>
    <hyperlink ref="F238" r:id="rId34" display="https://podminky.urs.cz/item/CS_URS_2023_01/596211111"/>
    <hyperlink ref="F248" r:id="rId35" display="https://podminky.urs.cz/item/CS_URS_2023_01/596212212"/>
    <hyperlink ref="F257" r:id="rId36" display="https://podminky.urs.cz/item/CS_URS_2023_01/914111111"/>
    <hyperlink ref="F259" r:id="rId37" display="https://podminky.urs.cz/item/CS_URS_2023_01/914511111"/>
    <hyperlink ref="F261" r:id="rId38" display="https://podminky.urs.cz/item/CS_URS_2023_01/916131213"/>
    <hyperlink ref="F272" r:id="rId39" display="https://podminky.urs.cz/item/CS_URS_2023_01/916231213"/>
    <hyperlink ref="F278" r:id="rId40" display="https://podminky.urs.cz/item/CS_URS_2023_01/919122122"/>
    <hyperlink ref="F280" r:id="rId41" display="https://podminky.urs.cz/item/CS_URS_2023_01/919735113"/>
    <hyperlink ref="F283" r:id="rId42" display="https://podminky.urs.cz/item/CS_URS_2023_01/966006132"/>
    <hyperlink ref="F298" r:id="rId43" display="https://podminky.urs.cz/item/CS_URS_2023_01/997221571"/>
    <hyperlink ref="F300" r:id="rId44" display="https://podminky.urs.cz/item/CS_URS_2023_01/997221579"/>
    <hyperlink ref="F303" r:id="rId45" display="https://podminky.urs.cz/item/CS_URS_2023_01/997221612"/>
    <hyperlink ref="F306" r:id="rId46" display="https://podminky.urs.cz/item/CS_URS_2023_01/997221861"/>
    <hyperlink ref="F311" r:id="rId47" display="https://podminky.urs.cz/item/CS_URS_2023_01/997221873"/>
    <hyperlink ref="F314" r:id="rId48" display="https://podminky.urs.cz/item/CS_URS_2023_01/997221875"/>
    <hyperlink ref="F320" r:id="rId49" display="https://podminky.urs.cz/item/CS_URS_2023_01/998223011"/>
    <hyperlink ref="F327" r:id="rId5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Rozmístění polopodzemních kontejnerů - Březenecká III.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29. 6. 2023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ROUND((SUM(BE90:BE297)),2)</f>
        <v>0</v>
      </c>
      <c r="G33" s="39"/>
      <c r="H33" s="39"/>
      <c r="I33" s="149">
        <v>0.21</v>
      </c>
      <c r="J33" s="148">
        <f>ROUND(((SUM(BE90:BE297))*I33),2)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ROUND((SUM(BF90:BF297)),2)</f>
        <v>0</v>
      </c>
      <c r="G34" s="39"/>
      <c r="H34" s="39"/>
      <c r="I34" s="149">
        <v>0.15</v>
      </c>
      <c r="J34" s="148">
        <f>ROUND(((SUM(BF90:BF297))*I34),2)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ROUND((SUM(BG90:BG297)),2)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ROUND((SUM(BH90:BH297)),2)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ROUND((SUM(BI90:BI297)),2)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Rozmístění polopodzemních kontejnerů - Březenecká III.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03 - Lokalita I.A - 4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Chomutov</v>
      </c>
      <c r="G52" s="41"/>
      <c r="H52" s="41"/>
      <c r="I52" s="33" t="s">
        <v>23</v>
      </c>
      <c r="J52" s="73" t="str">
        <f>IF(J12="","",J12)</f>
        <v>29. 6. 2023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Chomutov</v>
      </c>
      <c r="G54" s="41"/>
      <c r="H54" s="41"/>
      <c r="I54" s="33" t="s">
        <v>31</v>
      </c>
      <c r="J54" s="37" t="str">
        <f>E21</f>
        <v>KAP atelier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Kudláček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J166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J176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J227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J256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J275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106</v>
      </c>
      <c r="E67" s="169"/>
      <c r="F67" s="169"/>
      <c r="G67" s="169"/>
      <c r="H67" s="169"/>
      <c r="I67" s="169"/>
      <c r="J67" s="170">
        <f>J278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J279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J288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J296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Rozmístění polopodzemních kontejnerů - Březenecká III. Etapa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03 - Lokalita I.A - 4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Chomutov</v>
      </c>
      <c r="G84" s="41"/>
      <c r="H84" s="41"/>
      <c r="I84" s="33" t="s">
        <v>23</v>
      </c>
      <c r="J84" s="73" t="str">
        <f>IF(J12="","",J12)</f>
        <v>29. 6. 2023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Statutární město Chomutov</v>
      </c>
      <c r="G86" s="41"/>
      <c r="H86" s="41"/>
      <c r="I86" s="33" t="s">
        <v>31</v>
      </c>
      <c r="J86" s="37" t="str">
        <f>E21</f>
        <v>KAP atelier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Jaroslav Kudláček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111</v>
      </c>
      <c r="D89" s="181" t="s">
        <v>57</v>
      </c>
      <c r="E89" s="181" t="s">
        <v>53</v>
      </c>
      <c r="F89" s="181" t="s">
        <v>54</v>
      </c>
      <c r="G89" s="181" t="s">
        <v>112</v>
      </c>
      <c r="H89" s="181" t="s">
        <v>113</v>
      </c>
      <c r="I89" s="181" t="s">
        <v>114</v>
      </c>
      <c r="J89" s="181" t="s">
        <v>97</v>
      </c>
      <c r="K89" s="182" t="s">
        <v>115</v>
      </c>
      <c r="L89" s="183"/>
      <c r="M89" s="93" t="s">
        <v>19</v>
      </c>
      <c r="N89" s="94" t="s">
        <v>42</v>
      </c>
      <c r="O89" s="94" t="s">
        <v>116</v>
      </c>
      <c r="P89" s="94" t="s">
        <v>117</v>
      </c>
      <c r="Q89" s="94" t="s">
        <v>118</v>
      </c>
      <c r="R89" s="94" t="s">
        <v>119</v>
      </c>
      <c r="S89" s="94" t="s">
        <v>120</v>
      </c>
      <c r="T89" s="95" t="s">
        <v>121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122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P91+P278</f>
        <v>0</v>
      </c>
      <c r="Q90" s="97"/>
      <c r="R90" s="186">
        <f>R91+R278</f>
        <v>79.97774387</v>
      </c>
      <c r="S90" s="97"/>
      <c r="T90" s="187">
        <f>T91+T278</f>
        <v>75.15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98</v>
      </c>
      <c r="BK90" s="188">
        <f>BK91+BK278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123</v>
      </c>
      <c r="F91" s="192" t="s">
        <v>124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P92+P166+P176+P227+P256+P275</f>
        <v>0</v>
      </c>
      <c r="Q91" s="197"/>
      <c r="R91" s="198">
        <f>R92+R166+R176+R227+R256+R275</f>
        <v>79.97774387</v>
      </c>
      <c r="S91" s="197"/>
      <c r="T91" s="199">
        <f>T92+T166+T176+T227+T256+T275</f>
        <v>75.15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125</v>
      </c>
      <c r="BK91" s="202">
        <f>BK92+BK166+BK176+BK227+BK256+BK275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SUM(P93:P165)</f>
        <v>0</v>
      </c>
      <c r="Q92" s="197"/>
      <c r="R92" s="198">
        <f>SUM(R93:R165)</f>
        <v>17.240270000000002</v>
      </c>
      <c r="S92" s="197"/>
      <c r="T92" s="199">
        <f>SUM(T93:T165)</f>
        <v>75.15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125</v>
      </c>
      <c r="BK92" s="202">
        <f>SUM(BK93:BK165)</f>
        <v>0</v>
      </c>
    </row>
    <row r="93" spans="1:65" s="2" customFormat="1" ht="33" customHeight="1">
      <c r="A93" s="39"/>
      <c r="B93" s="40"/>
      <c r="C93" s="205" t="s">
        <v>80</v>
      </c>
      <c r="D93" s="205" t="s">
        <v>127</v>
      </c>
      <c r="E93" s="206" t="s">
        <v>141</v>
      </c>
      <c r="F93" s="207" t="s">
        <v>142</v>
      </c>
      <c r="G93" s="208" t="s">
        <v>143</v>
      </c>
      <c r="H93" s="209">
        <v>125.5</v>
      </c>
      <c r="I93" s="210"/>
      <c r="J93" s="211">
        <f>ROUND(I93*H93,2)</f>
        <v>0</v>
      </c>
      <c r="K93" s="207" t="s">
        <v>131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0.29</v>
      </c>
      <c r="T93" s="215">
        <f>S93*H93</f>
        <v>36.394999999999996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132</v>
      </c>
      <c r="AT93" s="216" t="s">
        <v>127</v>
      </c>
      <c r="AU93" s="216" t="s">
        <v>82</v>
      </c>
      <c r="AY93" s="18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132</v>
      </c>
      <c r="BM93" s="216" t="s">
        <v>567</v>
      </c>
    </row>
    <row r="94" spans="1:47" s="2" customFormat="1" ht="12">
      <c r="A94" s="39"/>
      <c r="B94" s="40"/>
      <c r="C94" s="41"/>
      <c r="D94" s="218" t="s">
        <v>134</v>
      </c>
      <c r="E94" s="41"/>
      <c r="F94" s="219" t="s">
        <v>145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82</v>
      </c>
    </row>
    <row r="95" spans="1:51" s="13" customFormat="1" ht="12">
      <c r="A95" s="13"/>
      <c r="B95" s="223"/>
      <c r="C95" s="224"/>
      <c r="D95" s="225" t="s">
        <v>146</v>
      </c>
      <c r="E95" s="226" t="s">
        <v>19</v>
      </c>
      <c r="F95" s="227" t="s">
        <v>147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146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125</v>
      </c>
    </row>
    <row r="96" spans="1:51" s="14" customFormat="1" ht="12">
      <c r="A96" s="14"/>
      <c r="B96" s="234"/>
      <c r="C96" s="235"/>
      <c r="D96" s="225" t="s">
        <v>146</v>
      </c>
      <c r="E96" s="236" t="s">
        <v>19</v>
      </c>
      <c r="F96" s="237" t="s">
        <v>255</v>
      </c>
      <c r="G96" s="235"/>
      <c r="H96" s="238">
        <v>20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146</v>
      </c>
      <c r="AU96" s="244" t="s">
        <v>82</v>
      </c>
      <c r="AV96" s="14" t="s">
        <v>82</v>
      </c>
      <c r="AW96" s="14" t="s">
        <v>33</v>
      </c>
      <c r="AX96" s="14" t="s">
        <v>72</v>
      </c>
      <c r="AY96" s="244" t="s">
        <v>125</v>
      </c>
    </row>
    <row r="97" spans="1:51" s="13" customFormat="1" ht="12">
      <c r="A97" s="13"/>
      <c r="B97" s="223"/>
      <c r="C97" s="224"/>
      <c r="D97" s="225" t="s">
        <v>146</v>
      </c>
      <c r="E97" s="226" t="s">
        <v>19</v>
      </c>
      <c r="F97" s="227" t="s">
        <v>149</v>
      </c>
      <c r="G97" s="224"/>
      <c r="H97" s="226" t="s">
        <v>19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146</v>
      </c>
      <c r="AU97" s="233" t="s">
        <v>82</v>
      </c>
      <c r="AV97" s="13" t="s">
        <v>80</v>
      </c>
      <c r="AW97" s="13" t="s">
        <v>33</v>
      </c>
      <c r="AX97" s="13" t="s">
        <v>72</v>
      </c>
      <c r="AY97" s="233" t="s">
        <v>125</v>
      </c>
    </row>
    <row r="98" spans="1:51" s="14" customFormat="1" ht="12">
      <c r="A98" s="14"/>
      <c r="B98" s="234"/>
      <c r="C98" s="235"/>
      <c r="D98" s="225" t="s">
        <v>146</v>
      </c>
      <c r="E98" s="236" t="s">
        <v>19</v>
      </c>
      <c r="F98" s="237" t="s">
        <v>568</v>
      </c>
      <c r="G98" s="235"/>
      <c r="H98" s="238">
        <v>105.5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146</v>
      </c>
      <c r="AU98" s="244" t="s">
        <v>82</v>
      </c>
      <c r="AV98" s="14" t="s">
        <v>82</v>
      </c>
      <c r="AW98" s="14" t="s">
        <v>33</v>
      </c>
      <c r="AX98" s="14" t="s">
        <v>72</v>
      </c>
      <c r="AY98" s="244" t="s">
        <v>125</v>
      </c>
    </row>
    <row r="99" spans="1:51" s="15" customFormat="1" ht="12">
      <c r="A99" s="15"/>
      <c r="B99" s="245"/>
      <c r="C99" s="246"/>
      <c r="D99" s="225" t="s">
        <v>146</v>
      </c>
      <c r="E99" s="247" t="s">
        <v>19</v>
      </c>
      <c r="F99" s="248" t="s">
        <v>151</v>
      </c>
      <c r="G99" s="246"/>
      <c r="H99" s="249">
        <v>125.5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146</v>
      </c>
      <c r="AU99" s="255" t="s">
        <v>82</v>
      </c>
      <c r="AV99" s="15" t="s">
        <v>132</v>
      </c>
      <c r="AW99" s="15" t="s">
        <v>33</v>
      </c>
      <c r="AX99" s="15" t="s">
        <v>80</v>
      </c>
      <c r="AY99" s="255" t="s">
        <v>125</v>
      </c>
    </row>
    <row r="100" spans="1:65" s="2" customFormat="1" ht="24.15" customHeight="1">
      <c r="A100" s="39"/>
      <c r="B100" s="40"/>
      <c r="C100" s="205" t="s">
        <v>82</v>
      </c>
      <c r="D100" s="205" t="s">
        <v>127</v>
      </c>
      <c r="E100" s="206" t="s">
        <v>152</v>
      </c>
      <c r="F100" s="207" t="s">
        <v>153</v>
      </c>
      <c r="G100" s="208" t="s">
        <v>143</v>
      </c>
      <c r="H100" s="209">
        <v>105.5</v>
      </c>
      <c r="I100" s="210"/>
      <c r="J100" s="211">
        <f>ROUND(I100*H100,2)</f>
        <v>0</v>
      </c>
      <c r="K100" s="207" t="s">
        <v>131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0.22</v>
      </c>
      <c r="T100" s="215">
        <f>S100*H100</f>
        <v>23.21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132</v>
      </c>
      <c r="AT100" s="216" t="s">
        <v>127</v>
      </c>
      <c r="AU100" s="216" t="s">
        <v>82</v>
      </c>
      <c r="AY100" s="18" t="s">
        <v>125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132</v>
      </c>
      <c r="BM100" s="216" t="s">
        <v>569</v>
      </c>
    </row>
    <row r="101" spans="1:47" s="2" customFormat="1" ht="12">
      <c r="A101" s="39"/>
      <c r="B101" s="40"/>
      <c r="C101" s="41"/>
      <c r="D101" s="218" t="s">
        <v>134</v>
      </c>
      <c r="E101" s="41"/>
      <c r="F101" s="219" t="s">
        <v>155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134</v>
      </c>
      <c r="AU101" s="18" t="s">
        <v>82</v>
      </c>
    </row>
    <row r="102" spans="1:51" s="13" customFormat="1" ht="12">
      <c r="A102" s="13"/>
      <c r="B102" s="223"/>
      <c r="C102" s="224"/>
      <c r="D102" s="225" t="s">
        <v>146</v>
      </c>
      <c r="E102" s="226" t="s">
        <v>19</v>
      </c>
      <c r="F102" s="227" t="s">
        <v>156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146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125</v>
      </c>
    </row>
    <row r="103" spans="1:51" s="14" customFormat="1" ht="12">
      <c r="A103" s="14"/>
      <c r="B103" s="234"/>
      <c r="C103" s="235"/>
      <c r="D103" s="225" t="s">
        <v>146</v>
      </c>
      <c r="E103" s="236" t="s">
        <v>19</v>
      </c>
      <c r="F103" s="237" t="s">
        <v>568</v>
      </c>
      <c r="G103" s="235"/>
      <c r="H103" s="238">
        <v>105.5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146</v>
      </c>
      <c r="AU103" s="244" t="s">
        <v>82</v>
      </c>
      <c r="AV103" s="14" t="s">
        <v>82</v>
      </c>
      <c r="AW103" s="14" t="s">
        <v>33</v>
      </c>
      <c r="AX103" s="14" t="s">
        <v>80</v>
      </c>
      <c r="AY103" s="244" t="s">
        <v>125</v>
      </c>
    </row>
    <row r="104" spans="1:65" s="2" customFormat="1" ht="24.15" customHeight="1">
      <c r="A104" s="39"/>
      <c r="B104" s="40"/>
      <c r="C104" s="205" t="s">
        <v>140</v>
      </c>
      <c r="D104" s="205" t="s">
        <v>127</v>
      </c>
      <c r="E104" s="206" t="s">
        <v>158</v>
      </c>
      <c r="F104" s="207" t="s">
        <v>159</v>
      </c>
      <c r="G104" s="208" t="s">
        <v>143</v>
      </c>
      <c r="H104" s="209">
        <v>20</v>
      </c>
      <c r="I104" s="210"/>
      <c r="J104" s="211">
        <f>ROUND(I104*H104,2)</f>
        <v>0</v>
      </c>
      <c r="K104" s="207" t="s">
        <v>131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0.316</v>
      </c>
      <c r="T104" s="215">
        <f>S104*H104</f>
        <v>6.32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132</v>
      </c>
      <c r="AT104" s="216" t="s">
        <v>127</v>
      </c>
      <c r="AU104" s="216" t="s">
        <v>82</v>
      </c>
      <c r="AY104" s="18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132</v>
      </c>
      <c r="BM104" s="216" t="s">
        <v>570</v>
      </c>
    </row>
    <row r="105" spans="1:47" s="2" customFormat="1" ht="12">
      <c r="A105" s="39"/>
      <c r="B105" s="40"/>
      <c r="C105" s="41"/>
      <c r="D105" s="218" t="s">
        <v>134</v>
      </c>
      <c r="E105" s="41"/>
      <c r="F105" s="219" t="s">
        <v>161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82</v>
      </c>
    </row>
    <row r="106" spans="1:51" s="13" customFormat="1" ht="12">
      <c r="A106" s="13"/>
      <c r="B106" s="223"/>
      <c r="C106" s="224"/>
      <c r="D106" s="225" t="s">
        <v>146</v>
      </c>
      <c r="E106" s="226" t="s">
        <v>19</v>
      </c>
      <c r="F106" s="227" t="s">
        <v>147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146</v>
      </c>
      <c r="AU106" s="233" t="s">
        <v>82</v>
      </c>
      <c r="AV106" s="13" t="s">
        <v>80</v>
      </c>
      <c r="AW106" s="13" t="s">
        <v>33</v>
      </c>
      <c r="AX106" s="13" t="s">
        <v>72</v>
      </c>
      <c r="AY106" s="233" t="s">
        <v>125</v>
      </c>
    </row>
    <row r="107" spans="1:51" s="14" customFormat="1" ht="12">
      <c r="A107" s="14"/>
      <c r="B107" s="234"/>
      <c r="C107" s="235"/>
      <c r="D107" s="225" t="s">
        <v>146</v>
      </c>
      <c r="E107" s="236" t="s">
        <v>19</v>
      </c>
      <c r="F107" s="237" t="s">
        <v>255</v>
      </c>
      <c r="G107" s="235"/>
      <c r="H107" s="238">
        <v>20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146</v>
      </c>
      <c r="AU107" s="244" t="s">
        <v>82</v>
      </c>
      <c r="AV107" s="14" t="s">
        <v>82</v>
      </c>
      <c r="AW107" s="14" t="s">
        <v>33</v>
      </c>
      <c r="AX107" s="14" t="s">
        <v>80</v>
      </c>
      <c r="AY107" s="244" t="s">
        <v>125</v>
      </c>
    </row>
    <row r="108" spans="1:65" s="2" customFormat="1" ht="24.15" customHeight="1">
      <c r="A108" s="39"/>
      <c r="B108" s="40"/>
      <c r="C108" s="205" t="s">
        <v>132</v>
      </c>
      <c r="D108" s="205" t="s">
        <v>127</v>
      </c>
      <c r="E108" s="206" t="s">
        <v>163</v>
      </c>
      <c r="F108" s="207" t="s">
        <v>164</v>
      </c>
      <c r="G108" s="208" t="s">
        <v>165</v>
      </c>
      <c r="H108" s="209">
        <v>45</v>
      </c>
      <c r="I108" s="210"/>
      <c r="J108" s="211">
        <f>ROUND(I108*H108,2)</f>
        <v>0</v>
      </c>
      <c r="K108" s="207" t="s">
        <v>131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0.205</v>
      </c>
      <c r="T108" s="215">
        <f>S108*H108</f>
        <v>9.225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132</v>
      </c>
      <c r="AT108" s="216" t="s">
        <v>127</v>
      </c>
      <c r="AU108" s="216" t="s">
        <v>82</v>
      </c>
      <c r="AY108" s="18" t="s">
        <v>125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132</v>
      </c>
      <c r="BM108" s="216" t="s">
        <v>571</v>
      </c>
    </row>
    <row r="109" spans="1:47" s="2" customFormat="1" ht="12">
      <c r="A109" s="39"/>
      <c r="B109" s="40"/>
      <c r="C109" s="41"/>
      <c r="D109" s="218" t="s">
        <v>134</v>
      </c>
      <c r="E109" s="41"/>
      <c r="F109" s="219" t="s">
        <v>167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134</v>
      </c>
      <c r="AU109" s="18" t="s">
        <v>82</v>
      </c>
    </row>
    <row r="110" spans="1:51" s="14" customFormat="1" ht="12">
      <c r="A110" s="14"/>
      <c r="B110" s="234"/>
      <c r="C110" s="235"/>
      <c r="D110" s="225" t="s">
        <v>146</v>
      </c>
      <c r="E110" s="236" t="s">
        <v>19</v>
      </c>
      <c r="F110" s="237" t="s">
        <v>395</v>
      </c>
      <c r="G110" s="235"/>
      <c r="H110" s="238">
        <v>45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146</v>
      </c>
      <c r="AU110" s="244" t="s">
        <v>82</v>
      </c>
      <c r="AV110" s="14" t="s">
        <v>82</v>
      </c>
      <c r="AW110" s="14" t="s">
        <v>33</v>
      </c>
      <c r="AX110" s="14" t="s">
        <v>80</v>
      </c>
      <c r="AY110" s="244" t="s">
        <v>125</v>
      </c>
    </row>
    <row r="111" spans="1:65" s="2" customFormat="1" ht="16.5" customHeight="1">
      <c r="A111" s="39"/>
      <c r="B111" s="40"/>
      <c r="C111" s="205" t="s">
        <v>157</v>
      </c>
      <c r="D111" s="205" t="s">
        <v>127</v>
      </c>
      <c r="E111" s="206" t="s">
        <v>572</v>
      </c>
      <c r="F111" s="207" t="s">
        <v>573</v>
      </c>
      <c r="G111" s="208" t="s">
        <v>143</v>
      </c>
      <c r="H111" s="209">
        <v>50</v>
      </c>
      <c r="I111" s="210"/>
      <c r="J111" s="211">
        <f>ROUND(I111*H111,2)</f>
        <v>0</v>
      </c>
      <c r="K111" s="207" t="s">
        <v>131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132</v>
      </c>
      <c r="AT111" s="216" t="s">
        <v>127</v>
      </c>
      <c r="AU111" s="216" t="s">
        <v>82</v>
      </c>
      <c r="AY111" s="18" t="s">
        <v>125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132</v>
      </c>
      <c r="BM111" s="216" t="s">
        <v>574</v>
      </c>
    </row>
    <row r="112" spans="1:47" s="2" customFormat="1" ht="12">
      <c r="A112" s="39"/>
      <c r="B112" s="40"/>
      <c r="C112" s="41"/>
      <c r="D112" s="218" t="s">
        <v>134</v>
      </c>
      <c r="E112" s="41"/>
      <c r="F112" s="219" t="s">
        <v>575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134</v>
      </c>
      <c r="AU112" s="18" t="s">
        <v>82</v>
      </c>
    </row>
    <row r="113" spans="1:65" s="2" customFormat="1" ht="21.75" customHeight="1">
      <c r="A113" s="39"/>
      <c r="B113" s="40"/>
      <c r="C113" s="205" t="s">
        <v>162</v>
      </c>
      <c r="D113" s="205" t="s">
        <v>127</v>
      </c>
      <c r="E113" s="206" t="s">
        <v>176</v>
      </c>
      <c r="F113" s="207" t="s">
        <v>177</v>
      </c>
      <c r="G113" s="208" t="s">
        <v>178</v>
      </c>
      <c r="H113" s="209">
        <v>37.95</v>
      </c>
      <c r="I113" s="210"/>
      <c r="J113" s="211">
        <f>ROUND(I113*H113,2)</f>
        <v>0</v>
      </c>
      <c r="K113" s="207" t="s">
        <v>131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132</v>
      </c>
      <c r="AT113" s="216" t="s">
        <v>127</v>
      </c>
      <c r="AU113" s="216" t="s">
        <v>82</v>
      </c>
      <c r="AY113" s="18" t="s">
        <v>125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132</v>
      </c>
      <c r="BM113" s="216" t="s">
        <v>576</v>
      </c>
    </row>
    <row r="114" spans="1:47" s="2" customFormat="1" ht="12">
      <c r="A114" s="39"/>
      <c r="B114" s="40"/>
      <c r="C114" s="41"/>
      <c r="D114" s="218" t="s">
        <v>134</v>
      </c>
      <c r="E114" s="41"/>
      <c r="F114" s="219" t="s">
        <v>180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134</v>
      </c>
      <c r="AU114" s="18" t="s">
        <v>82</v>
      </c>
    </row>
    <row r="115" spans="1:51" s="13" customFormat="1" ht="12">
      <c r="A115" s="13"/>
      <c r="B115" s="223"/>
      <c r="C115" s="224"/>
      <c r="D115" s="225" t="s">
        <v>146</v>
      </c>
      <c r="E115" s="226" t="s">
        <v>19</v>
      </c>
      <c r="F115" s="227" t="s">
        <v>181</v>
      </c>
      <c r="G115" s="224"/>
      <c r="H115" s="226" t="s">
        <v>19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146</v>
      </c>
      <c r="AU115" s="233" t="s">
        <v>82</v>
      </c>
      <c r="AV115" s="13" t="s">
        <v>80</v>
      </c>
      <c r="AW115" s="13" t="s">
        <v>33</v>
      </c>
      <c r="AX115" s="13" t="s">
        <v>72</v>
      </c>
      <c r="AY115" s="233" t="s">
        <v>125</v>
      </c>
    </row>
    <row r="116" spans="1:51" s="14" customFormat="1" ht="12">
      <c r="A116" s="14"/>
      <c r="B116" s="234"/>
      <c r="C116" s="235"/>
      <c r="D116" s="225" t="s">
        <v>146</v>
      </c>
      <c r="E116" s="236" t="s">
        <v>19</v>
      </c>
      <c r="F116" s="237" t="s">
        <v>577</v>
      </c>
      <c r="G116" s="235"/>
      <c r="H116" s="238">
        <v>31.65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146</v>
      </c>
      <c r="AU116" s="244" t="s">
        <v>82</v>
      </c>
      <c r="AV116" s="14" t="s">
        <v>82</v>
      </c>
      <c r="AW116" s="14" t="s">
        <v>33</v>
      </c>
      <c r="AX116" s="14" t="s">
        <v>72</v>
      </c>
      <c r="AY116" s="244" t="s">
        <v>125</v>
      </c>
    </row>
    <row r="117" spans="1:51" s="13" customFormat="1" ht="12">
      <c r="A117" s="13"/>
      <c r="B117" s="223"/>
      <c r="C117" s="224"/>
      <c r="D117" s="225" t="s">
        <v>146</v>
      </c>
      <c r="E117" s="226" t="s">
        <v>19</v>
      </c>
      <c r="F117" s="227" t="s">
        <v>183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146</v>
      </c>
      <c r="AU117" s="233" t="s">
        <v>82</v>
      </c>
      <c r="AV117" s="13" t="s">
        <v>80</v>
      </c>
      <c r="AW117" s="13" t="s">
        <v>33</v>
      </c>
      <c r="AX117" s="13" t="s">
        <v>72</v>
      </c>
      <c r="AY117" s="233" t="s">
        <v>125</v>
      </c>
    </row>
    <row r="118" spans="1:51" s="14" customFormat="1" ht="12">
      <c r="A118" s="14"/>
      <c r="B118" s="234"/>
      <c r="C118" s="235"/>
      <c r="D118" s="225" t="s">
        <v>146</v>
      </c>
      <c r="E118" s="236" t="s">
        <v>19</v>
      </c>
      <c r="F118" s="237" t="s">
        <v>578</v>
      </c>
      <c r="G118" s="235"/>
      <c r="H118" s="238">
        <v>6.3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146</v>
      </c>
      <c r="AU118" s="244" t="s">
        <v>82</v>
      </c>
      <c r="AV118" s="14" t="s">
        <v>82</v>
      </c>
      <c r="AW118" s="14" t="s">
        <v>33</v>
      </c>
      <c r="AX118" s="14" t="s">
        <v>72</v>
      </c>
      <c r="AY118" s="244" t="s">
        <v>125</v>
      </c>
    </row>
    <row r="119" spans="1:51" s="15" customFormat="1" ht="12">
      <c r="A119" s="15"/>
      <c r="B119" s="245"/>
      <c r="C119" s="246"/>
      <c r="D119" s="225" t="s">
        <v>146</v>
      </c>
      <c r="E119" s="247" t="s">
        <v>19</v>
      </c>
      <c r="F119" s="248" t="s">
        <v>151</v>
      </c>
      <c r="G119" s="246"/>
      <c r="H119" s="249">
        <v>37.95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146</v>
      </c>
      <c r="AU119" s="255" t="s">
        <v>82</v>
      </c>
      <c r="AV119" s="15" t="s">
        <v>132</v>
      </c>
      <c r="AW119" s="15" t="s">
        <v>33</v>
      </c>
      <c r="AX119" s="15" t="s">
        <v>80</v>
      </c>
      <c r="AY119" s="255" t="s">
        <v>125</v>
      </c>
    </row>
    <row r="120" spans="1:65" s="2" customFormat="1" ht="24.15" customHeight="1">
      <c r="A120" s="39"/>
      <c r="B120" s="40"/>
      <c r="C120" s="205" t="s">
        <v>169</v>
      </c>
      <c r="D120" s="205" t="s">
        <v>127</v>
      </c>
      <c r="E120" s="206" t="s">
        <v>193</v>
      </c>
      <c r="F120" s="207" t="s">
        <v>194</v>
      </c>
      <c r="G120" s="208" t="s">
        <v>178</v>
      </c>
      <c r="H120" s="209">
        <v>28.24</v>
      </c>
      <c r="I120" s="210"/>
      <c r="J120" s="211">
        <f>ROUND(I120*H120,2)</f>
        <v>0</v>
      </c>
      <c r="K120" s="207" t="s">
        <v>131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132</v>
      </c>
      <c r="AT120" s="216" t="s">
        <v>127</v>
      </c>
      <c r="AU120" s="216" t="s">
        <v>82</v>
      </c>
      <c r="AY120" s="18" t="s">
        <v>125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132</v>
      </c>
      <c r="BM120" s="216" t="s">
        <v>579</v>
      </c>
    </row>
    <row r="121" spans="1:47" s="2" customFormat="1" ht="12">
      <c r="A121" s="39"/>
      <c r="B121" s="40"/>
      <c r="C121" s="41"/>
      <c r="D121" s="218" t="s">
        <v>134</v>
      </c>
      <c r="E121" s="41"/>
      <c r="F121" s="219" t="s">
        <v>196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82</v>
      </c>
    </row>
    <row r="122" spans="1:51" s="14" customFormat="1" ht="12">
      <c r="A122" s="14"/>
      <c r="B122" s="234"/>
      <c r="C122" s="235"/>
      <c r="D122" s="225" t="s">
        <v>146</v>
      </c>
      <c r="E122" s="236" t="s">
        <v>19</v>
      </c>
      <c r="F122" s="237" t="s">
        <v>580</v>
      </c>
      <c r="G122" s="235"/>
      <c r="H122" s="238">
        <v>28.24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146</v>
      </c>
      <c r="AU122" s="244" t="s">
        <v>82</v>
      </c>
      <c r="AV122" s="14" t="s">
        <v>82</v>
      </c>
      <c r="AW122" s="14" t="s">
        <v>33</v>
      </c>
      <c r="AX122" s="14" t="s">
        <v>80</v>
      </c>
      <c r="AY122" s="244" t="s">
        <v>125</v>
      </c>
    </row>
    <row r="123" spans="1:65" s="2" customFormat="1" ht="37.8" customHeight="1">
      <c r="A123" s="39"/>
      <c r="B123" s="40"/>
      <c r="C123" s="205" t="s">
        <v>175</v>
      </c>
      <c r="D123" s="205" t="s">
        <v>127</v>
      </c>
      <c r="E123" s="206" t="s">
        <v>581</v>
      </c>
      <c r="F123" s="207" t="s">
        <v>582</v>
      </c>
      <c r="G123" s="208" t="s">
        <v>178</v>
      </c>
      <c r="H123" s="209">
        <v>76.19</v>
      </c>
      <c r="I123" s="210"/>
      <c r="J123" s="211">
        <f>ROUND(I123*H123,2)</f>
        <v>0</v>
      </c>
      <c r="K123" s="207" t="s">
        <v>131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132</v>
      </c>
      <c r="AT123" s="216" t="s">
        <v>127</v>
      </c>
      <c r="AU123" s="216" t="s">
        <v>82</v>
      </c>
      <c r="AY123" s="18" t="s">
        <v>125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132</v>
      </c>
      <c r="BM123" s="216" t="s">
        <v>583</v>
      </c>
    </row>
    <row r="124" spans="1:47" s="2" customFormat="1" ht="12">
      <c r="A124" s="39"/>
      <c r="B124" s="40"/>
      <c r="C124" s="41"/>
      <c r="D124" s="218" t="s">
        <v>134</v>
      </c>
      <c r="E124" s="41"/>
      <c r="F124" s="219" t="s">
        <v>584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134</v>
      </c>
      <c r="AU124" s="18" t="s">
        <v>82</v>
      </c>
    </row>
    <row r="125" spans="1:51" s="14" customFormat="1" ht="12">
      <c r="A125" s="14"/>
      <c r="B125" s="234"/>
      <c r="C125" s="235"/>
      <c r="D125" s="225" t="s">
        <v>146</v>
      </c>
      <c r="E125" s="236" t="s">
        <v>19</v>
      </c>
      <c r="F125" s="237" t="s">
        <v>585</v>
      </c>
      <c r="G125" s="235"/>
      <c r="H125" s="238">
        <v>10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146</v>
      </c>
      <c r="AU125" s="244" t="s">
        <v>82</v>
      </c>
      <c r="AV125" s="14" t="s">
        <v>82</v>
      </c>
      <c r="AW125" s="14" t="s">
        <v>33</v>
      </c>
      <c r="AX125" s="14" t="s">
        <v>72</v>
      </c>
      <c r="AY125" s="244" t="s">
        <v>125</v>
      </c>
    </row>
    <row r="126" spans="1:51" s="14" customFormat="1" ht="12">
      <c r="A126" s="14"/>
      <c r="B126" s="234"/>
      <c r="C126" s="235"/>
      <c r="D126" s="225" t="s">
        <v>146</v>
      </c>
      <c r="E126" s="236" t="s">
        <v>19</v>
      </c>
      <c r="F126" s="237" t="s">
        <v>586</v>
      </c>
      <c r="G126" s="235"/>
      <c r="H126" s="238">
        <v>37.95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146</v>
      </c>
      <c r="AU126" s="244" t="s">
        <v>82</v>
      </c>
      <c r="AV126" s="14" t="s">
        <v>82</v>
      </c>
      <c r="AW126" s="14" t="s">
        <v>33</v>
      </c>
      <c r="AX126" s="14" t="s">
        <v>72</v>
      </c>
      <c r="AY126" s="244" t="s">
        <v>125</v>
      </c>
    </row>
    <row r="127" spans="1:51" s="14" customFormat="1" ht="12">
      <c r="A127" s="14"/>
      <c r="B127" s="234"/>
      <c r="C127" s="235"/>
      <c r="D127" s="225" t="s">
        <v>146</v>
      </c>
      <c r="E127" s="236" t="s">
        <v>19</v>
      </c>
      <c r="F127" s="237" t="s">
        <v>587</v>
      </c>
      <c r="G127" s="235"/>
      <c r="H127" s="238">
        <v>28.24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146</v>
      </c>
      <c r="AU127" s="244" t="s">
        <v>82</v>
      </c>
      <c r="AV127" s="14" t="s">
        <v>82</v>
      </c>
      <c r="AW127" s="14" t="s">
        <v>33</v>
      </c>
      <c r="AX127" s="14" t="s">
        <v>72</v>
      </c>
      <c r="AY127" s="244" t="s">
        <v>125</v>
      </c>
    </row>
    <row r="128" spans="1:51" s="15" customFormat="1" ht="12">
      <c r="A128" s="15"/>
      <c r="B128" s="245"/>
      <c r="C128" s="246"/>
      <c r="D128" s="225" t="s">
        <v>146</v>
      </c>
      <c r="E128" s="247" t="s">
        <v>19</v>
      </c>
      <c r="F128" s="248" t="s">
        <v>151</v>
      </c>
      <c r="G128" s="246"/>
      <c r="H128" s="249">
        <v>76.19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146</v>
      </c>
      <c r="AU128" s="255" t="s">
        <v>82</v>
      </c>
      <c r="AV128" s="15" t="s">
        <v>132</v>
      </c>
      <c r="AW128" s="15" t="s">
        <v>33</v>
      </c>
      <c r="AX128" s="15" t="s">
        <v>80</v>
      </c>
      <c r="AY128" s="255" t="s">
        <v>125</v>
      </c>
    </row>
    <row r="129" spans="1:65" s="2" customFormat="1" ht="37.8" customHeight="1">
      <c r="A129" s="39"/>
      <c r="B129" s="40"/>
      <c r="C129" s="205" t="s">
        <v>185</v>
      </c>
      <c r="D129" s="205" t="s">
        <v>127</v>
      </c>
      <c r="E129" s="206" t="s">
        <v>588</v>
      </c>
      <c r="F129" s="207" t="s">
        <v>589</v>
      </c>
      <c r="G129" s="208" t="s">
        <v>178</v>
      </c>
      <c r="H129" s="209">
        <v>380.95</v>
      </c>
      <c r="I129" s="210"/>
      <c r="J129" s="211">
        <f>ROUND(I129*H129,2)</f>
        <v>0</v>
      </c>
      <c r="K129" s="207" t="s">
        <v>131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132</v>
      </c>
      <c r="AT129" s="216" t="s">
        <v>127</v>
      </c>
      <c r="AU129" s="216" t="s">
        <v>82</v>
      </c>
      <c r="AY129" s="18" t="s">
        <v>125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132</v>
      </c>
      <c r="BM129" s="216" t="s">
        <v>590</v>
      </c>
    </row>
    <row r="130" spans="1:47" s="2" customFormat="1" ht="12">
      <c r="A130" s="39"/>
      <c r="B130" s="40"/>
      <c r="C130" s="41"/>
      <c r="D130" s="218" t="s">
        <v>134</v>
      </c>
      <c r="E130" s="41"/>
      <c r="F130" s="219" t="s">
        <v>591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134</v>
      </c>
      <c r="AU130" s="18" t="s">
        <v>82</v>
      </c>
    </row>
    <row r="131" spans="1:51" s="14" customFormat="1" ht="12">
      <c r="A131" s="14"/>
      <c r="B131" s="234"/>
      <c r="C131" s="235"/>
      <c r="D131" s="225" t="s">
        <v>146</v>
      </c>
      <c r="E131" s="236" t="s">
        <v>19</v>
      </c>
      <c r="F131" s="237" t="s">
        <v>592</v>
      </c>
      <c r="G131" s="235"/>
      <c r="H131" s="238">
        <v>380.95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146</v>
      </c>
      <c r="AU131" s="244" t="s">
        <v>82</v>
      </c>
      <c r="AV131" s="14" t="s">
        <v>82</v>
      </c>
      <c r="AW131" s="14" t="s">
        <v>33</v>
      </c>
      <c r="AX131" s="14" t="s">
        <v>80</v>
      </c>
      <c r="AY131" s="244" t="s">
        <v>125</v>
      </c>
    </row>
    <row r="132" spans="1:65" s="2" customFormat="1" ht="24.15" customHeight="1">
      <c r="A132" s="39"/>
      <c r="B132" s="40"/>
      <c r="C132" s="205" t="s">
        <v>192</v>
      </c>
      <c r="D132" s="205" t="s">
        <v>127</v>
      </c>
      <c r="E132" s="206" t="s">
        <v>214</v>
      </c>
      <c r="F132" s="207" t="s">
        <v>215</v>
      </c>
      <c r="G132" s="208" t="s">
        <v>178</v>
      </c>
      <c r="H132" s="209">
        <v>76.19</v>
      </c>
      <c r="I132" s="210"/>
      <c r="J132" s="211">
        <f>ROUND(I132*H132,2)</f>
        <v>0</v>
      </c>
      <c r="K132" s="207" t="s">
        <v>131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132</v>
      </c>
      <c r="AT132" s="216" t="s">
        <v>127</v>
      </c>
      <c r="AU132" s="216" t="s">
        <v>82</v>
      </c>
      <c r="AY132" s="18" t="s">
        <v>125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132</v>
      </c>
      <c r="BM132" s="216" t="s">
        <v>593</v>
      </c>
    </row>
    <row r="133" spans="1:47" s="2" customFormat="1" ht="12">
      <c r="A133" s="39"/>
      <c r="B133" s="40"/>
      <c r="C133" s="41"/>
      <c r="D133" s="218" t="s">
        <v>134</v>
      </c>
      <c r="E133" s="41"/>
      <c r="F133" s="219" t="s">
        <v>217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82</v>
      </c>
    </row>
    <row r="134" spans="1:65" s="2" customFormat="1" ht="24.15" customHeight="1">
      <c r="A134" s="39"/>
      <c r="B134" s="40"/>
      <c r="C134" s="205" t="s">
        <v>198</v>
      </c>
      <c r="D134" s="205" t="s">
        <v>127</v>
      </c>
      <c r="E134" s="206" t="s">
        <v>219</v>
      </c>
      <c r="F134" s="207" t="s">
        <v>220</v>
      </c>
      <c r="G134" s="208" t="s">
        <v>221</v>
      </c>
      <c r="H134" s="209">
        <v>137.142</v>
      </c>
      <c r="I134" s="210"/>
      <c r="J134" s="211">
        <f>ROUND(I134*H134,2)</f>
        <v>0</v>
      </c>
      <c r="K134" s="207" t="s">
        <v>131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132</v>
      </c>
      <c r="AT134" s="216" t="s">
        <v>127</v>
      </c>
      <c r="AU134" s="216" t="s">
        <v>82</v>
      </c>
      <c r="AY134" s="18" t="s">
        <v>125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132</v>
      </c>
      <c r="BM134" s="216" t="s">
        <v>594</v>
      </c>
    </row>
    <row r="135" spans="1:47" s="2" customFormat="1" ht="12">
      <c r="A135" s="39"/>
      <c r="B135" s="40"/>
      <c r="C135" s="41"/>
      <c r="D135" s="218" t="s">
        <v>134</v>
      </c>
      <c r="E135" s="41"/>
      <c r="F135" s="219" t="s">
        <v>223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134</v>
      </c>
      <c r="AU135" s="18" t="s">
        <v>82</v>
      </c>
    </row>
    <row r="136" spans="1:51" s="14" customFormat="1" ht="12">
      <c r="A136" s="14"/>
      <c r="B136" s="234"/>
      <c r="C136" s="235"/>
      <c r="D136" s="225" t="s">
        <v>146</v>
      </c>
      <c r="E136" s="236" t="s">
        <v>19</v>
      </c>
      <c r="F136" s="237" t="s">
        <v>595</v>
      </c>
      <c r="G136" s="235"/>
      <c r="H136" s="238">
        <v>137.142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146</v>
      </c>
      <c r="AU136" s="244" t="s">
        <v>82</v>
      </c>
      <c r="AV136" s="14" t="s">
        <v>82</v>
      </c>
      <c r="AW136" s="14" t="s">
        <v>33</v>
      </c>
      <c r="AX136" s="14" t="s">
        <v>80</v>
      </c>
      <c r="AY136" s="244" t="s">
        <v>125</v>
      </c>
    </row>
    <row r="137" spans="1:65" s="2" customFormat="1" ht="24.15" customHeight="1">
      <c r="A137" s="39"/>
      <c r="B137" s="40"/>
      <c r="C137" s="205" t="s">
        <v>207</v>
      </c>
      <c r="D137" s="205" t="s">
        <v>127</v>
      </c>
      <c r="E137" s="206" t="s">
        <v>225</v>
      </c>
      <c r="F137" s="207" t="s">
        <v>226</v>
      </c>
      <c r="G137" s="208" t="s">
        <v>178</v>
      </c>
      <c r="H137" s="209">
        <v>76.19</v>
      </c>
      <c r="I137" s="210"/>
      <c r="J137" s="211">
        <f>ROUND(I137*H137,2)</f>
        <v>0</v>
      </c>
      <c r="K137" s="207" t="s">
        <v>131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132</v>
      </c>
      <c r="AT137" s="216" t="s">
        <v>127</v>
      </c>
      <c r="AU137" s="216" t="s">
        <v>82</v>
      </c>
      <c r="AY137" s="18" t="s">
        <v>125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132</v>
      </c>
      <c r="BM137" s="216" t="s">
        <v>596</v>
      </c>
    </row>
    <row r="138" spans="1:47" s="2" customFormat="1" ht="12">
      <c r="A138" s="39"/>
      <c r="B138" s="40"/>
      <c r="C138" s="41"/>
      <c r="D138" s="218" t="s">
        <v>134</v>
      </c>
      <c r="E138" s="41"/>
      <c r="F138" s="219" t="s">
        <v>228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82</v>
      </c>
    </row>
    <row r="139" spans="1:51" s="14" customFormat="1" ht="12">
      <c r="A139" s="14"/>
      <c r="B139" s="234"/>
      <c r="C139" s="235"/>
      <c r="D139" s="225" t="s">
        <v>146</v>
      </c>
      <c r="E139" s="236" t="s">
        <v>19</v>
      </c>
      <c r="F139" s="237" t="s">
        <v>597</v>
      </c>
      <c r="G139" s="235"/>
      <c r="H139" s="238">
        <v>76.19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146</v>
      </c>
      <c r="AU139" s="244" t="s">
        <v>82</v>
      </c>
      <c r="AV139" s="14" t="s">
        <v>82</v>
      </c>
      <c r="AW139" s="14" t="s">
        <v>33</v>
      </c>
      <c r="AX139" s="14" t="s">
        <v>80</v>
      </c>
      <c r="AY139" s="244" t="s">
        <v>125</v>
      </c>
    </row>
    <row r="140" spans="1:65" s="2" customFormat="1" ht="24.15" customHeight="1">
      <c r="A140" s="39"/>
      <c r="B140" s="40"/>
      <c r="C140" s="205" t="s">
        <v>213</v>
      </c>
      <c r="D140" s="205" t="s">
        <v>127</v>
      </c>
      <c r="E140" s="206" t="s">
        <v>231</v>
      </c>
      <c r="F140" s="207" t="s">
        <v>232</v>
      </c>
      <c r="G140" s="208" t="s">
        <v>178</v>
      </c>
      <c r="H140" s="209">
        <v>7</v>
      </c>
      <c r="I140" s="210"/>
      <c r="J140" s="211">
        <f>ROUND(I140*H140,2)</f>
        <v>0</v>
      </c>
      <c r="K140" s="207" t="s">
        <v>131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132</v>
      </c>
      <c r="AT140" s="216" t="s">
        <v>127</v>
      </c>
      <c r="AU140" s="216" t="s">
        <v>82</v>
      </c>
      <c r="AY140" s="18" t="s">
        <v>125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132</v>
      </c>
      <c r="BM140" s="216" t="s">
        <v>598</v>
      </c>
    </row>
    <row r="141" spans="1:47" s="2" customFormat="1" ht="12">
      <c r="A141" s="39"/>
      <c r="B141" s="40"/>
      <c r="C141" s="41"/>
      <c r="D141" s="218" t="s">
        <v>134</v>
      </c>
      <c r="E141" s="41"/>
      <c r="F141" s="219" t="s">
        <v>234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82</v>
      </c>
    </row>
    <row r="142" spans="1:51" s="13" customFormat="1" ht="12">
      <c r="A142" s="13"/>
      <c r="B142" s="223"/>
      <c r="C142" s="224"/>
      <c r="D142" s="225" t="s">
        <v>146</v>
      </c>
      <c r="E142" s="226" t="s">
        <v>19</v>
      </c>
      <c r="F142" s="227" t="s">
        <v>235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146</v>
      </c>
      <c r="AU142" s="233" t="s">
        <v>82</v>
      </c>
      <c r="AV142" s="13" t="s">
        <v>80</v>
      </c>
      <c r="AW142" s="13" t="s">
        <v>33</v>
      </c>
      <c r="AX142" s="13" t="s">
        <v>72</v>
      </c>
      <c r="AY142" s="233" t="s">
        <v>125</v>
      </c>
    </row>
    <row r="143" spans="1:51" s="14" customFormat="1" ht="12">
      <c r="A143" s="14"/>
      <c r="B143" s="234"/>
      <c r="C143" s="235"/>
      <c r="D143" s="225" t="s">
        <v>146</v>
      </c>
      <c r="E143" s="236" t="s">
        <v>19</v>
      </c>
      <c r="F143" s="237" t="s">
        <v>587</v>
      </c>
      <c r="G143" s="235"/>
      <c r="H143" s="238">
        <v>28.24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146</v>
      </c>
      <c r="AU143" s="244" t="s">
        <v>82</v>
      </c>
      <c r="AV143" s="14" t="s">
        <v>82</v>
      </c>
      <c r="AW143" s="14" t="s">
        <v>33</v>
      </c>
      <c r="AX143" s="14" t="s">
        <v>72</v>
      </c>
      <c r="AY143" s="244" t="s">
        <v>125</v>
      </c>
    </row>
    <row r="144" spans="1:51" s="14" customFormat="1" ht="12">
      <c r="A144" s="14"/>
      <c r="B144" s="234"/>
      <c r="C144" s="235"/>
      <c r="D144" s="225" t="s">
        <v>146</v>
      </c>
      <c r="E144" s="236" t="s">
        <v>19</v>
      </c>
      <c r="F144" s="237" t="s">
        <v>599</v>
      </c>
      <c r="G144" s="235"/>
      <c r="H144" s="238">
        <v>-17.424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146</v>
      </c>
      <c r="AU144" s="244" t="s">
        <v>82</v>
      </c>
      <c r="AV144" s="14" t="s">
        <v>82</v>
      </c>
      <c r="AW144" s="14" t="s">
        <v>33</v>
      </c>
      <c r="AX144" s="14" t="s">
        <v>72</v>
      </c>
      <c r="AY144" s="244" t="s">
        <v>125</v>
      </c>
    </row>
    <row r="145" spans="1:51" s="14" customFormat="1" ht="12">
      <c r="A145" s="14"/>
      <c r="B145" s="234"/>
      <c r="C145" s="235"/>
      <c r="D145" s="225" t="s">
        <v>146</v>
      </c>
      <c r="E145" s="236" t="s">
        <v>19</v>
      </c>
      <c r="F145" s="237" t="s">
        <v>600</v>
      </c>
      <c r="G145" s="235"/>
      <c r="H145" s="238">
        <v>-3.816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146</v>
      </c>
      <c r="AU145" s="244" t="s">
        <v>82</v>
      </c>
      <c r="AV145" s="14" t="s">
        <v>82</v>
      </c>
      <c r="AW145" s="14" t="s">
        <v>33</v>
      </c>
      <c r="AX145" s="14" t="s">
        <v>72</v>
      </c>
      <c r="AY145" s="244" t="s">
        <v>125</v>
      </c>
    </row>
    <row r="146" spans="1:51" s="15" customFormat="1" ht="12">
      <c r="A146" s="15"/>
      <c r="B146" s="245"/>
      <c r="C146" s="246"/>
      <c r="D146" s="225" t="s">
        <v>146</v>
      </c>
      <c r="E146" s="247" t="s">
        <v>19</v>
      </c>
      <c r="F146" s="248" t="s">
        <v>151</v>
      </c>
      <c r="G146" s="246"/>
      <c r="H146" s="249">
        <v>7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146</v>
      </c>
      <c r="AU146" s="255" t="s">
        <v>82</v>
      </c>
      <c r="AV146" s="15" t="s">
        <v>132</v>
      </c>
      <c r="AW146" s="15" t="s">
        <v>33</v>
      </c>
      <c r="AX146" s="15" t="s">
        <v>80</v>
      </c>
      <c r="AY146" s="255" t="s">
        <v>125</v>
      </c>
    </row>
    <row r="147" spans="1:65" s="2" customFormat="1" ht="16.5" customHeight="1">
      <c r="A147" s="39"/>
      <c r="B147" s="40"/>
      <c r="C147" s="256" t="s">
        <v>218</v>
      </c>
      <c r="D147" s="256" t="s">
        <v>239</v>
      </c>
      <c r="E147" s="257" t="s">
        <v>240</v>
      </c>
      <c r="F147" s="258" t="s">
        <v>241</v>
      </c>
      <c r="G147" s="259" t="s">
        <v>221</v>
      </c>
      <c r="H147" s="260">
        <v>14</v>
      </c>
      <c r="I147" s="261"/>
      <c r="J147" s="262">
        <f>ROUND(I147*H147,2)</f>
        <v>0</v>
      </c>
      <c r="K147" s="258" t="s">
        <v>131</v>
      </c>
      <c r="L147" s="263"/>
      <c r="M147" s="264" t="s">
        <v>19</v>
      </c>
      <c r="N147" s="265" t="s">
        <v>43</v>
      </c>
      <c r="O147" s="85"/>
      <c r="P147" s="214">
        <f>O147*H147</f>
        <v>0</v>
      </c>
      <c r="Q147" s="214">
        <v>1</v>
      </c>
      <c r="R147" s="214">
        <f>Q147*H147</f>
        <v>14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175</v>
      </c>
      <c r="AT147" s="216" t="s">
        <v>239</v>
      </c>
      <c r="AU147" s="216" t="s">
        <v>82</v>
      </c>
      <c r="AY147" s="18" t="s">
        <v>125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132</v>
      </c>
      <c r="BM147" s="216" t="s">
        <v>601</v>
      </c>
    </row>
    <row r="148" spans="1:65" s="2" customFormat="1" ht="24.15" customHeight="1">
      <c r="A148" s="39"/>
      <c r="B148" s="40"/>
      <c r="C148" s="205" t="s">
        <v>8</v>
      </c>
      <c r="D148" s="205" t="s">
        <v>127</v>
      </c>
      <c r="E148" s="206" t="s">
        <v>244</v>
      </c>
      <c r="F148" s="207" t="s">
        <v>245</v>
      </c>
      <c r="G148" s="208" t="s">
        <v>143</v>
      </c>
      <c r="H148" s="209">
        <v>13.5</v>
      </c>
      <c r="I148" s="210"/>
      <c r="J148" s="211">
        <f>ROUND(I148*H148,2)</f>
        <v>0</v>
      </c>
      <c r="K148" s="207" t="s">
        <v>131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132</v>
      </c>
      <c r="AT148" s="216" t="s">
        <v>127</v>
      </c>
      <c r="AU148" s="216" t="s">
        <v>82</v>
      </c>
      <c r="AY148" s="18" t="s">
        <v>125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132</v>
      </c>
      <c r="BM148" s="216" t="s">
        <v>602</v>
      </c>
    </row>
    <row r="149" spans="1:47" s="2" customFormat="1" ht="12">
      <c r="A149" s="39"/>
      <c r="B149" s="40"/>
      <c r="C149" s="41"/>
      <c r="D149" s="218" t="s">
        <v>134</v>
      </c>
      <c r="E149" s="41"/>
      <c r="F149" s="219" t="s">
        <v>247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134</v>
      </c>
      <c r="AU149" s="18" t="s">
        <v>82</v>
      </c>
    </row>
    <row r="150" spans="1:51" s="14" customFormat="1" ht="12">
      <c r="A150" s="14"/>
      <c r="B150" s="234"/>
      <c r="C150" s="235"/>
      <c r="D150" s="225" t="s">
        <v>146</v>
      </c>
      <c r="E150" s="236" t="s">
        <v>19</v>
      </c>
      <c r="F150" s="237" t="s">
        <v>603</v>
      </c>
      <c r="G150" s="235"/>
      <c r="H150" s="238">
        <v>13.5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146</v>
      </c>
      <c r="AU150" s="244" t="s">
        <v>82</v>
      </c>
      <c r="AV150" s="14" t="s">
        <v>82</v>
      </c>
      <c r="AW150" s="14" t="s">
        <v>33</v>
      </c>
      <c r="AX150" s="14" t="s">
        <v>80</v>
      </c>
      <c r="AY150" s="244" t="s">
        <v>125</v>
      </c>
    </row>
    <row r="151" spans="1:65" s="2" customFormat="1" ht="16.5" customHeight="1">
      <c r="A151" s="39"/>
      <c r="B151" s="40"/>
      <c r="C151" s="256" t="s">
        <v>230</v>
      </c>
      <c r="D151" s="256" t="s">
        <v>239</v>
      </c>
      <c r="E151" s="257" t="s">
        <v>250</v>
      </c>
      <c r="F151" s="258" t="s">
        <v>251</v>
      </c>
      <c r="G151" s="259" t="s">
        <v>252</v>
      </c>
      <c r="H151" s="260">
        <v>0.27</v>
      </c>
      <c r="I151" s="261"/>
      <c r="J151" s="262">
        <f>ROUND(I151*H151,2)</f>
        <v>0</v>
      </c>
      <c r="K151" s="258" t="s">
        <v>131</v>
      </c>
      <c r="L151" s="263"/>
      <c r="M151" s="264" t="s">
        <v>19</v>
      </c>
      <c r="N151" s="265" t="s">
        <v>43</v>
      </c>
      <c r="O151" s="85"/>
      <c r="P151" s="214">
        <f>O151*H151</f>
        <v>0</v>
      </c>
      <c r="Q151" s="214">
        <v>0.001</v>
      </c>
      <c r="R151" s="214">
        <f>Q151*H151</f>
        <v>0.00027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175</v>
      </c>
      <c r="AT151" s="216" t="s">
        <v>239</v>
      </c>
      <c r="AU151" s="216" t="s">
        <v>82</v>
      </c>
      <c r="AY151" s="18" t="s">
        <v>125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132</v>
      </c>
      <c r="BM151" s="216" t="s">
        <v>604</v>
      </c>
    </row>
    <row r="152" spans="1:51" s="14" customFormat="1" ht="12">
      <c r="A152" s="14"/>
      <c r="B152" s="234"/>
      <c r="C152" s="235"/>
      <c r="D152" s="225" t="s">
        <v>146</v>
      </c>
      <c r="E152" s="235"/>
      <c r="F152" s="237" t="s">
        <v>605</v>
      </c>
      <c r="G152" s="235"/>
      <c r="H152" s="238">
        <v>0.27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146</v>
      </c>
      <c r="AU152" s="244" t="s">
        <v>82</v>
      </c>
      <c r="AV152" s="14" t="s">
        <v>82</v>
      </c>
      <c r="AW152" s="14" t="s">
        <v>4</v>
      </c>
      <c r="AX152" s="14" t="s">
        <v>80</v>
      </c>
      <c r="AY152" s="244" t="s">
        <v>125</v>
      </c>
    </row>
    <row r="153" spans="1:65" s="2" customFormat="1" ht="21.75" customHeight="1">
      <c r="A153" s="39"/>
      <c r="B153" s="40"/>
      <c r="C153" s="205" t="s">
        <v>238</v>
      </c>
      <c r="D153" s="205" t="s">
        <v>127</v>
      </c>
      <c r="E153" s="206" t="s">
        <v>256</v>
      </c>
      <c r="F153" s="207" t="s">
        <v>257</v>
      </c>
      <c r="G153" s="208" t="s">
        <v>143</v>
      </c>
      <c r="H153" s="209">
        <v>147.5</v>
      </c>
      <c r="I153" s="210"/>
      <c r="J153" s="211">
        <f>ROUND(I153*H153,2)</f>
        <v>0</v>
      </c>
      <c r="K153" s="207" t="s">
        <v>131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132</v>
      </c>
      <c r="AT153" s="216" t="s">
        <v>127</v>
      </c>
      <c r="AU153" s="216" t="s">
        <v>82</v>
      </c>
      <c r="AY153" s="18" t="s">
        <v>125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132</v>
      </c>
      <c r="BM153" s="216" t="s">
        <v>606</v>
      </c>
    </row>
    <row r="154" spans="1:47" s="2" customFormat="1" ht="12">
      <c r="A154" s="39"/>
      <c r="B154" s="40"/>
      <c r="C154" s="41"/>
      <c r="D154" s="218" t="s">
        <v>134</v>
      </c>
      <c r="E154" s="41"/>
      <c r="F154" s="219" t="s">
        <v>259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134</v>
      </c>
      <c r="AU154" s="18" t="s">
        <v>82</v>
      </c>
    </row>
    <row r="155" spans="1:51" s="13" customFormat="1" ht="12">
      <c r="A155" s="13"/>
      <c r="B155" s="223"/>
      <c r="C155" s="224"/>
      <c r="D155" s="225" t="s">
        <v>146</v>
      </c>
      <c r="E155" s="226" t="s">
        <v>19</v>
      </c>
      <c r="F155" s="227" t="s">
        <v>181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146</v>
      </c>
      <c r="AU155" s="233" t="s">
        <v>82</v>
      </c>
      <c r="AV155" s="13" t="s">
        <v>80</v>
      </c>
      <c r="AW155" s="13" t="s">
        <v>33</v>
      </c>
      <c r="AX155" s="13" t="s">
        <v>72</v>
      </c>
      <c r="AY155" s="233" t="s">
        <v>125</v>
      </c>
    </row>
    <row r="156" spans="1:51" s="14" customFormat="1" ht="12">
      <c r="A156" s="14"/>
      <c r="B156" s="234"/>
      <c r="C156" s="235"/>
      <c r="D156" s="225" t="s">
        <v>146</v>
      </c>
      <c r="E156" s="236" t="s">
        <v>19</v>
      </c>
      <c r="F156" s="237" t="s">
        <v>568</v>
      </c>
      <c r="G156" s="235"/>
      <c r="H156" s="238">
        <v>105.5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146</v>
      </c>
      <c r="AU156" s="244" t="s">
        <v>82</v>
      </c>
      <c r="AV156" s="14" t="s">
        <v>82</v>
      </c>
      <c r="AW156" s="14" t="s">
        <v>33</v>
      </c>
      <c r="AX156" s="14" t="s">
        <v>72</v>
      </c>
      <c r="AY156" s="244" t="s">
        <v>125</v>
      </c>
    </row>
    <row r="157" spans="1:51" s="13" customFormat="1" ht="12">
      <c r="A157" s="13"/>
      <c r="B157" s="223"/>
      <c r="C157" s="224"/>
      <c r="D157" s="225" t="s">
        <v>146</v>
      </c>
      <c r="E157" s="226" t="s">
        <v>19</v>
      </c>
      <c r="F157" s="227" t="s">
        <v>183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146</v>
      </c>
      <c r="AU157" s="233" t="s">
        <v>82</v>
      </c>
      <c r="AV157" s="13" t="s">
        <v>80</v>
      </c>
      <c r="AW157" s="13" t="s">
        <v>33</v>
      </c>
      <c r="AX157" s="13" t="s">
        <v>72</v>
      </c>
      <c r="AY157" s="233" t="s">
        <v>125</v>
      </c>
    </row>
    <row r="158" spans="1:51" s="14" customFormat="1" ht="12">
      <c r="A158" s="14"/>
      <c r="B158" s="234"/>
      <c r="C158" s="235"/>
      <c r="D158" s="225" t="s">
        <v>146</v>
      </c>
      <c r="E158" s="236" t="s">
        <v>19</v>
      </c>
      <c r="F158" s="237" t="s">
        <v>379</v>
      </c>
      <c r="G158" s="235"/>
      <c r="H158" s="238">
        <v>42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146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125</v>
      </c>
    </row>
    <row r="159" spans="1:51" s="15" customFormat="1" ht="12">
      <c r="A159" s="15"/>
      <c r="B159" s="245"/>
      <c r="C159" s="246"/>
      <c r="D159" s="225" t="s">
        <v>146</v>
      </c>
      <c r="E159" s="247" t="s">
        <v>19</v>
      </c>
      <c r="F159" s="248" t="s">
        <v>151</v>
      </c>
      <c r="G159" s="246"/>
      <c r="H159" s="249">
        <v>147.5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146</v>
      </c>
      <c r="AU159" s="255" t="s">
        <v>82</v>
      </c>
      <c r="AV159" s="15" t="s">
        <v>132</v>
      </c>
      <c r="AW159" s="15" t="s">
        <v>33</v>
      </c>
      <c r="AX159" s="15" t="s">
        <v>80</v>
      </c>
      <c r="AY159" s="255" t="s">
        <v>125</v>
      </c>
    </row>
    <row r="160" spans="1:65" s="2" customFormat="1" ht="21.75" customHeight="1">
      <c r="A160" s="39"/>
      <c r="B160" s="40"/>
      <c r="C160" s="205" t="s">
        <v>243</v>
      </c>
      <c r="D160" s="205" t="s">
        <v>127</v>
      </c>
      <c r="E160" s="206" t="s">
        <v>262</v>
      </c>
      <c r="F160" s="207" t="s">
        <v>263</v>
      </c>
      <c r="G160" s="208" t="s">
        <v>143</v>
      </c>
      <c r="H160" s="209">
        <v>54</v>
      </c>
      <c r="I160" s="210"/>
      <c r="J160" s="211">
        <f>ROUND(I160*H160,2)</f>
        <v>0</v>
      </c>
      <c r="K160" s="207" t="s">
        <v>131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132</v>
      </c>
      <c r="AT160" s="216" t="s">
        <v>127</v>
      </c>
      <c r="AU160" s="216" t="s">
        <v>82</v>
      </c>
      <c r="AY160" s="18" t="s">
        <v>125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132</v>
      </c>
      <c r="BM160" s="216" t="s">
        <v>607</v>
      </c>
    </row>
    <row r="161" spans="1:47" s="2" customFormat="1" ht="12">
      <c r="A161" s="39"/>
      <c r="B161" s="40"/>
      <c r="C161" s="41"/>
      <c r="D161" s="218" t="s">
        <v>134</v>
      </c>
      <c r="E161" s="41"/>
      <c r="F161" s="219" t="s">
        <v>265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134</v>
      </c>
      <c r="AU161" s="18" t="s">
        <v>82</v>
      </c>
    </row>
    <row r="162" spans="1:51" s="13" customFormat="1" ht="12">
      <c r="A162" s="13"/>
      <c r="B162" s="223"/>
      <c r="C162" s="224"/>
      <c r="D162" s="225" t="s">
        <v>146</v>
      </c>
      <c r="E162" s="226" t="s">
        <v>19</v>
      </c>
      <c r="F162" s="227" t="s">
        <v>266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146</v>
      </c>
      <c r="AU162" s="233" t="s">
        <v>82</v>
      </c>
      <c r="AV162" s="13" t="s">
        <v>80</v>
      </c>
      <c r="AW162" s="13" t="s">
        <v>33</v>
      </c>
      <c r="AX162" s="13" t="s">
        <v>72</v>
      </c>
      <c r="AY162" s="233" t="s">
        <v>125</v>
      </c>
    </row>
    <row r="163" spans="1:51" s="14" customFormat="1" ht="12">
      <c r="A163" s="14"/>
      <c r="B163" s="234"/>
      <c r="C163" s="235"/>
      <c r="D163" s="225" t="s">
        <v>146</v>
      </c>
      <c r="E163" s="236" t="s">
        <v>19</v>
      </c>
      <c r="F163" s="237" t="s">
        <v>608</v>
      </c>
      <c r="G163" s="235"/>
      <c r="H163" s="238">
        <v>54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146</v>
      </c>
      <c r="AU163" s="244" t="s">
        <v>82</v>
      </c>
      <c r="AV163" s="14" t="s">
        <v>82</v>
      </c>
      <c r="AW163" s="14" t="s">
        <v>33</v>
      </c>
      <c r="AX163" s="14" t="s">
        <v>80</v>
      </c>
      <c r="AY163" s="244" t="s">
        <v>125</v>
      </c>
    </row>
    <row r="164" spans="1:65" s="2" customFormat="1" ht="16.5" customHeight="1">
      <c r="A164" s="39"/>
      <c r="B164" s="40"/>
      <c r="C164" s="256" t="s">
        <v>249</v>
      </c>
      <c r="D164" s="256" t="s">
        <v>239</v>
      </c>
      <c r="E164" s="257" t="s">
        <v>269</v>
      </c>
      <c r="F164" s="258" t="s">
        <v>270</v>
      </c>
      <c r="G164" s="259" t="s">
        <v>221</v>
      </c>
      <c r="H164" s="260">
        <v>3.24</v>
      </c>
      <c r="I164" s="261"/>
      <c r="J164" s="262">
        <f>ROUND(I164*H164,2)</f>
        <v>0</v>
      </c>
      <c r="K164" s="258" t="s">
        <v>131</v>
      </c>
      <c r="L164" s="263"/>
      <c r="M164" s="264" t="s">
        <v>19</v>
      </c>
      <c r="N164" s="265" t="s">
        <v>43</v>
      </c>
      <c r="O164" s="85"/>
      <c r="P164" s="214">
        <f>O164*H164</f>
        <v>0</v>
      </c>
      <c r="Q164" s="214">
        <v>1</v>
      </c>
      <c r="R164" s="214">
        <f>Q164*H164</f>
        <v>3.24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175</v>
      </c>
      <c r="AT164" s="216" t="s">
        <v>239</v>
      </c>
      <c r="AU164" s="216" t="s">
        <v>82</v>
      </c>
      <c r="AY164" s="18" t="s">
        <v>125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132</v>
      </c>
      <c r="BM164" s="216" t="s">
        <v>609</v>
      </c>
    </row>
    <row r="165" spans="1:51" s="14" customFormat="1" ht="12">
      <c r="A165" s="14"/>
      <c r="B165" s="234"/>
      <c r="C165" s="235"/>
      <c r="D165" s="225" t="s">
        <v>146</v>
      </c>
      <c r="E165" s="236" t="s">
        <v>19</v>
      </c>
      <c r="F165" s="237" t="s">
        <v>610</v>
      </c>
      <c r="G165" s="235"/>
      <c r="H165" s="238">
        <v>3.24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146</v>
      </c>
      <c r="AU165" s="244" t="s">
        <v>82</v>
      </c>
      <c r="AV165" s="14" t="s">
        <v>82</v>
      </c>
      <c r="AW165" s="14" t="s">
        <v>33</v>
      </c>
      <c r="AX165" s="14" t="s">
        <v>80</v>
      </c>
      <c r="AY165" s="244" t="s">
        <v>125</v>
      </c>
    </row>
    <row r="166" spans="1:63" s="12" customFormat="1" ht="22.8" customHeight="1">
      <c r="A166" s="12"/>
      <c r="B166" s="189"/>
      <c r="C166" s="190"/>
      <c r="D166" s="191" t="s">
        <v>71</v>
      </c>
      <c r="E166" s="203" t="s">
        <v>82</v>
      </c>
      <c r="F166" s="203" t="s">
        <v>273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SUM(P167:P175)</f>
        <v>0</v>
      </c>
      <c r="Q166" s="197"/>
      <c r="R166" s="198">
        <f>SUM(R167:R175)</f>
        <v>9.11368667</v>
      </c>
      <c r="S166" s="197"/>
      <c r="T166" s="199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80</v>
      </c>
      <c r="AT166" s="201" t="s">
        <v>71</v>
      </c>
      <c r="AU166" s="201" t="s">
        <v>80</v>
      </c>
      <c r="AY166" s="200" t="s">
        <v>125</v>
      </c>
      <c r="BK166" s="202">
        <f>SUM(BK167:BK175)</f>
        <v>0</v>
      </c>
    </row>
    <row r="167" spans="1:65" s="2" customFormat="1" ht="16.5" customHeight="1">
      <c r="A167" s="39"/>
      <c r="B167" s="40"/>
      <c r="C167" s="205" t="s">
        <v>255</v>
      </c>
      <c r="D167" s="205" t="s">
        <v>127</v>
      </c>
      <c r="E167" s="206" t="s">
        <v>275</v>
      </c>
      <c r="F167" s="207" t="s">
        <v>276</v>
      </c>
      <c r="G167" s="208" t="s">
        <v>178</v>
      </c>
      <c r="H167" s="209">
        <v>1.527</v>
      </c>
      <c r="I167" s="210"/>
      <c r="J167" s="211">
        <f>ROUND(I167*H167,2)</f>
        <v>0</v>
      </c>
      <c r="K167" s="207" t="s">
        <v>131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2.16</v>
      </c>
      <c r="R167" s="214">
        <f>Q167*H167</f>
        <v>3.29832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132</v>
      </c>
      <c r="AT167" s="216" t="s">
        <v>127</v>
      </c>
      <c r="AU167" s="216" t="s">
        <v>82</v>
      </c>
      <c r="AY167" s="18" t="s">
        <v>125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132</v>
      </c>
      <c r="BM167" s="216" t="s">
        <v>611</v>
      </c>
    </row>
    <row r="168" spans="1:47" s="2" customFormat="1" ht="12">
      <c r="A168" s="39"/>
      <c r="B168" s="40"/>
      <c r="C168" s="41"/>
      <c r="D168" s="218" t="s">
        <v>134</v>
      </c>
      <c r="E168" s="41"/>
      <c r="F168" s="219" t="s">
        <v>278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82</v>
      </c>
    </row>
    <row r="169" spans="1:51" s="14" customFormat="1" ht="12">
      <c r="A169" s="14"/>
      <c r="B169" s="234"/>
      <c r="C169" s="235"/>
      <c r="D169" s="225" t="s">
        <v>146</v>
      </c>
      <c r="E169" s="236" t="s">
        <v>19</v>
      </c>
      <c r="F169" s="237" t="s">
        <v>612</v>
      </c>
      <c r="G169" s="235"/>
      <c r="H169" s="238">
        <v>1.527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146</v>
      </c>
      <c r="AU169" s="244" t="s">
        <v>82</v>
      </c>
      <c r="AV169" s="14" t="s">
        <v>82</v>
      </c>
      <c r="AW169" s="14" t="s">
        <v>33</v>
      </c>
      <c r="AX169" s="14" t="s">
        <v>80</v>
      </c>
      <c r="AY169" s="244" t="s">
        <v>125</v>
      </c>
    </row>
    <row r="170" spans="1:65" s="2" customFormat="1" ht="21.75" customHeight="1">
      <c r="A170" s="39"/>
      <c r="B170" s="40"/>
      <c r="C170" s="205" t="s">
        <v>7</v>
      </c>
      <c r="D170" s="205" t="s">
        <v>127</v>
      </c>
      <c r="E170" s="206" t="s">
        <v>281</v>
      </c>
      <c r="F170" s="207" t="s">
        <v>282</v>
      </c>
      <c r="G170" s="208" t="s">
        <v>178</v>
      </c>
      <c r="H170" s="209">
        <v>2.29</v>
      </c>
      <c r="I170" s="210"/>
      <c r="J170" s="211">
        <f>ROUND(I170*H170,2)</f>
        <v>0</v>
      </c>
      <c r="K170" s="207" t="s">
        <v>131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2.50187</v>
      </c>
      <c r="R170" s="214">
        <f>Q170*H170</f>
        <v>5.7292822999999995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132</v>
      </c>
      <c r="AT170" s="216" t="s">
        <v>127</v>
      </c>
      <c r="AU170" s="216" t="s">
        <v>82</v>
      </c>
      <c r="AY170" s="18" t="s">
        <v>125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132</v>
      </c>
      <c r="BM170" s="216" t="s">
        <v>613</v>
      </c>
    </row>
    <row r="171" spans="1:47" s="2" customFormat="1" ht="12">
      <c r="A171" s="39"/>
      <c r="B171" s="40"/>
      <c r="C171" s="41"/>
      <c r="D171" s="218" t="s">
        <v>134</v>
      </c>
      <c r="E171" s="41"/>
      <c r="F171" s="219" t="s">
        <v>284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82</v>
      </c>
    </row>
    <row r="172" spans="1:51" s="14" customFormat="1" ht="12">
      <c r="A172" s="14"/>
      <c r="B172" s="234"/>
      <c r="C172" s="235"/>
      <c r="D172" s="225" t="s">
        <v>146</v>
      </c>
      <c r="E172" s="236" t="s">
        <v>19</v>
      </c>
      <c r="F172" s="237" t="s">
        <v>614</v>
      </c>
      <c r="G172" s="235"/>
      <c r="H172" s="238">
        <v>2.29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146</v>
      </c>
      <c r="AU172" s="244" t="s">
        <v>82</v>
      </c>
      <c r="AV172" s="14" t="s">
        <v>82</v>
      </c>
      <c r="AW172" s="14" t="s">
        <v>33</v>
      </c>
      <c r="AX172" s="14" t="s">
        <v>80</v>
      </c>
      <c r="AY172" s="244" t="s">
        <v>125</v>
      </c>
    </row>
    <row r="173" spans="1:65" s="2" customFormat="1" ht="16.5" customHeight="1">
      <c r="A173" s="39"/>
      <c r="B173" s="40"/>
      <c r="C173" s="205" t="s">
        <v>268</v>
      </c>
      <c r="D173" s="205" t="s">
        <v>127</v>
      </c>
      <c r="E173" s="206" t="s">
        <v>287</v>
      </c>
      <c r="F173" s="207" t="s">
        <v>288</v>
      </c>
      <c r="G173" s="208" t="s">
        <v>221</v>
      </c>
      <c r="H173" s="209">
        <v>0.081</v>
      </c>
      <c r="I173" s="210"/>
      <c r="J173" s="211">
        <f>ROUND(I173*H173,2)</f>
        <v>0</v>
      </c>
      <c r="K173" s="207" t="s">
        <v>131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1.06277</v>
      </c>
      <c r="R173" s="214">
        <f>Q173*H173</f>
        <v>0.08608437000000001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132</v>
      </c>
      <c r="AT173" s="216" t="s">
        <v>127</v>
      </c>
      <c r="AU173" s="216" t="s">
        <v>82</v>
      </c>
      <c r="AY173" s="18" t="s">
        <v>125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132</v>
      </c>
      <c r="BM173" s="216" t="s">
        <v>615</v>
      </c>
    </row>
    <row r="174" spans="1:47" s="2" customFormat="1" ht="12">
      <c r="A174" s="39"/>
      <c r="B174" s="40"/>
      <c r="C174" s="41"/>
      <c r="D174" s="218" t="s">
        <v>134</v>
      </c>
      <c r="E174" s="41"/>
      <c r="F174" s="219" t="s">
        <v>290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134</v>
      </c>
      <c r="AU174" s="18" t="s">
        <v>82</v>
      </c>
    </row>
    <row r="175" spans="1:51" s="14" customFormat="1" ht="12">
      <c r="A175" s="14"/>
      <c r="B175" s="234"/>
      <c r="C175" s="235"/>
      <c r="D175" s="225" t="s">
        <v>146</v>
      </c>
      <c r="E175" s="236" t="s">
        <v>19</v>
      </c>
      <c r="F175" s="237" t="s">
        <v>616</v>
      </c>
      <c r="G175" s="235"/>
      <c r="H175" s="238">
        <v>0.081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146</v>
      </c>
      <c r="AU175" s="244" t="s">
        <v>82</v>
      </c>
      <c r="AV175" s="14" t="s">
        <v>82</v>
      </c>
      <c r="AW175" s="14" t="s">
        <v>33</v>
      </c>
      <c r="AX175" s="14" t="s">
        <v>80</v>
      </c>
      <c r="AY175" s="244" t="s">
        <v>125</v>
      </c>
    </row>
    <row r="176" spans="1:63" s="12" customFormat="1" ht="22.8" customHeight="1">
      <c r="A176" s="12"/>
      <c r="B176" s="189"/>
      <c r="C176" s="190"/>
      <c r="D176" s="191" t="s">
        <v>71</v>
      </c>
      <c r="E176" s="203" t="s">
        <v>157</v>
      </c>
      <c r="F176" s="203" t="s">
        <v>302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SUM(P177:P226)</f>
        <v>0</v>
      </c>
      <c r="Q176" s="197"/>
      <c r="R176" s="198">
        <f>SUM(R177:R226)</f>
        <v>37.682927199999995</v>
      </c>
      <c r="S176" s="197"/>
      <c r="T176" s="199">
        <f>SUM(T177:T226)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80</v>
      </c>
      <c r="AT176" s="201" t="s">
        <v>71</v>
      </c>
      <c r="AU176" s="201" t="s">
        <v>80</v>
      </c>
      <c r="AY176" s="200" t="s">
        <v>125</v>
      </c>
      <c r="BK176" s="202">
        <f>SUM(BK177:BK226)</f>
        <v>0</v>
      </c>
    </row>
    <row r="177" spans="1:65" s="2" customFormat="1" ht="21.75" customHeight="1">
      <c r="A177" s="39"/>
      <c r="B177" s="40"/>
      <c r="C177" s="205" t="s">
        <v>274</v>
      </c>
      <c r="D177" s="205" t="s">
        <v>127</v>
      </c>
      <c r="E177" s="206" t="s">
        <v>310</v>
      </c>
      <c r="F177" s="207" t="s">
        <v>311</v>
      </c>
      <c r="G177" s="208" t="s">
        <v>143</v>
      </c>
      <c r="H177" s="209">
        <v>20</v>
      </c>
      <c r="I177" s="210"/>
      <c r="J177" s="211">
        <f>ROUND(I177*H177,2)</f>
        <v>0</v>
      </c>
      <c r="K177" s="207" t="s">
        <v>131</v>
      </c>
      <c r="L177" s="45"/>
      <c r="M177" s="212" t="s">
        <v>19</v>
      </c>
      <c r="N177" s="213" t="s">
        <v>43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132</v>
      </c>
      <c r="AT177" s="216" t="s">
        <v>127</v>
      </c>
      <c r="AU177" s="216" t="s">
        <v>82</v>
      </c>
      <c r="AY177" s="18" t="s">
        <v>125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132</v>
      </c>
      <c r="BM177" s="216" t="s">
        <v>617</v>
      </c>
    </row>
    <row r="178" spans="1:47" s="2" customFormat="1" ht="12">
      <c r="A178" s="39"/>
      <c r="B178" s="40"/>
      <c r="C178" s="41"/>
      <c r="D178" s="218" t="s">
        <v>134</v>
      </c>
      <c r="E178" s="41"/>
      <c r="F178" s="219" t="s">
        <v>313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82</v>
      </c>
    </row>
    <row r="179" spans="1:51" s="13" customFormat="1" ht="12">
      <c r="A179" s="13"/>
      <c r="B179" s="223"/>
      <c r="C179" s="224"/>
      <c r="D179" s="225" t="s">
        <v>146</v>
      </c>
      <c r="E179" s="226" t="s">
        <v>19</v>
      </c>
      <c r="F179" s="227" t="s">
        <v>314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146</v>
      </c>
      <c r="AU179" s="233" t="s">
        <v>82</v>
      </c>
      <c r="AV179" s="13" t="s">
        <v>80</v>
      </c>
      <c r="AW179" s="13" t="s">
        <v>33</v>
      </c>
      <c r="AX179" s="13" t="s">
        <v>72</v>
      </c>
      <c r="AY179" s="233" t="s">
        <v>125</v>
      </c>
    </row>
    <row r="180" spans="1:51" s="14" customFormat="1" ht="12">
      <c r="A180" s="14"/>
      <c r="B180" s="234"/>
      <c r="C180" s="235"/>
      <c r="D180" s="225" t="s">
        <v>146</v>
      </c>
      <c r="E180" s="236" t="s">
        <v>19</v>
      </c>
      <c r="F180" s="237" t="s">
        <v>255</v>
      </c>
      <c r="G180" s="235"/>
      <c r="H180" s="238">
        <v>20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146</v>
      </c>
      <c r="AU180" s="244" t="s">
        <v>82</v>
      </c>
      <c r="AV180" s="14" t="s">
        <v>82</v>
      </c>
      <c r="AW180" s="14" t="s">
        <v>33</v>
      </c>
      <c r="AX180" s="14" t="s">
        <v>80</v>
      </c>
      <c r="AY180" s="244" t="s">
        <v>125</v>
      </c>
    </row>
    <row r="181" spans="1:65" s="2" customFormat="1" ht="21.75" customHeight="1">
      <c r="A181" s="39"/>
      <c r="B181" s="40"/>
      <c r="C181" s="205" t="s">
        <v>280</v>
      </c>
      <c r="D181" s="205" t="s">
        <v>127</v>
      </c>
      <c r="E181" s="206" t="s">
        <v>316</v>
      </c>
      <c r="F181" s="207" t="s">
        <v>317</v>
      </c>
      <c r="G181" s="208" t="s">
        <v>143</v>
      </c>
      <c r="H181" s="209">
        <v>105.5</v>
      </c>
      <c r="I181" s="210"/>
      <c r="J181" s="211">
        <f>ROUND(I181*H181,2)</f>
        <v>0</v>
      </c>
      <c r="K181" s="207" t="s">
        <v>131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132</v>
      </c>
      <c r="AT181" s="216" t="s">
        <v>127</v>
      </c>
      <c r="AU181" s="216" t="s">
        <v>82</v>
      </c>
      <c r="AY181" s="18" t="s">
        <v>125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132</v>
      </c>
      <c r="BM181" s="216" t="s">
        <v>618</v>
      </c>
    </row>
    <row r="182" spans="1:47" s="2" customFormat="1" ht="12">
      <c r="A182" s="39"/>
      <c r="B182" s="40"/>
      <c r="C182" s="41"/>
      <c r="D182" s="218" t="s">
        <v>134</v>
      </c>
      <c r="E182" s="41"/>
      <c r="F182" s="219" t="s">
        <v>319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82</v>
      </c>
    </row>
    <row r="183" spans="1:51" s="13" customFormat="1" ht="12">
      <c r="A183" s="13"/>
      <c r="B183" s="223"/>
      <c r="C183" s="224"/>
      <c r="D183" s="225" t="s">
        <v>146</v>
      </c>
      <c r="E183" s="226" t="s">
        <v>19</v>
      </c>
      <c r="F183" s="227" t="s">
        <v>181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146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125</v>
      </c>
    </row>
    <row r="184" spans="1:51" s="14" customFormat="1" ht="12">
      <c r="A184" s="14"/>
      <c r="B184" s="234"/>
      <c r="C184" s="235"/>
      <c r="D184" s="225" t="s">
        <v>146</v>
      </c>
      <c r="E184" s="236" t="s">
        <v>19</v>
      </c>
      <c r="F184" s="237" t="s">
        <v>568</v>
      </c>
      <c r="G184" s="235"/>
      <c r="H184" s="238">
        <v>105.5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146</v>
      </c>
      <c r="AU184" s="244" t="s">
        <v>82</v>
      </c>
      <c r="AV184" s="14" t="s">
        <v>82</v>
      </c>
      <c r="AW184" s="14" t="s">
        <v>33</v>
      </c>
      <c r="AX184" s="14" t="s">
        <v>80</v>
      </c>
      <c r="AY184" s="244" t="s">
        <v>125</v>
      </c>
    </row>
    <row r="185" spans="1:65" s="2" customFormat="1" ht="21.75" customHeight="1">
      <c r="A185" s="39"/>
      <c r="B185" s="40"/>
      <c r="C185" s="205" t="s">
        <v>286</v>
      </c>
      <c r="D185" s="205" t="s">
        <v>127</v>
      </c>
      <c r="E185" s="206" t="s">
        <v>321</v>
      </c>
      <c r="F185" s="207" t="s">
        <v>322</v>
      </c>
      <c r="G185" s="208" t="s">
        <v>143</v>
      </c>
      <c r="H185" s="209">
        <v>105.5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82</v>
      </c>
      <c r="AY185" s="18" t="s">
        <v>125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132</v>
      </c>
      <c r="BM185" s="216" t="s">
        <v>619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324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82</v>
      </c>
    </row>
    <row r="187" spans="1:51" s="13" customFormat="1" ht="12">
      <c r="A187" s="13"/>
      <c r="B187" s="223"/>
      <c r="C187" s="224"/>
      <c r="D187" s="225" t="s">
        <v>146</v>
      </c>
      <c r="E187" s="226" t="s">
        <v>19</v>
      </c>
      <c r="F187" s="227" t="s">
        <v>181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146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125</v>
      </c>
    </row>
    <row r="188" spans="1:51" s="14" customFormat="1" ht="12">
      <c r="A188" s="14"/>
      <c r="B188" s="234"/>
      <c r="C188" s="235"/>
      <c r="D188" s="225" t="s">
        <v>146</v>
      </c>
      <c r="E188" s="236" t="s">
        <v>19</v>
      </c>
      <c r="F188" s="237" t="s">
        <v>568</v>
      </c>
      <c r="G188" s="235"/>
      <c r="H188" s="238">
        <v>105.5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146</v>
      </c>
      <c r="AU188" s="244" t="s">
        <v>82</v>
      </c>
      <c r="AV188" s="14" t="s">
        <v>82</v>
      </c>
      <c r="AW188" s="14" t="s">
        <v>33</v>
      </c>
      <c r="AX188" s="14" t="s">
        <v>80</v>
      </c>
      <c r="AY188" s="244" t="s">
        <v>125</v>
      </c>
    </row>
    <row r="189" spans="1:65" s="2" customFormat="1" ht="21.75" customHeight="1">
      <c r="A189" s="39"/>
      <c r="B189" s="40"/>
      <c r="C189" s="205" t="s">
        <v>292</v>
      </c>
      <c r="D189" s="205" t="s">
        <v>127</v>
      </c>
      <c r="E189" s="206" t="s">
        <v>327</v>
      </c>
      <c r="F189" s="207" t="s">
        <v>328</v>
      </c>
      <c r="G189" s="208" t="s">
        <v>143</v>
      </c>
      <c r="H189" s="209">
        <v>31.11</v>
      </c>
      <c r="I189" s="210"/>
      <c r="J189" s="211">
        <f>ROUND(I189*H189,2)</f>
        <v>0</v>
      </c>
      <c r="K189" s="207" t="s">
        <v>131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132</v>
      </c>
      <c r="AT189" s="216" t="s">
        <v>127</v>
      </c>
      <c r="AU189" s="216" t="s">
        <v>82</v>
      </c>
      <c r="AY189" s="18" t="s">
        <v>125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132</v>
      </c>
      <c r="BM189" s="216" t="s">
        <v>620</v>
      </c>
    </row>
    <row r="190" spans="1:47" s="2" customFormat="1" ht="12">
      <c r="A190" s="39"/>
      <c r="B190" s="40"/>
      <c r="C190" s="41"/>
      <c r="D190" s="218" t="s">
        <v>134</v>
      </c>
      <c r="E190" s="41"/>
      <c r="F190" s="219" t="s">
        <v>330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82</v>
      </c>
    </row>
    <row r="191" spans="1:51" s="13" customFormat="1" ht="12">
      <c r="A191" s="13"/>
      <c r="B191" s="223"/>
      <c r="C191" s="224"/>
      <c r="D191" s="225" t="s">
        <v>146</v>
      </c>
      <c r="E191" s="226" t="s">
        <v>19</v>
      </c>
      <c r="F191" s="227" t="s">
        <v>183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146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125</v>
      </c>
    </row>
    <row r="192" spans="1:51" s="14" customFormat="1" ht="12">
      <c r="A192" s="14"/>
      <c r="B192" s="234"/>
      <c r="C192" s="235"/>
      <c r="D192" s="225" t="s">
        <v>146</v>
      </c>
      <c r="E192" s="236" t="s">
        <v>19</v>
      </c>
      <c r="F192" s="237" t="s">
        <v>379</v>
      </c>
      <c r="G192" s="235"/>
      <c r="H192" s="238">
        <v>42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146</v>
      </c>
      <c r="AU192" s="244" t="s">
        <v>82</v>
      </c>
      <c r="AV192" s="14" t="s">
        <v>82</v>
      </c>
      <c r="AW192" s="14" t="s">
        <v>33</v>
      </c>
      <c r="AX192" s="14" t="s">
        <v>72</v>
      </c>
      <c r="AY192" s="244" t="s">
        <v>125</v>
      </c>
    </row>
    <row r="193" spans="1:51" s="14" customFormat="1" ht="12">
      <c r="A193" s="14"/>
      <c r="B193" s="234"/>
      <c r="C193" s="235"/>
      <c r="D193" s="225" t="s">
        <v>146</v>
      </c>
      <c r="E193" s="236" t="s">
        <v>19</v>
      </c>
      <c r="F193" s="237" t="s">
        <v>621</v>
      </c>
      <c r="G193" s="235"/>
      <c r="H193" s="238">
        <v>-10.89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146</v>
      </c>
      <c r="AU193" s="244" t="s">
        <v>82</v>
      </c>
      <c r="AV193" s="14" t="s">
        <v>82</v>
      </c>
      <c r="AW193" s="14" t="s">
        <v>33</v>
      </c>
      <c r="AX193" s="14" t="s">
        <v>72</v>
      </c>
      <c r="AY193" s="244" t="s">
        <v>125</v>
      </c>
    </row>
    <row r="194" spans="1:51" s="15" customFormat="1" ht="12">
      <c r="A194" s="15"/>
      <c r="B194" s="245"/>
      <c r="C194" s="246"/>
      <c r="D194" s="225" t="s">
        <v>146</v>
      </c>
      <c r="E194" s="247" t="s">
        <v>19</v>
      </c>
      <c r="F194" s="248" t="s">
        <v>151</v>
      </c>
      <c r="G194" s="246"/>
      <c r="H194" s="249">
        <v>31.11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146</v>
      </c>
      <c r="AU194" s="255" t="s">
        <v>82</v>
      </c>
      <c r="AV194" s="15" t="s">
        <v>132</v>
      </c>
      <c r="AW194" s="15" t="s">
        <v>33</v>
      </c>
      <c r="AX194" s="15" t="s">
        <v>80</v>
      </c>
      <c r="AY194" s="255" t="s">
        <v>125</v>
      </c>
    </row>
    <row r="195" spans="1:65" s="2" customFormat="1" ht="24.15" customHeight="1">
      <c r="A195" s="39"/>
      <c r="B195" s="40"/>
      <c r="C195" s="205" t="s">
        <v>298</v>
      </c>
      <c r="D195" s="205" t="s">
        <v>127</v>
      </c>
      <c r="E195" s="206" t="s">
        <v>338</v>
      </c>
      <c r="F195" s="207" t="s">
        <v>339</v>
      </c>
      <c r="G195" s="208" t="s">
        <v>143</v>
      </c>
      <c r="H195" s="209">
        <v>20</v>
      </c>
      <c r="I195" s="210"/>
      <c r="J195" s="211">
        <f>ROUND(I195*H195,2)</f>
        <v>0</v>
      </c>
      <c r="K195" s="207" t="s">
        <v>131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132</v>
      </c>
      <c r="AT195" s="216" t="s">
        <v>127</v>
      </c>
      <c r="AU195" s="216" t="s">
        <v>82</v>
      </c>
      <c r="AY195" s="18" t="s">
        <v>125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132</v>
      </c>
      <c r="BM195" s="216" t="s">
        <v>622</v>
      </c>
    </row>
    <row r="196" spans="1:47" s="2" customFormat="1" ht="12">
      <c r="A196" s="39"/>
      <c r="B196" s="40"/>
      <c r="C196" s="41"/>
      <c r="D196" s="218" t="s">
        <v>134</v>
      </c>
      <c r="E196" s="41"/>
      <c r="F196" s="219" t="s">
        <v>341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134</v>
      </c>
      <c r="AU196" s="18" t="s">
        <v>82</v>
      </c>
    </row>
    <row r="197" spans="1:51" s="13" customFormat="1" ht="12">
      <c r="A197" s="13"/>
      <c r="B197" s="223"/>
      <c r="C197" s="224"/>
      <c r="D197" s="225" t="s">
        <v>146</v>
      </c>
      <c r="E197" s="226" t="s">
        <v>19</v>
      </c>
      <c r="F197" s="227" t="s">
        <v>314</v>
      </c>
      <c r="G197" s="224"/>
      <c r="H197" s="226" t="s">
        <v>19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146</v>
      </c>
      <c r="AU197" s="233" t="s">
        <v>82</v>
      </c>
      <c r="AV197" s="13" t="s">
        <v>80</v>
      </c>
      <c r="AW197" s="13" t="s">
        <v>33</v>
      </c>
      <c r="AX197" s="13" t="s">
        <v>72</v>
      </c>
      <c r="AY197" s="233" t="s">
        <v>125</v>
      </c>
    </row>
    <row r="198" spans="1:51" s="14" customFormat="1" ht="12">
      <c r="A198" s="14"/>
      <c r="B198" s="234"/>
      <c r="C198" s="235"/>
      <c r="D198" s="225" t="s">
        <v>146</v>
      </c>
      <c r="E198" s="236" t="s">
        <v>19</v>
      </c>
      <c r="F198" s="237" t="s">
        <v>255</v>
      </c>
      <c r="G198" s="235"/>
      <c r="H198" s="238">
        <v>20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146</v>
      </c>
      <c r="AU198" s="244" t="s">
        <v>82</v>
      </c>
      <c r="AV198" s="14" t="s">
        <v>82</v>
      </c>
      <c r="AW198" s="14" t="s">
        <v>33</v>
      </c>
      <c r="AX198" s="14" t="s">
        <v>80</v>
      </c>
      <c r="AY198" s="244" t="s">
        <v>125</v>
      </c>
    </row>
    <row r="199" spans="1:65" s="2" customFormat="1" ht="16.5" customHeight="1">
      <c r="A199" s="39"/>
      <c r="B199" s="40"/>
      <c r="C199" s="205" t="s">
        <v>303</v>
      </c>
      <c r="D199" s="205" t="s">
        <v>127</v>
      </c>
      <c r="E199" s="206" t="s">
        <v>343</v>
      </c>
      <c r="F199" s="207" t="s">
        <v>344</v>
      </c>
      <c r="G199" s="208" t="s">
        <v>143</v>
      </c>
      <c r="H199" s="209">
        <v>20</v>
      </c>
      <c r="I199" s="210"/>
      <c r="J199" s="211">
        <f>ROUND(I199*H199,2)</f>
        <v>0</v>
      </c>
      <c r="K199" s="207" t="s">
        <v>131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132</v>
      </c>
      <c r="AT199" s="216" t="s">
        <v>127</v>
      </c>
      <c r="AU199" s="216" t="s">
        <v>82</v>
      </c>
      <c r="AY199" s="18" t="s">
        <v>125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132</v>
      </c>
      <c r="BM199" s="216" t="s">
        <v>623</v>
      </c>
    </row>
    <row r="200" spans="1:47" s="2" customFormat="1" ht="12">
      <c r="A200" s="39"/>
      <c r="B200" s="40"/>
      <c r="C200" s="41"/>
      <c r="D200" s="218" t="s">
        <v>134</v>
      </c>
      <c r="E200" s="41"/>
      <c r="F200" s="219" t="s">
        <v>346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82</v>
      </c>
    </row>
    <row r="201" spans="1:51" s="13" customFormat="1" ht="12">
      <c r="A201" s="13"/>
      <c r="B201" s="223"/>
      <c r="C201" s="224"/>
      <c r="D201" s="225" t="s">
        <v>146</v>
      </c>
      <c r="E201" s="226" t="s">
        <v>19</v>
      </c>
      <c r="F201" s="227" t="s">
        <v>347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146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125</v>
      </c>
    </row>
    <row r="202" spans="1:51" s="14" customFormat="1" ht="12">
      <c r="A202" s="14"/>
      <c r="B202" s="234"/>
      <c r="C202" s="235"/>
      <c r="D202" s="225" t="s">
        <v>146</v>
      </c>
      <c r="E202" s="236" t="s">
        <v>19</v>
      </c>
      <c r="F202" s="237" t="s">
        <v>255</v>
      </c>
      <c r="G202" s="235"/>
      <c r="H202" s="238">
        <v>20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146</v>
      </c>
      <c r="AU202" s="244" t="s">
        <v>82</v>
      </c>
      <c r="AV202" s="14" t="s">
        <v>82</v>
      </c>
      <c r="AW202" s="14" t="s">
        <v>33</v>
      </c>
      <c r="AX202" s="14" t="s">
        <v>80</v>
      </c>
      <c r="AY202" s="244" t="s">
        <v>125</v>
      </c>
    </row>
    <row r="203" spans="1:65" s="2" customFormat="1" ht="24.15" customHeight="1">
      <c r="A203" s="39"/>
      <c r="B203" s="40"/>
      <c r="C203" s="205" t="s">
        <v>309</v>
      </c>
      <c r="D203" s="205" t="s">
        <v>127</v>
      </c>
      <c r="E203" s="206" t="s">
        <v>349</v>
      </c>
      <c r="F203" s="207" t="s">
        <v>350</v>
      </c>
      <c r="G203" s="208" t="s">
        <v>143</v>
      </c>
      <c r="H203" s="209">
        <v>20</v>
      </c>
      <c r="I203" s="210"/>
      <c r="J203" s="211">
        <f>ROUND(I203*H203,2)</f>
        <v>0</v>
      </c>
      <c r="K203" s="207" t="s">
        <v>131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132</v>
      </c>
      <c r="AT203" s="216" t="s">
        <v>127</v>
      </c>
      <c r="AU203" s="216" t="s">
        <v>82</v>
      </c>
      <c r="AY203" s="18" t="s">
        <v>125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132</v>
      </c>
      <c r="BM203" s="216" t="s">
        <v>624</v>
      </c>
    </row>
    <row r="204" spans="1:47" s="2" customFormat="1" ht="12">
      <c r="A204" s="39"/>
      <c r="B204" s="40"/>
      <c r="C204" s="41"/>
      <c r="D204" s="218" t="s">
        <v>134</v>
      </c>
      <c r="E204" s="41"/>
      <c r="F204" s="219" t="s">
        <v>352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82</v>
      </c>
    </row>
    <row r="205" spans="1:51" s="13" customFormat="1" ht="12">
      <c r="A205" s="13"/>
      <c r="B205" s="223"/>
      <c r="C205" s="224"/>
      <c r="D205" s="225" t="s">
        <v>146</v>
      </c>
      <c r="E205" s="226" t="s">
        <v>19</v>
      </c>
      <c r="F205" s="227" t="s">
        <v>314</v>
      </c>
      <c r="G205" s="224"/>
      <c r="H205" s="226" t="s">
        <v>19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146</v>
      </c>
      <c r="AU205" s="233" t="s">
        <v>82</v>
      </c>
      <c r="AV205" s="13" t="s">
        <v>80</v>
      </c>
      <c r="AW205" s="13" t="s">
        <v>33</v>
      </c>
      <c r="AX205" s="13" t="s">
        <v>72</v>
      </c>
      <c r="AY205" s="233" t="s">
        <v>125</v>
      </c>
    </row>
    <row r="206" spans="1:51" s="14" customFormat="1" ht="12">
      <c r="A206" s="14"/>
      <c r="B206" s="234"/>
      <c r="C206" s="235"/>
      <c r="D206" s="225" t="s">
        <v>146</v>
      </c>
      <c r="E206" s="236" t="s">
        <v>19</v>
      </c>
      <c r="F206" s="237" t="s">
        <v>255</v>
      </c>
      <c r="G206" s="235"/>
      <c r="H206" s="238">
        <v>20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146</v>
      </c>
      <c r="AU206" s="244" t="s">
        <v>82</v>
      </c>
      <c r="AV206" s="14" t="s">
        <v>82</v>
      </c>
      <c r="AW206" s="14" t="s">
        <v>33</v>
      </c>
      <c r="AX206" s="14" t="s">
        <v>80</v>
      </c>
      <c r="AY206" s="244" t="s">
        <v>125</v>
      </c>
    </row>
    <row r="207" spans="1:65" s="2" customFormat="1" ht="37.8" customHeight="1">
      <c r="A207" s="39"/>
      <c r="B207" s="40"/>
      <c r="C207" s="205" t="s">
        <v>315</v>
      </c>
      <c r="D207" s="205" t="s">
        <v>127</v>
      </c>
      <c r="E207" s="206" t="s">
        <v>625</v>
      </c>
      <c r="F207" s="207" t="s">
        <v>626</v>
      </c>
      <c r="G207" s="208" t="s">
        <v>143</v>
      </c>
      <c r="H207" s="209">
        <v>31.11</v>
      </c>
      <c r="I207" s="210"/>
      <c r="J207" s="211">
        <f>ROUND(I207*H207,2)</f>
        <v>0</v>
      </c>
      <c r="K207" s="207" t="s">
        <v>131</v>
      </c>
      <c r="L207" s="45"/>
      <c r="M207" s="212" t="s">
        <v>19</v>
      </c>
      <c r="N207" s="213" t="s">
        <v>43</v>
      </c>
      <c r="O207" s="85"/>
      <c r="P207" s="214">
        <f>O207*H207</f>
        <v>0</v>
      </c>
      <c r="Q207" s="214">
        <v>0.08922</v>
      </c>
      <c r="R207" s="214">
        <f>Q207*H207</f>
        <v>2.7756342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132</v>
      </c>
      <c r="AT207" s="216" t="s">
        <v>127</v>
      </c>
      <c r="AU207" s="216" t="s">
        <v>82</v>
      </c>
      <c r="AY207" s="18" t="s">
        <v>125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80</v>
      </c>
      <c r="BK207" s="217">
        <f>ROUND(I207*H207,2)</f>
        <v>0</v>
      </c>
      <c r="BL207" s="18" t="s">
        <v>132</v>
      </c>
      <c r="BM207" s="216" t="s">
        <v>627</v>
      </c>
    </row>
    <row r="208" spans="1:47" s="2" customFormat="1" ht="12">
      <c r="A208" s="39"/>
      <c r="B208" s="40"/>
      <c r="C208" s="41"/>
      <c r="D208" s="218" t="s">
        <v>134</v>
      </c>
      <c r="E208" s="41"/>
      <c r="F208" s="219" t="s">
        <v>628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134</v>
      </c>
      <c r="AU208" s="18" t="s">
        <v>82</v>
      </c>
    </row>
    <row r="209" spans="1:51" s="13" customFormat="1" ht="12">
      <c r="A209" s="13"/>
      <c r="B209" s="223"/>
      <c r="C209" s="224"/>
      <c r="D209" s="225" t="s">
        <v>146</v>
      </c>
      <c r="E209" s="226" t="s">
        <v>19</v>
      </c>
      <c r="F209" s="227" t="s">
        <v>183</v>
      </c>
      <c r="G209" s="224"/>
      <c r="H209" s="226" t="s">
        <v>19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146</v>
      </c>
      <c r="AU209" s="233" t="s">
        <v>82</v>
      </c>
      <c r="AV209" s="13" t="s">
        <v>80</v>
      </c>
      <c r="AW209" s="13" t="s">
        <v>33</v>
      </c>
      <c r="AX209" s="13" t="s">
        <v>72</v>
      </c>
      <c r="AY209" s="233" t="s">
        <v>125</v>
      </c>
    </row>
    <row r="210" spans="1:51" s="14" customFormat="1" ht="12">
      <c r="A210" s="14"/>
      <c r="B210" s="234"/>
      <c r="C210" s="235"/>
      <c r="D210" s="225" t="s">
        <v>146</v>
      </c>
      <c r="E210" s="236" t="s">
        <v>19</v>
      </c>
      <c r="F210" s="237" t="s">
        <v>379</v>
      </c>
      <c r="G210" s="235"/>
      <c r="H210" s="238">
        <v>42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146</v>
      </c>
      <c r="AU210" s="244" t="s">
        <v>82</v>
      </c>
      <c r="AV210" s="14" t="s">
        <v>82</v>
      </c>
      <c r="AW210" s="14" t="s">
        <v>33</v>
      </c>
      <c r="AX210" s="14" t="s">
        <v>72</v>
      </c>
      <c r="AY210" s="244" t="s">
        <v>125</v>
      </c>
    </row>
    <row r="211" spans="1:51" s="14" customFormat="1" ht="12">
      <c r="A211" s="14"/>
      <c r="B211" s="234"/>
      <c r="C211" s="235"/>
      <c r="D211" s="225" t="s">
        <v>146</v>
      </c>
      <c r="E211" s="236" t="s">
        <v>19</v>
      </c>
      <c r="F211" s="237" t="s">
        <v>621</v>
      </c>
      <c r="G211" s="235"/>
      <c r="H211" s="238">
        <v>-10.89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146</v>
      </c>
      <c r="AU211" s="244" t="s">
        <v>82</v>
      </c>
      <c r="AV211" s="14" t="s">
        <v>82</v>
      </c>
      <c r="AW211" s="14" t="s">
        <v>33</v>
      </c>
      <c r="AX211" s="14" t="s">
        <v>72</v>
      </c>
      <c r="AY211" s="244" t="s">
        <v>125</v>
      </c>
    </row>
    <row r="212" spans="1:51" s="15" customFormat="1" ht="12">
      <c r="A212" s="15"/>
      <c r="B212" s="245"/>
      <c r="C212" s="246"/>
      <c r="D212" s="225" t="s">
        <v>146</v>
      </c>
      <c r="E212" s="247" t="s">
        <v>19</v>
      </c>
      <c r="F212" s="248" t="s">
        <v>151</v>
      </c>
      <c r="G212" s="246"/>
      <c r="H212" s="249">
        <v>31.11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146</v>
      </c>
      <c r="AU212" s="255" t="s">
        <v>82</v>
      </c>
      <c r="AV212" s="15" t="s">
        <v>132</v>
      </c>
      <c r="AW212" s="15" t="s">
        <v>33</v>
      </c>
      <c r="AX212" s="15" t="s">
        <v>80</v>
      </c>
      <c r="AY212" s="255" t="s">
        <v>125</v>
      </c>
    </row>
    <row r="213" spans="1:65" s="2" customFormat="1" ht="16.5" customHeight="1">
      <c r="A213" s="39"/>
      <c r="B213" s="40"/>
      <c r="C213" s="256" t="s">
        <v>320</v>
      </c>
      <c r="D213" s="256" t="s">
        <v>239</v>
      </c>
      <c r="E213" s="257" t="s">
        <v>364</v>
      </c>
      <c r="F213" s="258" t="s">
        <v>365</v>
      </c>
      <c r="G213" s="259" t="s">
        <v>143</v>
      </c>
      <c r="H213" s="260">
        <v>28.912</v>
      </c>
      <c r="I213" s="261"/>
      <c r="J213" s="262">
        <f>ROUND(I213*H213,2)</f>
        <v>0</v>
      </c>
      <c r="K213" s="258" t="s">
        <v>131</v>
      </c>
      <c r="L213" s="263"/>
      <c r="M213" s="264" t="s">
        <v>19</v>
      </c>
      <c r="N213" s="265" t="s">
        <v>43</v>
      </c>
      <c r="O213" s="85"/>
      <c r="P213" s="214">
        <f>O213*H213</f>
        <v>0</v>
      </c>
      <c r="Q213" s="214">
        <v>0.131</v>
      </c>
      <c r="R213" s="214">
        <f>Q213*H213</f>
        <v>3.787472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175</v>
      </c>
      <c r="AT213" s="216" t="s">
        <v>239</v>
      </c>
      <c r="AU213" s="216" t="s">
        <v>82</v>
      </c>
      <c r="AY213" s="18" t="s">
        <v>125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132</v>
      </c>
      <c r="BM213" s="216" t="s">
        <v>629</v>
      </c>
    </row>
    <row r="214" spans="1:51" s="14" customFormat="1" ht="12">
      <c r="A214" s="14"/>
      <c r="B214" s="234"/>
      <c r="C214" s="235"/>
      <c r="D214" s="225" t="s">
        <v>146</v>
      </c>
      <c r="E214" s="235"/>
      <c r="F214" s="237" t="s">
        <v>630</v>
      </c>
      <c r="G214" s="235"/>
      <c r="H214" s="238">
        <v>28.912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146</v>
      </c>
      <c r="AU214" s="244" t="s">
        <v>82</v>
      </c>
      <c r="AV214" s="14" t="s">
        <v>82</v>
      </c>
      <c r="AW214" s="14" t="s">
        <v>4</v>
      </c>
      <c r="AX214" s="14" t="s">
        <v>80</v>
      </c>
      <c r="AY214" s="244" t="s">
        <v>125</v>
      </c>
    </row>
    <row r="215" spans="1:65" s="2" customFormat="1" ht="16.5" customHeight="1">
      <c r="A215" s="39"/>
      <c r="B215" s="40"/>
      <c r="C215" s="256" t="s">
        <v>326</v>
      </c>
      <c r="D215" s="256" t="s">
        <v>239</v>
      </c>
      <c r="E215" s="257" t="s">
        <v>631</v>
      </c>
      <c r="F215" s="258" t="s">
        <v>632</v>
      </c>
      <c r="G215" s="259" t="s">
        <v>143</v>
      </c>
      <c r="H215" s="260">
        <v>3.131</v>
      </c>
      <c r="I215" s="261"/>
      <c r="J215" s="262">
        <f>ROUND(I215*H215,2)</f>
        <v>0</v>
      </c>
      <c r="K215" s="258" t="s">
        <v>131</v>
      </c>
      <c r="L215" s="263"/>
      <c r="M215" s="264" t="s">
        <v>19</v>
      </c>
      <c r="N215" s="265" t="s">
        <v>43</v>
      </c>
      <c r="O215" s="85"/>
      <c r="P215" s="214">
        <f>O215*H215</f>
        <v>0</v>
      </c>
      <c r="Q215" s="214">
        <v>0.131</v>
      </c>
      <c r="R215" s="214">
        <f>Q215*H215</f>
        <v>0.410161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175</v>
      </c>
      <c r="AT215" s="216" t="s">
        <v>239</v>
      </c>
      <c r="AU215" s="216" t="s">
        <v>82</v>
      </c>
      <c r="AY215" s="18" t="s">
        <v>125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132</v>
      </c>
      <c r="BM215" s="216" t="s">
        <v>633</v>
      </c>
    </row>
    <row r="216" spans="1:51" s="14" customFormat="1" ht="12">
      <c r="A216" s="14"/>
      <c r="B216" s="234"/>
      <c r="C216" s="235"/>
      <c r="D216" s="225" t="s">
        <v>146</v>
      </c>
      <c r="E216" s="235"/>
      <c r="F216" s="237" t="s">
        <v>634</v>
      </c>
      <c r="G216" s="235"/>
      <c r="H216" s="238">
        <v>3.131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146</v>
      </c>
      <c r="AU216" s="244" t="s">
        <v>82</v>
      </c>
      <c r="AV216" s="14" t="s">
        <v>82</v>
      </c>
      <c r="AW216" s="14" t="s">
        <v>4</v>
      </c>
      <c r="AX216" s="14" t="s">
        <v>80</v>
      </c>
      <c r="AY216" s="244" t="s">
        <v>125</v>
      </c>
    </row>
    <row r="217" spans="1:65" s="2" customFormat="1" ht="44.25" customHeight="1">
      <c r="A217" s="39"/>
      <c r="B217" s="40"/>
      <c r="C217" s="205" t="s">
        <v>332</v>
      </c>
      <c r="D217" s="205" t="s">
        <v>127</v>
      </c>
      <c r="E217" s="206" t="s">
        <v>374</v>
      </c>
      <c r="F217" s="207" t="s">
        <v>375</v>
      </c>
      <c r="G217" s="208" t="s">
        <v>143</v>
      </c>
      <c r="H217" s="209">
        <v>105.5</v>
      </c>
      <c r="I217" s="210"/>
      <c r="J217" s="211">
        <f>ROUND(I217*H217,2)</f>
        <v>0</v>
      </c>
      <c r="K217" s="207" t="s">
        <v>131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0.11162</v>
      </c>
      <c r="R217" s="214">
        <f>Q217*H217</f>
        <v>11.77591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132</v>
      </c>
      <c r="AT217" s="216" t="s">
        <v>127</v>
      </c>
      <c r="AU217" s="216" t="s">
        <v>82</v>
      </c>
      <c r="AY217" s="18" t="s">
        <v>125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132</v>
      </c>
      <c r="BM217" s="216" t="s">
        <v>635</v>
      </c>
    </row>
    <row r="218" spans="1:47" s="2" customFormat="1" ht="12">
      <c r="A218" s="39"/>
      <c r="B218" s="40"/>
      <c r="C218" s="41"/>
      <c r="D218" s="218" t="s">
        <v>134</v>
      </c>
      <c r="E218" s="41"/>
      <c r="F218" s="219" t="s">
        <v>377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134</v>
      </c>
      <c r="AU218" s="18" t="s">
        <v>82</v>
      </c>
    </row>
    <row r="219" spans="1:51" s="13" customFormat="1" ht="12">
      <c r="A219" s="13"/>
      <c r="B219" s="223"/>
      <c r="C219" s="224"/>
      <c r="D219" s="225" t="s">
        <v>146</v>
      </c>
      <c r="E219" s="226" t="s">
        <v>19</v>
      </c>
      <c r="F219" s="227" t="s">
        <v>181</v>
      </c>
      <c r="G219" s="224"/>
      <c r="H219" s="226" t="s">
        <v>19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146</v>
      </c>
      <c r="AU219" s="233" t="s">
        <v>82</v>
      </c>
      <c r="AV219" s="13" t="s">
        <v>80</v>
      </c>
      <c r="AW219" s="13" t="s">
        <v>33</v>
      </c>
      <c r="AX219" s="13" t="s">
        <v>72</v>
      </c>
      <c r="AY219" s="233" t="s">
        <v>125</v>
      </c>
    </row>
    <row r="220" spans="1:51" s="14" customFormat="1" ht="12">
      <c r="A220" s="14"/>
      <c r="B220" s="234"/>
      <c r="C220" s="235"/>
      <c r="D220" s="225" t="s">
        <v>146</v>
      </c>
      <c r="E220" s="236" t="s">
        <v>19</v>
      </c>
      <c r="F220" s="237" t="s">
        <v>568</v>
      </c>
      <c r="G220" s="235"/>
      <c r="H220" s="238">
        <v>105.5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146</v>
      </c>
      <c r="AU220" s="244" t="s">
        <v>82</v>
      </c>
      <c r="AV220" s="14" t="s">
        <v>82</v>
      </c>
      <c r="AW220" s="14" t="s">
        <v>33</v>
      </c>
      <c r="AX220" s="14" t="s">
        <v>80</v>
      </c>
      <c r="AY220" s="244" t="s">
        <v>125</v>
      </c>
    </row>
    <row r="221" spans="1:65" s="2" customFormat="1" ht="16.5" customHeight="1">
      <c r="A221" s="39"/>
      <c r="B221" s="40"/>
      <c r="C221" s="256" t="s">
        <v>337</v>
      </c>
      <c r="D221" s="256" t="s">
        <v>239</v>
      </c>
      <c r="E221" s="257" t="s">
        <v>380</v>
      </c>
      <c r="F221" s="258" t="s">
        <v>381</v>
      </c>
      <c r="G221" s="259" t="s">
        <v>143</v>
      </c>
      <c r="H221" s="260">
        <v>79.254</v>
      </c>
      <c r="I221" s="261"/>
      <c r="J221" s="262">
        <f>ROUND(I221*H221,2)</f>
        <v>0</v>
      </c>
      <c r="K221" s="258" t="s">
        <v>131</v>
      </c>
      <c r="L221" s="263"/>
      <c r="M221" s="264" t="s">
        <v>19</v>
      </c>
      <c r="N221" s="265" t="s">
        <v>43</v>
      </c>
      <c r="O221" s="85"/>
      <c r="P221" s="214">
        <f>O221*H221</f>
        <v>0</v>
      </c>
      <c r="Q221" s="214">
        <v>0.176</v>
      </c>
      <c r="R221" s="214">
        <f>Q221*H221</f>
        <v>13.948704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175</v>
      </c>
      <c r="AT221" s="216" t="s">
        <v>239</v>
      </c>
      <c r="AU221" s="216" t="s">
        <v>82</v>
      </c>
      <c r="AY221" s="18" t="s">
        <v>125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132</v>
      </c>
      <c r="BM221" s="216" t="s">
        <v>636</v>
      </c>
    </row>
    <row r="222" spans="1:51" s="14" customFormat="1" ht="12">
      <c r="A222" s="14"/>
      <c r="B222" s="234"/>
      <c r="C222" s="235"/>
      <c r="D222" s="225" t="s">
        <v>146</v>
      </c>
      <c r="E222" s="235"/>
      <c r="F222" s="237" t="s">
        <v>637</v>
      </c>
      <c r="G222" s="235"/>
      <c r="H222" s="238">
        <v>79.254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146</v>
      </c>
      <c r="AU222" s="244" t="s">
        <v>82</v>
      </c>
      <c r="AV222" s="14" t="s">
        <v>82</v>
      </c>
      <c r="AW222" s="14" t="s">
        <v>4</v>
      </c>
      <c r="AX222" s="14" t="s">
        <v>80</v>
      </c>
      <c r="AY222" s="244" t="s">
        <v>125</v>
      </c>
    </row>
    <row r="223" spans="1:65" s="2" customFormat="1" ht="16.5" customHeight="1">
      <c r="A223" s="39"/>
      <c r="B223" s="40"/>
      <c r="C223" s="256" t="s">
        <v>342</v>
      </c>
      <c r="D223" s="256" t="s">
        <v>239</v>
      </c>
      <c r="E223" s="257" t="s">
        <v>385</v>
      </c>
      <c r="F223" s="258" t="s">
        <v>386</v>
      </c>
      <c r="G223" s="259" t="s">
        <v>143</v>
      </c>
      <c r="H223" s="260">
        <v>22.746</v>
      </c>
      <c r="I223" s="261"/>
      <c r="J223" s="262">
        <f>ROUND(I223*H223,2)</f>
        <v>0</v>
      </c>
      <c r="K223" s="258" t="s">
        <v>131</v>
      </c>
      <c r="L223" s="263"/>
      <c r="M223" s="264" t="s">
        <v>19</v>
      </c>
      <c r="N223" s="265" t="s">
        <v>43</v>
      </c>
      <c r="O223" s="85"/>
      <c r="P223" s="214">
        <f>O223*H223</f>
        <v>0</v>
      </c>
      <c r="Q223" s="214">
        <v>0.176</v>
      </c>
      <c r="R223" s="214">
        <f>Q223*H223</f>
        <v>4.003296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175</v>
      </c>
      <c r="AT223" s="216" t="s">
        <v>239</v>
      </c>
      <c r="AU223" s="216" t="s">
        <v>82</v>
      </c>
      <c r="AY223" s="18" t="s">
        <v>125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132</v>
      </c>
      <c r="BM223" s="216" t="s">
        <v>638</v>
      </c>
    </row>
    <row r="224" spans="1:51" s="14" customFormat="1" ht="12">
      <c r="A224" s="14"/>
      <c r="B224" s="234"/>
      <c r="C224" s="235"/>
      <c r="D224" s="225" t="s">
        <v>146</v>
      </c>
      <c r="E224" s="235"/>
      <c r="F224" s="237" t="s">
        <v>639</v>
      </c>
      <c r="G224" s="235"/>
      <c r="H224" s="238">
        <v>22.746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146</v>
      </c>
      <c r="AU224" s="244" t="s">
        <v>82</v>
      </c>
      <c r="AV224" s="14" t="s">
        <v>82</v>
      </c>
      <c r="AW224" s="14" t="s">
        <v>4</v>
      </c>
      <c r="AX224" s="14" t="s">
        <v>80</v>
      </c>
      <c r="AY224" s="244" t="s">
        <v>125</v>
      </c>
    </row>
    <row r="225" spans="1:65" s="2" customFormat="1" ht="16.5" customHeight="1">
      <c r="A225" s="39"/>
      <c r="B225" s="40"/>
      <c r="C225" s="256" t="s">
        <v>348</v>
      </c>
      <c r="D225" s="256" t="s">
        <v>239</v>
      </c>
      <c r="E225" s="257" t="s">
        <v>640</v>
      </c>
      <c r="F225" s="258" t="s">
        <v>641</v>
      </c>
      <c r="G225" s="259" t="s">
        <v>143</v>
      </c>
      <c r="H225" s="260">
        <v>5.61</v>
      </c>
      <c r="I225" s="261"/>
      <c r="J225" s="262">
        <f>ROUND(I225*H225,2)</f>
        <v>0</v>
      </c>
      <c r="K225" s="258" t="s">
        <v>131</v>
      </c>
      <c r="L225" s="263"/>
      <c r="M225" s="264" t="s">
        <v>19</v>
      </c>
      <c r="N225" s="265" t="s">
        <v>43</v>
      </c>
      <c r="O225" s="85"/>
      <c r="P225" s="214">
        <f>O225*H225</f>
        <v>0</v>
      </c>
      <c r="Q225" s="214">
        <v>0.175</v>
      </c>
      <c r="R225" s="214">
        <f>Q225*H225</f>
        <v>0.98175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175</v>
      </c>
      <c r="AT225" s="216" t="s">
        <v>239</v>
      </c>
      <c r="AU225" s="216" t="s">
        <v>82</v>
      </c>
      <c r="AY225" s="18" t="s">
        <v>125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132</v>
      </c>
      <c r="BM225" s="216" t="s">
        <v>642</v>
      </c>
    </row>
    <row r="226" spans="1:51" s="14" customFormat="1" ht="12">
      <c r="A226" s="14"/>
      <c r="B226" s="234"/>
      <c r="C226" s="235"/>
      <c r="D226" s="225" t="s">
        <v>146</v>
      </c>
      <c r="E226" s="235"/>
      <c r="F226" s="237" t="s">
        <v>643</v>
      </c>
      <c r="G226" s="235"/>
      <c r="H226" s="238">
        <v>5.61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146</v>
      </c>
      <c r="AU226" s="244" t="s">
        <v>82</v>
      </c>
      <c r="AV226" s="14" t="s">
        <v>82</v>
      </c>
      <c r="AW226" s="14" t="s">
        <v>4</v>
      </c>
      <c r="AX226" s="14" t="s">
        <v>80</v>
      </c>
      <c r="AY226" s="244" t="s">
        <v>125</v>
      </c>
    </row>
    <row r="227" spans="1:63" s="12" customFormat="1" ht="22.8" customHeight="1">
      <c r="A227" s="12"/>
      <c r="B227" s="189"/>
      <c r="C227" s="190"/>
      <c r="D227" s="191" t="s">
        <v>71</v>
      </c>
      <c r="E227" s="203" t="s">
        <v>185</v>
      </c>
      <c r="F227" s="203" t="s">
        <v>389</v>
      </c>
      <c r="G227" s="190"/>
      <c r="H227" s="190"/>
      <c r="I227" s="193"/>
      <c r="J227" s="204">
        <f>BK227</f>
        <v>0</v>
      </c>
      <c r="K227" s="190"/>
      <c r="L227" s="195"/>
      <c r="M227" s="196"/>
      <c r="N227" s="197"/>
      <c r="O227" s="197"/>
      <c r="P227" s="198">
        <f>SUM(P228:P255)</f>
        <v>0</v>
      </c>
      <c r="Q227" s="197"/>
      <c r="R227" s="198">
        <f>SUM(R228:R255)</f>
        <v>15.94086</v>
      </c>
      <c r="S227" s="197"/>
      <c r="T227" s="199">
        <f>SUM(T228:T255)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0" t="s">
        <v>80</v>
      </c>
      <c r="AT227" s="201" t="s">
        <v>71</v>
      </c>
      <c r="AU227" s="201" t="s">
        <v>80</v>
      </c>
      <c r="AY227" s="200" t="s">
        <v>125</v>
      </c>
      <c r="BK227" s="202">
        <f>SUM(BK228:BK255)</f>
        <v>0</v>
      </c>
    </row>
    <row r="228" spans="1:65" s="2" customFormat="1" ht="24.15" customHeight="1">
      <c r="A228" s="39"/>
      <c r="B228" s="40"/>
      <c r="C228" s="205" t="s">
        <v>353</v>
      </c>
      <c r="D228" s="205" t="s">
        <v>127</v>
      </c>
      <c r="E228" s="206" t="s">
        <v>401</v>
      </c>
      <c r="F228" s="207" t="s">
        <v>402</v>
      </c>
      <c r="G228" s="208" t="s">
        <v>165</v>
      </c>
      <c r="H228" s="209">
        <v>59</v>
      </c>
      <c r="I228" s="210"/>
      <c r="J228" s="211">
        <f>ROUND(I228*H228,2)</f>
        <v>0</v>
      </c>
      <c r="K228" s="207" t="s">
        <v>131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0.1554</v>
      </c>
      <c r="R228" s="214">
        <f>Q228*H228</f>
        <v>9.168600000000001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132</v>
      </c>
      <c r="AT228" s="216" t="s">
        <v>127</v>
      </c>
      <c r="AU228" s="216" t="s">
        <v>82</v>
      </c>
      <c r="AY228" s="18" t="s">
        <v>125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132</v>
      </c>
      <c r="BM228" s="216" t="s">
        <v>644</v>
      </c>
    </row>
    <row r="229" spans="1:47" s="2" customFormat="1" ht="12">
      <c r="A229" s="39"/>
      <c r="B229" s="40"/>
      <c r="C229" s="41"/>
      <c r="D229" s="218" t="s">
        <v>134</v>
      </c>
      <c r="E229" s="41"/>
      <c r="F229" s="219" t="s">
        <v>404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134</v>
      </c>
      <c r="AU229" s="18" t="s">
        <v>82</v>
      </c>
    </row>
    <row r="230" spans="1:51" s="13" customFormat="1" ht="12">
      <c r="A230" s="13"/>
      <c r="B230" s="223"/>
      <c r="C230" s="224"/>
      <c r="D230" s="225" t="s">
        <v>146</v>
      </c>
      <c r="E230" s="226" t="s">
        <v>19</v>
      </c>
      <c r="F230" s="227" t="s">
        <v>406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146</v>
      </c>
      <c r="AU230" s="233" t="s">
        <v>82</v>
      </c>
      <c r="AV230" s="13" t="s">
        <v>80</v>
      </c>
      <c r="AW230" s="13" t="s">
        <v>33</v>
      </c>
      <c r="AX230" s="13" t="s">
        <v>72</v>
      </c>
      <c r="AY230" s="233" t="s">
        <v>125</v>
      </c>
    </row>
    <row r="231" spans="1:51" s="14" customFormat="1" ht="12">
      <c r="A231" s="14"/>
      <c r="B231" s="234"/>
      <c r="C231" s="235"/>
      <c r="D231" s="225" t="s">
        <v>146</v>
      </c>
      <c r="E231" s="236" t="s">
        <v>19</v>
      </c>
      <c r="F231" s="237" t="s">
        <v>467</v>
      </c>
      <c r="G231" s="235"/>
      <c r="H231" s="238">
        <v>59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146</v>
      </c>
      <c r="AU231" s="244" t="s">
        <v>82</v>
      </c>
      <c r="AV231" s="14" t="s">
        <v>82</v>
      </c>
      <c r="AW231" s="14" t="s">
        <v>33</v>
      </c>
      <c r="AX231" s="14" t="s">
        <v>72</v>
      </c>
      <c r="AY231" s="244" t="s">
        <v>125</v>
      </c>
    </row>
    <row r="232" spans="1:51" s="15" customFormat="1" ht="12">
      <c r="A232" s="15"/>
      <c r="B232" s="245"/>
      <c r="C232" s="246"/>
      <c r="D232" s="225" t="s">
        <v>146</v>
      </c>
      <c r="E232" s="247" t="s">
        <v>19</v>
      </c>
      <c r="F232" s="248" t="s">
        <v>151</v>
      </c>
      <c r="G232" s="246"/>
      <c r="H232" s="249">
        <v>59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146</v>
      </c>
      <c r="AU232" s="255" t="s">
        <v>82</v>
      </c>
      <c r="AV232" s="15" t="s">
        <v>132</v>
      </c>
      <c r="AW232" s="15" t="s">
        <v>33</v>
      </c>
      <c r="AX232" s="15" t="s">
        <v>80</v>
      </c>
      <c r="AY232" s="255" t="s">
        <v>125</v>
      </c>
    </row>
    <row r="233" spans="1:65" s="2" customFormat="1" ht="16.5" customHeight="1">
      <c r="A233" s="39"/>
      <c r="B233" s="40"/>
      <c r="C233" s="256" t="s">
        <v>358</v>
      </c>
      <c r="D233" s="256" t="s">
        <v>239</v>
      </c>
      <c r="E233" s="257" t="s">
        <v>408</v>
      </c>
      <c r="F233" s="258" t="s">
        <v>409</v>
      </c>
      <c r="G233" s="259" t="s">
        <v>165</v>
      </c>
      <c r="H233" s="260">
        <v>60.18</v>
      </c>
      <c r="I233" s="261"/>
      <c r="J233" s="262">
        <f>ROUND(I233*H233,2)</f>
        <v>0</v>
      </c>
      <c r="K233" s="258" t="s">
        <v>131</v>
      </c>
      <c r="L233" s="263"/>
      <c r="M233" s="264" t="s">
        <v>19</v>
      </c>
      <c r="N233" s="265" t="s">
        <v>43</v>
      </c>
      <c r="O233" s="85"/>
      <c r="P233" s="214">
        <f>O233*H233</f>
        <v>0</v>
      </c>
      <c r="Q233" s="214">
        <v>0.0483</v>
      </c>
      <c r="R233" s="214">
        <f>Q233*H233</f>
        <v>2.9066940000000003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175</v>
      </c>
      <c r="AT233" s="216" t="s">
        <v>239</v>
      </c>
      <c r="AU233" s="216" t="s">
        <v>82</v>
      </c>
      <c r="AY233" s="18" t="s">
        <v>125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132</v>
      </c>
      <c r="BM233" s="216" t="s">
        <v>645</v>
      </c>
    </row>
    <row r="234" spans="1:51" s="14" customFormat="1" ht="12">
      <c r="A234" s="14"/>
      <c r="B234" s="234"/>
      <c r="C234" s="235"/>
      <c r="D234" s="225" t="s">
        <v>146</v>
      </c>
      <c r="E234" s="235"/>
      <c r="F234" s="237" t="s">
        <v>646</v>
      </c>
      <c r="G234" s="235"/>
      <c r="H234" s="238">
        <v>60.18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146</v>
      </c>
      <c r="AU234" s="244" t="s">
        <v>82</v>
      </c>
      <c r="AV234" s="14" t="s">
        <v>82</v>
      </c>
      <c r="AW234" s="14" t="s">
        <v>4</v>
      </c>
      <c r="AX234" s="14" t="s">
        <v>80</v>
      </c>
      <c r="AY234" s="244" t="s">
        <v>125</v>
      </c>
    </row>
    <row r="235" spans="1:65" s="2" customFormat="1" ht="24.15" customHeight="1">
      <c r="A235" s="39"/>
      <c r="B235" s="40"/>
      <c r="C235" s="205" t="s">
        <v>363</v>
      </c>
      <c r="D235" s="205" t="s">
        <v>127</v>
      </c>
      <c r="E235" s="206" t="s">
        <v>418</v>
      </c>
      <c r="F235" s="207" t="s">
        <v>419</v>
      </c>
      <c r="G235" s="208" t="s">
        <v>165</v>
      </c>
      <c r="H235" s="209">
        <v>22</v>
      </c>
      <c r="I235" s="210"/>
      <c r="J235" s="211">
        <f>ROUND(I235*H235,2)</f>
        <v>0</v>
      </c>
      <c r="K235" s="207" t="s">
        <v>131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0.1295</v>
      </c>
      <c r="R235" s="214">
        <f>Q235*H235</f>
        <v>2.849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132</v>
      </c>
      <c r="AT235" s="216" t="s">
        <v>127</v>
      </c>
      <c r="AU235" s="216" t="s">
        <v>82</v>
      </c>
      <c r="AY235" s="18" t="s">
        <v>125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132</v>
      </c>
      <c r="BM235" s="216" t="s">
        <v>647</v>
      </c>
    </row>
    <row r="236" spans="1:47" s="2" customFormat="1" ht="12">
      <c r="A236" s="39"/>
      <c r="B236" s="40"/>
      <c r="C236" s="41"/>
      <c r="D236" s="218" t="s">
        <v>134</v>
      </c>
      <c r="E236" s="41"/>
      <c r="F236" s="219" t="s">
        <v>421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134</v>
      </c>
      <c r="AU236" s="18" t="s">
        <v>82</v>
      </c>
    </row>
    <row r="237" spans="1:51" s="13" customFormat="1" ht="12">
      <c r="A237" s="13"/>
      <c r="B237" s="223"/>
      <c r="C237" s="224"/>
      <c r="D237" s="225" t="s">
        <v>146</v>
      </c>
      <c r="E237" s="226" t="s">
        <v>19</v>
      </c>
      <c r="F237" s="227" t="s">
        <v>422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146</v>
      </c>
      <c r="AU237" s="233" t="s">
        <v>82</v>
      </c>
      <c r="AV237" s="13" t="s">
        <v>80</v>
      </c>
      <c r="AW237" s="13" t="s">
        <v>33</v>
      </c>
      <c r="AX237" s="13" t="s">
        <v>72</v>
      </c>
      <c r="AY237" s="233" t="s">
        <v>125</v>
      </c>
    </row>
    <row r="238" spans="1:51" s="14" customFormat="1" ht="12">
      <c r="A238" s="14"/>
      <c r="B238" s="234"/>
      <c r="C238" s="235"/>
      <c r="D238" s="225" t="s">
        <v>146</v>
      </c>
      <c r="E238" s="236" t="s">
        <v>19</v>
      </c>
      <c r="F238" s="237" t="s">
        <v>268</v>
      </c>
      <c r="G238" s="235"/>
      <c r="H238" s="238">
        <v>22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146</v>
      </c>
      <c r="AU238" s="244" t="s">
        <v>82</v>
      </c>
      <c r="AV238" s="14" t="s">
        <v>82</v>
      </c>
      <c r="AW238" s="14" t="s">
        <v>33</v>
      </c>
      <c r="AX238" s="14" t="s">
        <v>80</v>
      </c>
      <c r="AY238" s="244" t="s">
        <v>125</v>
      </c>
    </row>
    <row r="239" spans="1:65" s="2" customFormat="1" ht="16.5" customHeight="1">
      <c r="A239" s="39"/>
      <c r="B239" s="40"/>
      <c r="C239" s="256" t="s">
        <v>368</v>
      </c>
      <c r="D239" s="256" t="s">
        <v>239</v>
      </c>
      <c r="E239" s="257" t="s">
        <v>424</v>
      </c>
      <c r="F239" s="258" t="s">
        <v>425</v>
      </c>
      <c r="G239" s="259" t="s">
        <v>165</v>
      </c>
      <c r="H239" s="260">
        <v>22.44</v>
      </c>
      <c r="I239" s="261"/>
      <c r="J239" s="262">
        <f>ROUND(I239*H239,2)</f>
        <v>0</v>
      </c>
      <c r="K239" s="258" t="s">
        <v>131</v>
      </c>
      <c r="L239" s="263"/>
      <c r="M239" s="264" t="s">
        <v>19</v>
      </c>
      <c r="N239" s="265" t="s">
        <v>43</v>
      </c>
      <c r="O239" s="85"/>
      <c r="P239" s="214">
        <f>O239*H239</f>
        <v>0</v>
      </c>
      <c r="Q239" s="214">
        <v>0.045</v>
      </c>
      <c r="R239" s="214">
        <f>Q239*H239</f>
        <v>1.0098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175</v>
      </c>
      <c r="AT239" s="216" t="s">
        <v>239</v>
      </c>
      <c r="AU239" s="216" t="s">
        <v>82</v>
      </c>
      <c r="AY239" s="18" t="s">
        <v>125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132</v>
      </c>
      <c r="BM239" s="216" t="s">
        <v>648</v>
      </c>
    </row>
    <row r="240" spans="1:51" s="14" customFormat="1" ht="12">
      <c r="A240" s="14"/>
      <c r="B240" s="234"/>
      <c r="C240" s="235"/>
      <c r="D240" s="225" t="s">
        <v>146</v>
      </c>
      <c r="E240" s="235"/>
      <c r="F240" s="237" t="s">
        <v>649</v>
      </c>
      <c r="G240" s="235"/>
      <c r="H240" s="238">
        <v>22.44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146</v>
      </c>
      <c r="AU240" s="244" t="s">
        <v>82</v>
      </c>
      <c r="AV240" s="14" t="s">
        <v>82</v>
      </c>
      <c r="AW240" s="14" t="s">
        <v>4</v>
      </c>
      <c r="AX240" s="14" t="s">
        <v>80</v>
      </c>
      <c r="AY240" s="244" t="s">
        <v>125</v>
      </c>
    </row>
    <row r="241" spans="1:65" s="2" customFormat="1" ht="24.15" customHeight="1">
      <c r="A241" s="39"/>
      <c r="B241" s="40"/>
      <c r="C241" s="205" t="s">
        <v>373</v>
      </c>
      <c r="D241" s="205" t="s">
        <v>127</v>
      </c>
      <c r="E241" s="206" t="s">
        <v>429</v>
      </c>
      <c r="F241" s="207" t="s">
        <v>430</v>
      </c>
      <c r="G241" s="208" t="s">
        <v>165</v>
      </c>
      <c r="H241" s="209">
        <v>39.8</v>
      </c>
      <c r="I241" s="210"/>
      <c r="J241" s="211">
        <f>ROUND(I241*H241,2)</f>
        <v>0</v>
      </c>
      <c r="K241" s="207" t="s">
        <v>131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0.00017</v>
      </c>
      <c r="R241" s="214">
        <f>Q241*H241</f>
        <v>0.006766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132</v>
      </c>
      <c r="AT241" s="216" t="s">
        <v>127</v>
      </c>
      <c r="AU241" s="216" t="s">
        <v>82</v>
      </c>
      <c r="AY241" s="18" t="s">
        <v>125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132</v>
      </c>
      <c r="BM241" s="216" t="s">
        <v>650</v>
      </c>
    </row>
    <row r="242" spans="1:47" s="2" customFormat="1" ht="12">
      <c r="A242" s="39"/>
      <c r="B242" s="40"/>
      <c r="C242" s="41"/>
      <c r="D242" s="218" t="s">
        <v>134</v>
      </c>
      <c r="E242" s="41"/>
      <c r="F242" s="219" t="s">
        <v>432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134</v>
      </c>
      <c r="AU242" s="18" t="s">
        <v>82</v>
      </c>
    </row>
    <row r="243" spans="1:51" s="14" customFormat="1" ht="12">
      <c r="A243" s="14"/>
      <c r="B243" s="234"/>
      <c r="C243" s="235"/>
      <c r="D243" s="225" t="s">
        <v>146</v>
      </c>
      <c r="E243" s="236" t="s">
        <v>19</v>
      </c>
      <c r="F243" s="237" t="s">
        <v>651</v>
      </c>
      <c r="G243" s="235"/>
      <c r="H243" s="238">
        <v>39.8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146</v>
      </c>
      <c r="AU243" s="244" t="s">
        <v>82</v>
      </c>
      <c r="AV243" s="14" t="s">
        <v>82</v>
      </c>
      <c r="AW243" s="14" t="s">
        <v>33</v>
      </c>
      <c r="AX243" s="14" t="s">
        <v>80</v>
      </c>
      <c r="AY243" s="244" t="s">
        <v>125</v>
      </c>
    </row>
    <row r="244" spans="1:65" s="2" customFormat="1" ht="16.5" customHeight="1">
      <c r="A244" s="39"/>
      <c r="B244" s="40"/>
      <c r="C244" s="205" t="s">
        <v>379</v>
      </c>
      <c r="D244" s="205" t="s">
        <v>127</v>
      </c>
      <c r="E244" s="206" t="s">
        <v>434</v>
      </c>
      <c r="F244" s="207" t="s">
        <v>435</v>
      </c>
      <c r="G244" s="208" t="s">
        <v>165</v>
      </c>
      <c r="H244" s="209">
        <v>43.7</v>
      </c>
      <c r="I244" s="210"/>
      <c r="J244" s="211">
        <f>ROUND(I244*H244,2)</f>
        <v>0</v>
      </c>
      <c r="K244" s="207" t="s">
        <v>131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132</v>
      </c>
      <c r="AT244" s="216" t="s">
        <v>127</v>
      </c>
      <c r="AU244" s="216" t="s">
        <v>82</v>
      </c>
      <c r="AY244" s="18" t="s">
        <v>125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132</v>
      </c>
      <c r="BM244" s="216" t="s">
        <v>652</v>
      </c>
    </row>
    <row r="245" spans="1:47" s="2" customFormat="1" ht="12">
      <c r="A245" s="39"/>
      <c r="B245" s="40"/>
      <c r="C245" s="41"/>
      <c r="D245" s="218" t="s">
        <v>134</v>
      </c>
      <c r="E245" s="41"/>
      <c r="F245" s="219" t="s">
        <v>437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134</v>
      </c>
      <c r="AU245" s="18" t="s">
        <v>82</v>
      </c>
    </row>
    <row r="246" spans="1:51" s="14" customFormat="1" ht="12">
      <c r="A246" s="14"/>
      <c r="B246" s="234"/>
      <c r="C246" s="235"/>
      <c r="D246" s="225" t="s">
        <v>146</v>
      </c>
      <c r="E246" s="236" t="s">
        <v>19</v>
      </c>
      <c r="F246" s="237" t="s">
        <v>653</v>
      </c>
      <c r="G246" s="235"/>
      <c r="H246" s="238">
        <v>43.7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146</v>
      </c>
      <c r="AU246" s="244" t="s">
        <v>82</v>
      </c>
      <c r="AV246" s="14" t="s">
        <v>82</v>
      </c>
      <c r="AW246" s="14" t="s">
        <v>33</v>
      </c>
      <c r="AX246" s="14" t="s">
        <v>80</v>
      </c>
      <c r="AY246" s="244" t="s">
        <v>125</v>
      </c>
    </row>
    <row r="247" spans="1:65" s="2" customFormat="1" ht="16.5" customHeight="1">
      <c r="A247" s="39"/>
      <c r="B247" s="40"/>
      <c r="C247" s="205" t="s">
        <v>384</v>
      </c>
      <c r="D247" s="205" t="s">
        <v>127</v>
      </c>
      <c r="E247" s="206" t="s">
        <v>654</v>
      </c>
      <c r="F247" s="207" t="s">
        <v>655</v>
      </c>
      <c r="G247" s="208" t="s">
        <v>447</v>
      </c>
      <c r="H247" s="209">
        <v>1</v>
      </c>
      <c r="I247" s="210"/>
      <c r="J247" s="211">
        <f>ROUND(I247*H247,2)</f>
        <v>0</v>
      </c>
      <c r="K247" s="207" t="s">
        <v>19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132</v>
      </c>
      <c r="AT247" s="216" t="s">
        <v>127</v>
      </c>
      <c r="AU247" s="216" t="s">
        <v>82</v>
      </c>
      <c r="AY247" s="18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132</v>
      </c>
      <c r="BM247" s="216" t="s">
        <v>656</v>
      </c>
    </row>
    <row r="248" spans="1:51" s="14" customFormat="1" ht="12">
      <c r="A248" s="14"/>
      <c r="B248" s="234"/>
      <c r="C248" s="235"/>
      <c r="D248" s="225" t="s">
        <v>146</v>
      </c>
      <c r="E248" s="236" t="s">
        <v>19</v>
      </c>
      <c r="F248" s="237" t="s">
        <v>80</v>
      </c>
      <c r="G248" s="235"/>
      <c r="H248" s="238">
        <v>1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146</v>
      </c>
      <c r="AU248" s="244" t="s">
        <v>82</v>
      </c>
      <c r="AV248" s="14" t="s">
        <v>82</v>
      </c>
      <c r="AW248" s="14" t="s">
        <v>33</v>
      </c>
      <c r="AX248" s="14" t="s">
        <v>80</v>
      </c>
      <c r="AY248" s="244" t="s">
        <v>125</v>
      </c>
    </row>
    <row r="249" spans="1:65" s="2" customFormat="1" ht="16.5" customHeight="1">
      <c r="A249" s="39"/>
      <c r="B249" s="40"/>
      <c r="C249" s="205" t="s">
        <v>390</v>
      </c>
      <c r="D249" s="205" t="s">
        <v>127</v>
      </c>
      <c r="E249" s="206" t="s">
        <v>454</v>
      </c>
      <c r="F249" s="207" t="s">
        <v>455</v>
      </c>
      <c r="G249" s="208" t="s">
        <v>447</v>
      </c>
      <c r="H249" s="209">
        <v>1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132</v>
      </c>
      <c r="AT249" s="216" t="s">
        <v>127</v>
      </c>
      <c r="AU249" s="216" t="s">
        <v>82</v>
      </c>
      <c r="AY249" s="18" t="s">
        <v>125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132</v>
      </c>
      <c r="BM249" s="216" t="s">
        <v>657</v>
      </c>
    </row>
    <row r="250" spans="1:51" s="13" customFormat="1" ht="12">
      <c r="A250" s="13"/>
      <c r="B250" s="223"/>
      <c r="C250" s="224"/>
      <c r="D250" s="225" t="s">
        <v>146</v>
      </c>
      <c r="E250" s="226" t="s">
        <v>19</v>
      </c>
      <c r="F250" s="227" t="s">
        <v>457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146</v>
      </c>
      <c r="AU250" s="233" t="s">
        <v>82</v>
      </c>
      <c r="AV250" s="13" t="s">
        <v>80</v>
      </c>
      <c r="AW250" s="13" t="s">
        <v>33</v>
      </c>
      <c r="AX250" s="13" t="s">
        <v>72</v>
      </c>
      <c r="AY250" s="233" t="s">
        <v>125</v>
      </c>
    </row>
    <row r="251" spans="1:51" s="13" customFormat="1" ht="12">
      <c r="A251" s="13"/>
      <c r="B251" s="223"/>
      <c r="C251" s="224"/>
      <c r="D251" s="225" t="s">
        <v>146</v>
      </c>
      <c r="E251" s="226" t="s">
        <v>19</v>
      </c>
      <c r="F251" s="227" t="s">
        <v>658</v>
      </c>
      <c r="G251" s="224"/>
      <c r="H251" s="226" t="s">
        <v>19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146</v>
      </c>
      <c r="AU251" s="233" t="s">
        <v>82</v>
      </c>
      <c r="AV251" s="13" t="s">
        <v>80</v>
      </c>
      <c r="AW251" s="13" t="s">
        <v>33</v>
      </c>
      <c r="AX251" s="13" t="s">
        <v>72</v>
      </c>
      <c r="AY251" s="233" t="s">
        <v>125</v>
      </c>
    </row>
    <row r="252" spans="1:51" s="14" customFormat="1" ht="12">
      <c r="A252" s="14"/>
      <c r="B252" s="234"/>
      <c r="C252" s="235"/>
      <c r="D252" s="225" t="s">
        <v>146</v>
      </c>
      <c r="E252" s="236" t="s">
        <v>19</v>
      </c>
      <c r="F252" s="237" t="s">
        <v>80</v>
      </c>
      <c r="G252" s="235"/>
      <c r="H252" s="238">
        <v>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146</v>
      </c>
      <c r="AU252" s="244" t="s">
        <v>82</v>
      </c>
      <c r="AV252" s="14" t="s">
        <v>82</v>
      </c>
      <c r="AW252" s="14" t="s">
        <v>33</v>
      </c>
      <c r="AX252" s="14" t="s">
        <v>80</v>
      </c>
      <c r="AY252" s="244" t="s">
        <v>125</v>
      </c>
    </row>
    <row r="253" spans="1:65" s="2" customFormat="1" ht="16.5" customHeight="1">
      <c r="A253" s="39"/>
      <c r="B253" s="40"/>
      <c r="C253" s="256" t="s">
        <v>395</v>
      </c>
      <c r="D253" s="256" t="s">
        <v>239</v>
      </c>
      <c r="E253" s="257" t="s">
        <v>460</v>
      </c>
      <c r="F253" s="258" t="s">
        <v>461</v>
      </c>
      <c r="G253" s="259" t="s">
        <v>130</v>
      </c>
      <c r="H253" s="260">
        <v>2</v>
      </c>
      <c r="I253" s="261"/>
      <c r="J253" s="262">
        <f>ROUND(I253*H253,2)</f>
        <v>0</v>
      </c>
      <c r="K253" s="258" t="s">
        <v>19</v>
      </c>
      <c r="L253" s="263"/>
      <c r="M253" s="264" t="s">
        <v>19</v>
      </c>
      <c r="N253" s="265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175</v>
      </c>
      <c r="AT253" s="216" t="s">
        <v>239</v>
      </c>
      <c r="AU253" s="216" t="s">
        <v>82</v>
      </c>
      <c r="AY253" s="18" t="s">
        <v>125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132</v>
      </c>
      <c r="BM253" s="216" t="s">
        <v>659</v>
      </c>
    </row>
    <row r="254" spans="1:65" s="2" customFormat="1" ht="16.5" customHeight="1">
      <c r="A254" s="39"/>
      <c r="B254" s="40"/>
      <c r="C254" s="256" t="s">
        <v>400</v>
      </c>
      <c r="D254" s="256" t="s">
        <v>239</v>
      </c>
      <c r="E254" s="257" t="s">
        <v>464</v>
      </c>
      <c r="F254" s="258" t="s">
        <v>660</v>
      </c>
      <c r="G254" s="259" t="s">
        <v>130</v>
      </c>
      <c r="H254" s="260">
        <v>1</v>
      </c>
      <c r="I254" s="261"/>
      <c r="J254" s="262">
        <f>ROUND(I254*H254,2)</f>
        <v>0</v>
      </c>
      <c r="K254" s="258" t="s">
        <v>19</v>
      </c>
      <c r="L254" s="263"/>
      <c r="M254" s="264" t="s">
        <v>19</v>
      </c>
      <c r="N254" s="265" t="s">
        <v>43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175</v>
      </c>
      <c r="AT254" s="216" t="s">
        <v>239</v>
      </c>
      <c r="AU254" s="216" t="s">
        <v>82</v>
      </c>
      <c r="AY254" s="18" t="s">
        <v>125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80</v>
      </c>
      <c r="BK254" s="217">
        <f>ROUND(I254*H254,2)</f>
        <v>0</v>
      </c>
      <c r="BL254" s="18" t="s">
        <v>132</v>
      </c>
      <c r="BM254" s="216" t="s">
        <v>661</v>
      </c>
    </row>
    <row r="255" spans="1:65" s="2" customFormat="1" ht="21.75" customHeight="1">
      <c r="A255" s="39"/>
      <c r="B255" s="40"/>
      <c r="C255" s="256" t="s">
        <v>407</v>
      </c>
      <c r="D255" s="256" t="s">
        <v>239</v>
      </c>
      <c r="E255" s="257" t="s">
        <v>662</v>
      </c>
      <c r="F255" s="258" t="s">
        <v>663</v>
      </c>
      <c r="G255" s="259" t="s">
        <v>130</v>
      </c>
      <c r="H255" s="260">
        <v>1</v>
      </c>
      <c r="I255" s="261"/>
      <c r="J255" s="262">
        <f>ROUND(I255*H255,2)</f>
        <v>0</v>
      </c>
      <c r="K255" s="258" t="s">
        <v>19</v>
      </c>
      <c r="L255" s="263"/>
      <c r="M255" s="264" t="s">
        <v>19</v>
      </c>
      <c r="N255" s="265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175</v>
      </c>
      <c r="AT255" s="216" t="s">
        <v>239</v>
      </c>
      <c r="AU255" s="216" t="s">
        <v>82</v>
      </c>
      <c r="AY255" s="18" t="s">
        <v>125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132</v>
      </c>
      <c r="BM255" s="216" t="s">
        <v>664</v>
      </c>
    </row>
    <row r="256" spans="1:63" s="12" customFormat="1" ht="22.8" customHeight="1">
      <c r="A256" s="12"/>
      <c r="B256" s="189"/>
      <c r="C256" s="190"/>
      <c r="D256" s="191" t="s">
        <v>71</v>
      </c>
      <c r="E256" s="203" t="s">
        <v>475</v>
      </c>
      <c r="F256" s="203" t="s">
        <v>476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SUM(P257:P274)</f>
        <v>0</v>
      </c>
      <c r="Q256" s="197"/>
      <c r="R256" s="198">
        <f>SUM(R257:R274)</f>
        <v>0</v>
      </c>
      <c r="S256" s="197"/>
      <c r="T256" s="199">
        <f>SUM(T257:T274)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0" t="s">
        <v>80</v>
      </c>
      <c r="AT256" s="201" t="s">
        <v>71</v>
      </c>
      <c r="AU256" s="201" t="s">
        <v>80</v>
      </c>
      <c r="AY256" s="200" t="s">
        <v>125</v>
      </c>
      <c r="BK256" s="202">
        <f>SUM(BK257:BK274)</f>
        <v>0</v>
      </c>
    </row>
    <row r="257" spans="1:65" s="2" customFormat="1" ht="24.15" customHeight="1">
      <c r="A257" s="39"/>
      <c r="B257" s="40"/>
      <c r="C257" s="205" t="s">
        <v>412</v>
      </c>
      <c r="D257" s="205" t="s">
        <v>127</v>
      </c>
      <c r="E257" s="206" t="s">
        <v>477</v>
      </c>
      <c r="F257" s="207" t="s">
        <v>478</v>
      </c>
      <c r="G257" s="208" t="s">
        <v>221</v>
      </c>
      <c r="H257" s="209">
        <v>75.15</v>
      </c>
      <c r="I257" s="210"/>
      <c r="J257" s="211">
        <f>ROUND(I257*H257,2)</f>
        <v>0</v>
      </c>
      <c r="K257" s="207" t="s">
        <v>131</v>
      </c>
      <c r="L257" s="45"/>
      <c r="M257" s="212" t="s">
        <v>19</v>
      </c>
      <c r="N257" s="213" t="s">
        <v>43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132</v>
      </c>
      <c r="AT257" s="216" t="s">
        <v>127</v>
      </c>
      <c r="AU257" s="216" t="s">
        <v>82</v>
      </c>
      <c r="AY257" s="18" t="s">
        <v>125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132</v>
      </c>
      <c r="BM257" s="216" t="s">
        <v>665</v>
      </c>
    </row>
    <row r="258" spans="1:47" s="2" customFormat="1" ht="12">
      <c r="A258" s="39"/>
      <c r="B258" s="40"/>
      <c r="C258" s="41"/>
      <c r="D258" s="218" t="s">
        <v>134</v>
      </c>
      <c r="E258" s="41"/>
      <c r="F258" s="219" t="s">
        <v>480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134</v>
      </c>
      <c r="AU258" s="18" t="s">
        <v>82</v>
      </c>
    </row>
    <row r="259" spans="1:65" s="2" customFormat="1" ht="24.15" customHeight="1">
      <c r="A259" s="39"/>
      <c r="B259" s="40"/>
      <c r="C259" s="205" t="s">
        <v>417</v>
      </c>
      <c r="D259" s="205" t="s">
        <v>127</v>
      </c>
      <c r="E259" s="206" t="s">
        <v>482</v>
      </c>
      <c r="F259" s="207" t="s">
        <v>483</v>
      </c>
      <c r="G259" s="208" t="s">
        <v>221</v>
      </c>
      <c r="H259" s="209">
        <v>1052.1</v>
      </c>
      <c r="I259" s="210"/>
      <c r="J259" s="211">
        <f>ROUND(I259*H259,2)</f>
        <v>0</v>
      </c>
      <c r="K259" s="207" t="s">
        <v>131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132</v>
      </c>
      <c r="AT259" s="216" t="s">
        <v>127</v>
      </c>
      <c r="AU259" s="216" t="s">
        <v>82</v>
      </c>
      <c r="AY259" s="18" t="s">
        <v>125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132</v>
      </c>
      <c r="BM259" s="216" t="s">
        <v>666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485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82</v>
      </c>
    </row>
    <row r="261" spans="1:51" s="14" customFormat="1" ht="12">
      <c r="A261" s="14"/>
      <c r="B261" s="234"/>
      <c r="C261" s="235"/>
      <c r="D261" s="225" t="s">
        <v>146</v>
      </c>
      <c r="E261" s="236" t="s">
        <v>19</v>
      </c>
      <c r="F261" s="237" t="s">
        <v>667</v>
      </c>
      <c r="G261" s="235"/>
      <c r="H261" s="238">
        <v>1052.1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146</v>
      </c>
      <c r="AU261" s="244" t="s">
        <v>82</v>
      </c>
      <c r="AV261" s="14" t="s">
        <v>82</v>
      </c>
      <c r="AW261" s="14" t="s">
        <v>33</v>
      </c>
      <c r="AX261" s="14" t="s">
        <v>80</v>
      </c>
      <c r="AY261" s="244" t="s">
        <v>125</v>
      </c>
    </row>
    <row r="262" spans="1:65" s="2" customFormat="1" ht="16.5" customHeight="1">
      <c r="A262" s="39"/>
      <c r="B262" s="40"/>
      <c r="C262" s="205" t="s">
        <v>423</v>
      </c>
      <c r="D262" s="205" t="s">
        <v>127</v>
      </c>
      <c r="E262" s="206" t="s">
        <v>488</v>
      </c>
      <c r="F262" s="207" t="s">
        <v>489</v>
      </c>
      <c r="G262" s="208" t="s">
        <v>221</v>
      </c>
      <c r="H262" s="209">
        <v>75.15</v>
      </c>
      <c r="I262" s="210"/>
      <c r="J262" s="211">
        <f>ROUND(I262*H262,2)</f>
        <v>0</v>
      </c>
      <c r="K262" s="207" t="s">
        <v>131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132</v>
      </c>
      <c r="AT262" s="216" t="s">
        <v>127</v>
      </c>
      <c r="AU262" s="216" t="s">
        <v>82</v>
      </c>
      <c r="AY262" s="18" t="s">
        <v>125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132</v>
      </c>
      <c r="BM262" s="216" t="s">
        <v>668</v>
      </c>
    </row>
    <row r="263" spans="1:47" s="2" customFormat="1" ht="12">
      <c r="A263" s="39"/>
      <c r="B263" s="40"/>
      <c r="C263" s="41"/>
      <c r="D263" s="218" t="s">
        <v>134</v>
      </c>
      <c r="E263" s="41"/>
      <c r="F263" s="219" t="s">
        <v>491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134</v>
      </c>
      <c r="AU263" s="18" t="s">
        <v>82</v>
      </c>
    </row>
    <row r="264" spans="1:51" s="14" customFormat="1" ht="12">
      <c r="A264" s="14"/>
      <c r="B264" s="234"/>
      <c r="C264" s="235"/>
      <c r="D264" s="225" t="s">
        <v>146</v>
      </c>
      <c r="E264" s="236" t="s">
        <v>19</v>
      </c>
      <c r="F264" s="237" t="s">
        <v>669</v>
      </c>
      <c r="G264" s="235"/>
      <c r="H264" s="238">
        <v>75.15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146</v>
      </c>
      <c r="AU264" s="244" t="s">
        <v>82</v>
      </c>
      <c r="AV264" s="14" t="s">
        <v>82</v>
      </c>
      <c r="AW264" s="14" t="s">
        <v>33</v>
      </c>
      <c r="AX264" s="14" t="s">
        <v>80</v>
      </c>
      <c r="AY264" s="244" t="s">
        <v>125</v>
      </c>
    </row>
    <row r="265" spans="1:65" s="2" customFormat="1" ht="24.15" customHeight="1">
      <c r="A265" s="39"/>
      <c r="B265" s="40"/>
      <c r="C265" s="205" t="s">
        <v>428</v>
      </c>
      <c r="D265" s="205" t="s">
        <v>127</v>
      </c>
      <c r="E265" s="206" t="s">
        <v>494</v>
      </c>
      <c r="F265" s="207" t="s">
        <v>495</v>
      </c>
      <c r="G265" s="208" t="s">
        <v>221</v>
      </c>
      <c r="H265" s="209">
        <v>9.225</v>
      </c>
      <c r="I265" s="210"/>
      <c r="J265" s="211">
        <f>ROUND(I265*H265,2)</f>
        <v>0</v>
      </c>
      <c r="K265" s="207" t="s">
        <v>131</v>
      </c>
      <c r="L265" s="45"/>
      <c r="M265" s="212" t="s">
        <v>19</v>
      </c>
      <c r="N265" s="213" t="s">
        <v>43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132</v>
      </c>
      <c r="AT265" s="216" t="s">
        <v>127</v>
      </c>
      <c r="AU265" s="216" t="s">
        <v>82</v>
      </c>
      <c r="AY265" s="18" t="s">
        <v>125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132</v>
      </c>
      <c r="BM265" s="216" t="s">
        <v>670</v>
      </c>
    </row>
    <row r="266" spans="1:47" s="2" customFormat="1" ht="12">
      <c r="A266" s="39"/>
      <c r="B266" s="40"/>
      <c r="C266" s="41"/>
      <c r="D266" s="218" t="s">
        <v>134</v>
      </c>
      <c r="E266" s="41"/>
      <c r="F266" s="219" t="s">
        <v>497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134</v>
      </c>
      <c r="AU266" s="18" t="s">
        <v>82</v>
      </c>
    </row>
    <row r="267" spans="1:51" s="14" customFormat="1" ht="12">
      <c r="A267" s="14"/>
      <c r="B267" s="234"/>
      <c r="C267" s="235"/>
      <c r="D267" s="225" t="s">
        <v>146</v>
      </c>
      <c r="E267" s="236" t="s">
        <v>19</v>
      </c>
      <c r="F267" s="237" t="s">
        <v>671</v>
      </c>
      <c r="G267" s="235"/>
      <c r="H267" s="238">
        <v>9.225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146</v>
      </c>
      <c r="AU267" s="244" t="s">
        <v>82</v>
      </c>
      <c r="AV267" s="14" t="s">
        <v>82</v>
      </c>
      <c r="AW267" s="14" t="s">
        <v>33</v>
      </c>
      <c r="AX267" s="14" t="s">
        <v>80</v>
      </c>
      <c r="AY267" s="244" t="s">
        <v>125</v>
      </c>
    </row>
    <row r="268" spans="1:65" s="2" customFormat="1" ht="24.15" customHeight="1">
      <c r="A268" s="39"/>
      <c r="B268" s="40"/>
      <c r="C268" s="205" t="s">
        <v>433</v>
      </c>
      <c r="D268" s="205" t="s">
        <v>127</v>
      </c>
      <c r="E268" s="206" t="s">
        <v>501</v>
      </c>
      <c r="F268" s="207" t="s">
        <v>220</v>
      </c>
      <c r="G268" s="208" t="s">
        <v>221</v>
      </c>
      <c r="H268" s="209">
        <v>36.395</v>
      </c>
      <c r="I268" s="210"/>
      <c r="J268" s="211">
        <f>ROUND(I268*H268,2)</f>
        <v>0</v>
      </c>
      <c r="K268" s="207" t="s">
        <v>131</v>
      </c>
      <c r="L268" s="45"/>
      <c r="M268" s="212" t="s">
        <v>19</v>
      </c>
      <c r="N268" s="213" t="s">
        <v>43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132</v>
      </c>
      <c r="AT268" s="216" t="s">
        <v>127</v>
      </c>
      <c r="AU268" s="216" t="s">
        <v>82</v>
      </c>
      <c r="AY268" s="18" t="s">
        <v>125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132</v>
      </c>
      <c r="BM268" s="216" t="s">
        <v>672</v>
      </c>
    </row>
    <row r="269" spans="1:47" s="2" customFormat="1" ht="12">
      <c r="A269" s="39"/>
      <c r="B269" s="40"/>
      <c r="C269" s="41"/>
      <c r="D269" s="218" t="s">
        <v>134</v>
      </c>
      <c r="E269" s="41"/>
      <c r="F269" s="219" t="s">
        <v>503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134</v>
      </c>
      <c r="AU269" s="18" t="s">
        <v>82</v>
      </c>
    </row>
    <row r="270" spans="1:51" s="14" customFormat="1" ht="12">
      <c r="A270" s="14"/>
      <c r="B270" s="234"/>
      <c r="C270" s="235"/>
      <c r="D270" s="225" t="s">
        <v>146</v>
      </c>
      <c r="E270" s="236" t="s">
        <v>19</v>
      </c>
      <c r="F270" s="237" t="s">
        <v>673</v>
      </c>
      <c r="G270" s="235"/>
      <c r="H270" s="238">
        <v>36.395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146</v>
      </c>
      <c r="AU270" s="244" t="s">
        <v>82</v>
      </c>
      <c r="AV270" s="14" t="s">
        <v>82</v>
      </c>
      <c r="AW270" s="14" t="s">
        <v>33</v>
      </c>
      <c r="AX270" s="14" t="s">
        <v>80</v>
      </c>
      <c r="AY270" s="244" t="s">
        <v>125</v>
      </c>
    </row>
    <row r="271" spans="1:65" s="2" customFormat="1" ht="24.15" customHeight="1">
      <c r="A271" s="39"/>
      <c r="B271" s="40"/>
      <c r="C271" s="205" t="s">
        <v>439</v>
      </c>
      <c r="D271" s="205" t="s">
        <v>127</v>
      </c>
      <c r="E271" s="206" t="s">
        <v>506</v>
      </c>
      <c r="F271" s="207" t="s">
        <v>507</v>
      </c>
      <c r="G271" s="208" t="s">
        <v>221</v>
      </c>
      <c r="H271" s="209">
        <v>6.32</v>
      </c>
      <c r="I271" s="210"/>
      <c r="J271" s="211">
        <f>ROUND(I271*H271,2)</f>
        <v>0</v>
      </c>
      <c r="K271" s="207" t="s">
        <v>131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132</v>
      </c>
      <c r="AT271" s="216" t="s">
        <v>127</v>
      </c>
      <c r="AU271" s="216" t="s">
        <v>82</v>
      </c>
      <c r="AY271" s="18" t="s">
        <v>125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132</v>
      </c>
      <c r="BM271" s="216" t="s">
        <v>674</v>
      </c>
    </row>
    <row r="272" spans="1:47" s="2" customFormat="1" ht="12">
      <c r="A272" s="39"/>
      <c r="B272" s="40"/>
      <c r="C272" s="41"/>
      <c r="D272" s="218" t="s">
        <v>134</v>
      </c>
      <c r="E272" s="41"/>
      <c r="F272" s="219" t="s">
        <v>509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82</v>
      </c>
    </row>
    <row r="273" spans="1:51" s="14" customFormat="1" ht="12">
      <c r="A273" s="14"/>
      <c r="B273" s="234"/>
      <c r="C273" s="235"/>
      <c r="D273" s="225" t="s">
        <v>146</v>
      </c>
      <c r="E273" s="236" t="s">
        <v>19</v>
      </c>
      <c r="F273" s="237" t="s">
        <v>675</v>
      </c>
      <c r="G273" s="235"/>
      <c r="H273" s="238">
        <v>23.21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146</v>
      </c>
      <c r="AU273" s="244" t="s">
        <v>82</v>
      </c>
      <c r="AV273" s="14" t="s">
        <v>82</v>
      </c>
      <c r="AW273" s="14" t="s">
        <v>33</v>
      </c>
      <c r="AX273" s="14" t="s">
        <v>72</v>
      </c>
      <c r="AY273" s="244" t="s">
        <v>125</v>
      </c>
    </row>
    <row r="274" spans="1:51" s="14" customFormat="1" ht="12">
      <c r="A274" s="14"/>
      <c r="B274" s="234"/>
      <c r="C274" s="235"/>
      <c r="D274" s="225" t="s">
        <v>146</v>
      </c>
      <c r="E274" s="236" t="s">
        <v>19</v>
      </c>
      <c r="F274" s="237" t="s">
        <v>676</v>
      </c>
      <c r="G274" s="235"/>
      <c r="H274" s="238">
        <v>6.32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146</v>
      </c>
      <c r="AU274" s="244" t="s">
        <v>82</v>
      </c>
      <c r="AV274" s="14" t="s">
        <v>82</v>
      </c>
      <c r="AW274" s="14" t="s">
        <v>33</v>
      </c>
      <c r="AX274" s="14" t="s">
        <v>80</v>
      </c>
      <c r="AY274" s="244" t="s">
        <v>125</v>
      </c>
    </row>
    <row r="275" spans="1:63" s="12" customFormat="1" ht="22.8" customHeight="1">
      <c r="A275" s="12"/>
      <c r="B275" s="189"/>
      <c r="C275" s="190"/>
      <c r="D275" s="191" t="s">
        <v>71</v>
      </c>
      <c r="E275" s="203" t="s">
        <v>512</v>
      </c>
      <c r="F275" s="203" t="s">
        <v>513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SUM(P276:P277)</f>
        <v>0</v>
      </c>
      <c r="Q275" s="197"/>
      <c r="R275" s="198">
        <f>SUM(R276:R277)</f>
        <v>0</v>
      </c>
      <c r="S275" s="197"/>
      <c r="T275" s="199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80</v>
      </c>
      <c r="AT275" s="201" t="s">
        <v>71</v>
      </c>
      <c r="AU275" s="201" t="s">
        <v>80</v>
      </c>
      <c r="AY275" s="200" t="s">
        <v>125</v>
      </c>
      <c r="BK275" s="202">
        <f>SUM(BK276:BK277)</f>
        <v>0</v>
      </c>
    </row>
    <row r="276" spans="1:65" s="2" customFormat="1" ht="24.15" customHeight="1">
      <c r="A276" s="39"/>
      <c r="B276" s="40"/>
      <c r="C276" s="205" t="s">
        <v>444</v>
      </c>
      <c r="D276" s="205" t="s">
        <v>127</v>
      </c>
      <c r="E276" s="206" t="s">
        <v>515</v>
      </c>
      <c r="F276" s="207" t="s">
        <v>516</v>
      </c>
      <c r="G276" s="208" t="s">
        <v>221</v>
      </c>
      <c r="H276" s="209">
        <v>79.978</v>
      </c>
      <c r="I276" s="210"/>
      <c r="J276" s="211">
        <f>ROUND(I276*H276,2)</f>
        <v>0</v>
      </c>
      <c r="K276" s="207" t="s">
        <v>131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132</v>
      </c>
      <c r="AT276" s="216" t="s">
        <v>127</v>
      </c>
      <c r="AU276" s="216" t="s">
        <v>82</v>
      </c>
      <c r="AY276" s="18" t="s">
        <v>125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132</v>
      </c>
      <c r="BM276" s="216" t="s">
        <v>677</v>
      </c>
    </row>
    <row r="277" spans="1:47" s="2" customFormat="1" ht="12">
      <c r="A277" s="39"/>
      <c r="B277" s="40"/>
      <c r="C277" s="41"/>
      <c r="D277" s="218" t="s">
        <v>134</v>
      </c>
      <c r="E277" s="41"/>
      <c r="F277" s="219" t="s">
        <v>518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134</v>
      </c>
      <c r="AU277" s="18" t="s">
        <v>82</v>
      </c>
    </row>
    <row r="278" spans="1:63" s="12" customFormat="1" ht="25.9" customHeight="1">
      <c r="A278" s="12"/>
      <c r="B278" s="189"/>
      <c r="C278" s="190"/>
      <c r="D278" s="191" t="s">
        <v>71</v>
      </c>
      <c r="E278" s="192" t="s">
        <v>519</v>
      </c>
      <c r="F278" s="192" t="s">
        <v>520</v>
      </c>
      <c r="G278" s="190"/>
      <c r="H278" s="190"/>
      <c r="I278" s="193"/>
      <c r="J278" s="194">
        <f>BK278</f>
        <v>0</v>
      </c>
      <c r="K278" s="190"/>
      <c r="L278" s="195"/>
      <c r="M278" s="196"/>
      <c r="N278" s="197"/>
      <c r="O278" s="197"/>
      <c r="P278" s="198">
        <f>P279+P288+P296</f>
        <v>0</v>
      </c>
      <c r="Q278" s="197"/>
      <c r="R278" s="198">
        <f>R279+R288+R296</f>
        <v>0</v>
      </c>
      <c r="S278" s="197"/>
      <c r="T278" s="199">
        <f>T279+T288+T296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157</v>
      </c>
      <c r="AT278" s="201" t="s">
        <v>71</v>
      </c>
      <c r="AU278" s="201" t="s">
        <v>72</v>
      </c>
      <c r="AY278" s="200" t="s">
        <v>125</v>
      </c>
      <c r="BK278" s="202">
        <f>BK279+BK288+BK296</f>
        <v>0</v>
      </c>
    </row>
    <row r="279" spans="1:63" s="12" customFormat="1" ht="22.8" customHeight="1">
      <c r="A279" s="12"/>
      <c r="B279" s="189"/>
      <c r="C279" s="190"/>
      <c r="D279" s="191" t="s">
        <v>71</v>
      </c>
      <c r="E279" s="203" t="s">
        <v>521</v>
      </c>
      <c r="F279" s="203" t="s">
        <v>522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SUM(P280:P287)</f>
        <v>0</v>
      </c>
      <c r="Q279" s="197"/>
      <c r="R279" s="198">
        <f>SUM(R280:R287)</f>
        <v>0</v>
      </c>
      <c r="S279" s="197"/>
      <c r="T279" s="199">
        <f>SUM(T280:T287)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157</v>
      </c>
      <c r="AT279" s="201" t="s">
        <v>71</v>
      </c>
      <c r="AU279" s="201" t="s">
        <v>80</v>
      </c>
      <c r="AY279" s="200" t="s">
        <v>125</v>
      </c>
      <c r="BK279" s="202">
        <f>SUM(BK280:BK287)</f>
        <v>0</v>
      </c>
    </row>
    <row r="280" spans="1:65" s="2" customFormat="1" ht="16.5" customHeight="1">
      <c r="A280" s="39"/>
      <c r="B280" s="40"/>
      <c r="C280" s="205" t="s">
        <v>449</v>
      </c>
      <c r="D280" s="205" t="s">
        <v>127</v>
      </c>
      <c r="E280" s="206" t="s">
        <v>524</v>
      </c>
      <c r="F280" s="207" t="s">
        <v>525</v>
      </c>
      <c r="G280" s="208" t="s">
        <v>526</v>
      </c>
      <c r="H280" s="209">
        <v>10</v>
      </c>
      <c r="I280" s="210"/>
      <c r="J280" s="211">
        <f>ROUND(I280*H280,2)</f>
        <v>0</v>
      </c>
      <c r="K280" s="207" t="s">
        <v>19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527</v>
      </c>
      <c r="AT280" s="216" t="s">
        <v>127</v>
      </c>
      <c r="AU280" s="216" t="s">
        <v>82</v>
      </c>
      <c r="AY280" s="18" t="s">
        <v>125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527</v>
      </c>
      <c r="BM280" s="216" t="s">
        <v>678</v>
      </c>
    </row>
    <row r="281" spans="1:51" s="13" customFormat="1" ht="12">
      <c r="A281" s="13"/>
      <c r="B281" s="223"/>
      <c r="C281" s="224"/>
      <c r="D281" s="225" t="s">
        <v>146</v>
      </c>
      <c r="E281" s="226" t="s">
        <v>19</v>
      </c>
      <c r="F281" s="227" t="s">
        <v>529</v>
      </c>
      <c r="G281" s="224"/>
      <c r="H281" s="226" t="s">
        <v>19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146</v>
      </c>
      <c r="AU281" s="233" t="s">
        <v>82</v>
      </c>
      <c r="AV281" s="13" t="s">
        <v>80</v>
      </c>
      <c r="AW281" s="13" t="s">
        <v>33</v>
      </c>
      <c r="AX281" s="13" t="s">
        <v>72</v>
      </c>
      <c r="AY281" s="233" t="s">
        <v>125</v>
      </c>
    </row>
    <row r="282" spans="1:51" s="14" customFormat="1" ht="12">
      <c r="A282" s="14"/>
      <c r="B282" s="234"/>
      <c r="C282" s="235"/>
      <c r="D282" s="225" t="s">
        <v>146</v>
      </c>
      <c r="E282" s="236" t="s">
        <v>19</v>
      </c>
      <c r="F282" s="237" t="s">
        <v>192</v>
      </c>
      <c r="G282" s="235"/>
      <c r="H282" s="238">
        <v>10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146</v>
      </c>
      <c r="AU282" s="244" t="s">
        <v>82</v>
      </c>
      <c r="AV282" s="14" t="s">
        <v>82</v>
      </c>
      <c r="AW282" s="14" t="s">
        <v>33</v>
      </c>
      <c r="AX282" s="14" t="s">
        <v>80</v>
      </c>
      <c r="AY282" s="244" t="s">
        <v>125</v>
      </c>
    </row>
    <row r="283" spans="1:65" s="2" customFormat="1" ht="16.5" customHeight="1">
      <c r="A283" s="39"/>
      <c r="B283" s="40"/>
      <c r="C283" s="205" t="s">
        <v>453</v>
      </c>
      <c r="D283" s="205" t="s">
        <v>127</v>
      </c>
      <c r="E283" s="206" t="s">
        <v>531</v>
      </c>
      <c r="F283" s="207" t="s">
        <v>532</v>
      </c>
      <c r="G283" s="208" t="s">
        <v>526</v>
      </c>
      <c r="H283" s="209">
        <v>10</v>
      </c>
      <c r="I283" s="210"/>
      <c r="J283" s="211">
        <f>ROUND(I283*H283,2)</f>
        <v>0</v>
      </c>
      <c r="K283" s="207" t="s">
        <v>131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527</v>
      </c>
      <c r="AT283" s="216" t="s">
        <v>127</v>
      </c>
      <c r="AU283" s="216" t="s">
        <v>82</v>
      </c>
      <c r="AY283" s="18" t="s">
        <v>125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527</v>
      </c>
      <c r="BM283" s="216" t="s">
        <v>679</v>
      </c>
    </row>
    <row r="284" spans="1:47" s="2" customFormat="1" ht="12">
      <c r="A284" s="39"/>
      <c r="B284" s="40"/>
      <c r="C284" s="41"/>
      <c r="D284" s="218" t="s">
        <v>134</v>
      </c>
      <c r="E284" s="41"/>
      <c r="F284" s="219" t="s">
        <v>534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134</v>
      </c>
      <c r="AU284" s="18" t="s">
        <v>82</v>
      </c>
    </row>
    <row r="285" spans="1:65" s="2" customFormat="1" ht="16.5" customHeight="1">
      <c r="A285" s="39"/>
      <c r="B285" s="40"/>
      <c r="C285" s="205" t="s">
        <v>459</v>
      </c>
      <c r="D285" s="205" t="s">
        <v>127</v>
      </c>
      <c r="E285" s="206" t="s">
        <v>536</v>
      </c>
      <c r="F285" s="207" t="s">
        <v>537</v>
      </c>
      <c r="G285" s="208" t="s">
        <v>526</v>
      </c>
      <c r="H285" s="209">
        <v>10</v>
      </c>
      <c r="I285" s="210"/>
      <c r="J285" s="211">
        <f>ROUND(I285*H285,2)</f>
        <v>0</v>
      </c>
      <c r="K285" s="207" t="s">
        <v>19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527</v>
      </c>
      <c r="AT285" s="216" t="s">
        <v>127</v>
      </c>
      <c r="AU285" s="216" t="s">
        <v>82</v>
      </c>
      <c r="AY285" s="18" t="s">
        <v>125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527</v>
      </c>
      <c r="BM285" s="216" t="s">
        <v>680</v>
      </c>
    </row>
    <row r="286" spans="1:51" s="13" customFormat="1" ht="12">
      <c r="A286" s="13"/>
      <c r="B286" s="223"/>
      <c r="C286" s="224"/>
      <c r="D286" s="225" t="s">
        <v>146</v>
      </c>
      <c r="E286" s="226" t="s">
        <v>19</v>
      </c>
      <c r="F286" s="227" t="s">
        <v>539</v>
      </c>
      <c r="G286" s="224"/>
      <c r="H286" s="226" t="s">
        <v>19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146</v>
      </c>
      <c r="AU286" s="233" t="s">
        <v>82</v>
      </c>
      <c r="AV286" s="13" t="s">
        <v>80</v>
      </c>
      <c r="AW286" s="13" t="s">
        <v>33</v>
      </c>
      <c r="AX286" s="13" t="s">
        <v>72</v>
      </c>
      <c r="AY286" s="233" t="s">
        <v>125</v>
      </c>
    </row>
    <row r="287" spans="1:51" s="14" customFormat="1" ht="12">
      <c r="A287" s="14"/>
      <c r="B287" s="234"/>
      <c r="C287" s="235"/>
      <c r="D287" s="225" t="s">
        <v>146</v>
      </c>
      <c r="E287" s="236" t="s">
        <v>19</v>
      </c>
      <c r="F287" s="237" t="s">
        <v>192</v>
      </c>
      <c r="G287" s="235"/>
      <c r="H287" s="238">
        <v>10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146</v>
      </c>
      <c r="AU287" s="244" t="s">
        <v>82</v>
      </c>
      <c r="AV287" s="14" t="s">
        <v>82</v>
      </c>
      <c r="AW287" s="14" t="s">
        <v>33</v>
      </c>
      <c r="AX287" s="14" t="s">
        <v>80</v>
      </c>
      <c r="AY287" s="244" t="s">
        <v>125</v>
      </c>
    </row>
    <row r="288" spans="1:63" s="12" customFormat="1" ht="22.8" customHeight="1">
      <c r="A288" s="12"/>
      <c r="B288" s="189"/>
      <c r="C288" s="190"/>
      <c r="D288" s="191" t="s">
        <v>71</v>
      </c>
      <c r="E288" s="203" t="s">
        <v>540</v>
      </c>
      <c r="F288" s="203" t="s">
        <v>541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SUM(P289:P295)</f>
        <v>0</v>
      </c>
      <c r="Q288" s="197"/>
      <c r="R288" s="198">
        <f>SUM(R289:R295)</f>
        <v>0</v>
      </c>
      <c r="S288" s="197"/>
      <c r="T288" s="199">
        <f>SUM(T289:T295)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157</v>
      </c>
      <c r="AT288" s="201" t="s">
        <v>71</v>
      </c>
      <c r="AU288" s="201" t="s">
        <v>80</v>
      </c>
      <c r="AY288" s="200" t="s">
        <v>125</v>
      </c>
      <c r="BK288" s="202">
        <f>SUM(BK289:BK295)</f>
        <v>0</v>
      </c>
    </row>
    <row r="289" spans="1:65" s="2" customFormat="1" ht="16.5" customHeight="1">
      <c r="A289" s="39"/>
      <c r="B289" s="40"/>
      <c r="C289" s="205" t="s">
        <v>463</v>
      </c>
      <c r="D289" s="205" t="s">
        <v>127</v>
      </c>
      <c r="E289" s="206" t="s">
        <v>543</v>
      </c>
      <c r="F289" s="207" t="s">
        <v>544</v>
      </c>
      <c r="G289" s="208" t="s">
        <v>447</v>
      </c>
      <c r="H289" s="209">
        <v>1</v>
      </c>
      <c r="I289" s="210"/>
      <c r="J289" s="211">
        <f>ROUND(I289*H289,2)</f>
        <v>0</v>
      </c>
      <c r="K289" s="207" t="s">
        <v>19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527</v>
      </c>
      <c r="AT289" s="216" t="s">
        <v>127</v>
      </c>
      <c r="AU289" s="216" t="s">
        <v>82</v>
      </c>
      <c r="AY289" s="18" t="s">
        <v>125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527</v>
      </c>
      <c r="BM289" s="216" t="s">
        <v>681</v>
      </c>
    </row>
    <row r="290" spans="1:65" s="2" customFormat="1" ht="16.5" customHeight="1">
      <c r="A290" s="39"/>
      <c r="B290" s="40"/>
      <c r="C290" s="205" t="s">
        <v>467</v>
      </c>
      <c r="D290" s="205" t="s">
        <v>127</v>
      </c>
      <c r="E290" s="206" t="s">
        <v>547</v>
      </c>
      <c r="F290" s="207" t="s">
        <v>548</v>
      </c>
      <c r="G290" s="208" t="s">
        <v>549</v>
      </c>
      <c r="H290" s="209">
        <v>1</v>
      </c>
      <c r="I290" s="210"/>
      <c r="J290" s="211">
        <f>ROUND(I290*H290,2)</f>
        <v>0</v>
      </c>
      <c r="K290" s="207" t="s">
        <v>19</v>
      </c>
      <c r="L290" s="45"/>
      <c r="M290" s="212" t="s">
        <v>19</v>
      </c>
      <c r="N290" s="213" t="s">
        <v>43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527</v>
      </c>
      <c r="AT290" s="216" t="s">
        <v>127</v>
      </c>
      <c r="AU290" s="216" t="s">
        <v>82</v>
      </c>
      <c r="AY290" s="18" t="s">
        <v>125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80</v>
      </c>
      <c r="BK290" s="217">
        <f>ROUND(I290*H290,2)</f>
        <v>0</v>
      </c>
      <c r="BL290" s="18" t="s">
        <v>527</v>
      </c>
      <c r="BM290" s="216" t="s">
        <v>682</v>
      </c>
    </row>
    <row r="291" spans="1:51" s="14" customFormat="1" ht="12">
      <c r="A291" s="14"/>
      <c r="B291" s="234"/>
      <c r="C291" s="235"/>
      <c r="D291" s="225" t="s">
        <v>146</v>
      </c>
      <c r="E291" s="236" t="s">
        <v>19</v>
      </c>
      <c r="F291" s="237" t="s">
        <v>80</v>
      </c>
      <c r="G291" s="235"/>
      <c r="H291" s="238">
        <v>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146</v>
      </c>
      <c r="AU291" s="244" t="s">
        <v>82</v>
      </c>
      <c r="AV291" s="14" t="s">
        <v>82</v>
      </c>
      <c r="AW291" s="14" t="s">
        <v>33</v>
      </c>
      <c r="AX291" s="14" t="s">
        <v>80</v>
      </c>
      <c r="AY291" s="244" t="s">
        <v>125</v>
      </c>
    </row>
    <row r="292" spans="1:65" s="2" customFormat="1" ht="16.5" customHeight="1">
      <c r="A292" s="39"/>
      <c r="B292" s="40"/>
      <c r="C292" s="205" t="s">
        <v>471</v>
      </c>
      <c r="D292" s="205" t="s">
        <v>127</v>
      </c>
      <c r="E292" s="206" t="s">
        <v>552</v>
      </c>
      <c r="F292" s="207" t="s">
        <v>553</v>
      </c>
      <c r="G292" s="208" t="s">
        <v>549</v>
      </c>
      <c r="H292" s="209">
        <v>1</v>
      </c>
      <c r="I292" s="210"/>
      <c r="J292" s="211">
        <f>ROUND(I292*H292,2)</f>
        <v>0</v>
      </c>
      <c r="K292" s="207" t="s">
        <v>19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527</v>
      </c>
      <c r="AT292" s="216" t="s">
        <v>127</v>
      </c>
      <c r="AU292" s="216" t="s">
        <v>82</v>
      </c>
      <c r="AY292" s="18" t="s">
        <v>125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527</v>
      </c>
      <c r="BM292" s="216" t="s">
        <v>683</v>
      </c>
    </row>
    <row r="293" spans="1:51" s="13" customFormat="1" ht="12">
      <c r="A293" s="13"/>
      <c r="B293" s="223"/>
      <c r="C293" s="224"/>
      <c r="D293" s="225" t="s">
        <v>146</v>
      </c>
      <c r="E293" s="226" t="s">
        <v>19</v>
      </c>
      <c r="F293" s="227" t="s">
        <v>555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146</v>
      </c>
      <c r="AU293" s="233" t="s">
        <v>82</v>
      </c>
      <c r="AV293" s="13" t="s">
        <v>80</v>
      </c>
      <c r="AW293" s="13" t="s">
        <v>33</v>
      </c>
      <c r="AX293" s="13" t="s">
        <v>72</v>
      </c>
      <c r="AY293" s="233" t="s">
        <v>125</v>
      </c>
    </row>
    <row r="294" spans="1:51" s="14" customFormat="1" ht="12">
      <c r="A294" s="14"/>
      <c r="B294" s="234"/>
      <c r="C294" s="235"/>
      <c r="D294" s="225" t="s">
        <v>146</v>
      </c>
      <c r="E294" s="236" t="s">
        <v>19</v>
      </c>
      <c r="F294" s="237" t="s">
        <v>80</v>
      </c>
      <c r="G294" s="235"/>
      <c r="H294" s="238">
        <v>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146</v>
      </c>
      <c r="AU294" s="244" t="s">
        <v>82</v>
      </c>
      <c r="AV294" s="14" t="s">
        <v>82</v>
      </c>
      <c r="AW294" s="14" t="s">
        <v>33</v>
      </c>
      <c r="AX294" s="14" t="s">
        <v>80</v>
      </c>
      <c r="AY294" s="244" t="s">
        <v>125</v>
      </c>
    </row>
    <row r="295" spans="1:65" s="2" customFormat="1" ht="16.5" customHeight="1">
      <c r="A295" s="39"/>
      <c r="B295" s="40"/>
      <c r="C295" s="205" t="s">
        <v>168</v>
      </c>
      <c r="D295" s="205" t="s">
        <v>127</v>
      </c>
      <c r="E295" s="206" t="s">
        <v>557</v>
      </c>
      <c r="F295" s="207" t="s">
        <v>558</v>
      </c>
      <c r="G295" s="208" t="s">
        <v>130</v>
      </c>
      <c r="H295" s="209">
        <v>1</v>
      </c>
      <c r="I295" s="210"/>
      <c r="J295" s="211">
        <f>ROUND(I295*H295,2)</f>
        <v>0</v>
      </c>
      <c r="K295" s="207" t="s">
        <v>19</v>
      </c>
      <c r="L295" s="45"/>
      <c r="M295" s="212" t="s">
        <v>19</v>
      </c>
      <c r="N295" s="213" t="s">
        <v>43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527</v>
      </c>
      <c r="AT295" s="216" t="s">
        <v>127</v>
      </c>
      <c r="AU295" s="216" t="s">
        <v>82</v>
      </c>
      <c r="AY295" s="18" t="s">
        <v>125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527</v>
      </c>
      <c r="BM295" s="216" t="s">
        <v>684</v>
      </c>
    </row>
    <row r="296" spans="1:63" s="12" customFormat="1" ht="22.8" customHeight="1">
      <c r="A296" s="12"/>
      <c r="B296" s="189"/>
      <c r="C296" s="190"/>
      <c r="D296" s="191" t="s">
        <v>71</v>
      </c>
      <c r="E296" s="203" t="s">
        <v>560</v>
      </c>
      <c r="F296" s="203" t="s">
        <v>561</v>
      </c>
      <c r="G296" s="190"/>
      <c r="H296" s="190"/>
      <c r="I296" s="193"/>
      <c r="J296" s="204">
        <f>BK296</f>
        <v>0</v>
      </c>
      <c r="K296" s="190"/>
      <c r="L296" s="195"/>
      <c r="M296" s="196"/>
      <c r="N296" s="197"/>
      <c r="O296" s="197"/>
      <c r="P296" s="198">
        <f>P297</f>
        <v>0</v>
      </c>
      <c r="Q296" s="197"/>
      <c r="R296" s="198">
        <f>R297</f>
        <v>0</v>
      </c>
      <c r="S296" s="197"/>
      <c r="T296" s="199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0" t="s">
        <v>157</v>
      </c>
      <c r="AT296" s="201" t="s">
        <v>71</v>
      </c>
      <c r="AU296" s="201" t="s">
        <v>80</v>
      </c>
      <c r="AY296" s="200" t="s">
        <v>125</v>
      </c>
      <c r="BK296" s="202">
        <f>BK297</f>
        <v>0</v>
      </c>
    </row>
    <row r="297" spans="1:65" s="2" customFormat="1" ht="16.5" customHeight="1">
      <c r="A297" s="39"/>
      <c r="B297" s="40"/>
      <c r="C297" s="205" t="s">
        <v>481</v>
      </c>
      <c r="D297" s="205" t="s">
        <v>127</v>
      </c>
      <c r="E297" s="206" t="s">
        <v>563</v>
      </c>
      <c r="F297" s="207" t="s">
        <v>564</v>
      </c>
      <c r="G297" s="208" t="s">
        <v>447</v>
      </c>
      <c r="H297" s="209">
        <v>3</v>
      </c>
      <c r="I297" s="210"/>
      <c r="J297" s="211">
        <f>ROUND(I297*H297,2)</f>
        <v>0</v>
      </c>
      <c r="K297" s="207" t="s">
        <v>19</v>
      </c>
      <c r="L297" s="45"/>
      <c r="M297" s="266" t="s">
        <v>19</v>
      </c>
      <c r="N297" s="267" t="s">
        <v>43</v>
      </c>
      <c r="O297" s="268"/>
      <c r="P297" s="269">
        <f>O297*H297</f>
        <v>0</v>
      </c>
      <c r="Q297" s="269">
        <v>0</v>
      </c>
      <c r="R297" s="269">
        <f>Q297*H297</f>
        <v>0</v>
      </c>
      <c r="S297" s="269">
        <v>0</v>
      </c>
      <c r="T297" s="27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527</v>
      </c>
      <c r="AT297" s="216" t="s">
        <v>127</v>
      </c>
      <c r="AU297" s="216" t="s">
        <v>82</v>
      </c>
      <c r="AY297" s="18" t="s">
        <v>125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527</v>
      </c>
      <c r="BM297" s="216" t="s">
        <v>685</v>
      </c>
    </row>
    <row r="298" spans="1:31" s="2" customFormat="1" ht="6.95" customHeight="1">
      <c r="A298" s="39"/>
      <c r="B298" s="60"/>
      <c r="C298" s="61"/>
      <c r="D298" s="61"/>
      <c r="E298" s="61"/>
      <c r="F298" s="61"/>
      <c r="G298" s="61"/>
      <c r="H298" s="61"/>
      <c r="I298" s="61"/>
      <c r="J298" s="61"/>
      <c r="K298" s="61"/>
      <c r="L298" s="45"/>
      <c r="M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</sheetData>
  <sheetProtection password="C7D8" sheet="1" objects="1" scenarios="1" formatColumns="0" formatRows="0" autoFilter="0"/>
  <autoFilter ref="C89:K29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7122"/>
    <hyperlink ref="F101" r:id="rId2" display="https://podminky.urs.cz/item/CS_URS_2023_01/113107142"/>
    <hyperlink ref="F105" r:id="rId3" display="https://podminky.urs.cz/item/CS_URS_2023_01/113107143"/>
    <hyperlink ref="F109" r:id="rId4" display="https://podminky.urs.cz/item/CS_URS_2023_01/113202111"/>
    <hyperlink ref="F112" r:id="rId5" display="https://podminky.urs.cz/item/CS_URS_2023_01/121151103"/>
    <hyperlink ref="F114" r:id="rId6" display="https://podminky.urs.cz/item/CS_URS_2023_01/122251102"/>
    <hyperlink ref="F121" r:id="rId7" display="https://podminky.urs.cz/item/CS_URS_2023_01/131251102"/>
    <hyperlink ref="F124" r:id="rId8" display="https://podminky.urs.cz/item/CS_URS_2023_01/162751137"/>
    <hyperlink ref="F130" r:id="rId9" display="https://podminky.urs.cz/item/CS_URS_2023_01/162751139"/>
    <hyperlink ref="F133" r:id="rId10" display="https://podminky.urs.cz/item/CS_URS_2023_01/167151101"/>
    <hyperlink ref="F135" r:id="rId11" display="https://podminky.urs.cz/item/CS_URS_2023_01/171201231"/>
    <hyperlink ref="F138" r:id="rId12" display="https://podminky.urs.cz/item/CS_URS_2023_01/171251201"/>
    <hyperlink ref="F141" r:id="rId13" display="https://podminky.urs.cz/item/CS_URS_2023_01/174111101"/>
    <hyperlink ref="F149" r:id="rId14" display="https://podminky.urs.cz/item/CS_URS_2023_01/181411131"/>
    <hyperlink ref="F154" r:id="rId15" display="https://podminky.urs.cz/item/CS_URS_2023_01/181951112"/>
    <hyperlink ref="F161" r:id="rId16" display="https://podminky.urs.cz/item/CS_URS_2023_01/182303111"/>
    <hyperlink ref="F168" r:id="rId17" display="https://podminky.urs.cz/item/CS_URS_2023_01/271542211"/>
    <hyperlink ref="F171" r:id="rId18" display="https://podminky.urs.cz/item/CS_URS_2023_01/273321411"/>
    <hyperlink ref="F174" r:id="rId19" display="https://podminky.urs.cz/item/CS_URS_2023_01/273362021"/>
    <hyperlink ref="F178" r:id="rId20" display="https://podminky.urs.cz/item/CS_URS_2023_01/564831011"/>
    <hyperlink ref="F182" r:id="rId21" display="https://podminky.urs.cz/item/CS_URS_2023_01/564851111"/>
    <hyperlink ref="F186" r:id="rId22" display="https://podminky.urs.cz/item/CS_URS_2023_01/564861111"/>
    <hyperlink ref="F190" r:id="rId23" display="https://podminky.urs.cz/item/CS_URS_2023_01/564871011"/>
    <hyperlink ref="F196" r:id="rId24" display="https://podminky.urs.cz/item/CS_URS_2023_01/565165101"/>
    <hyperlink ref="F200" r:id="rId25" display="https://podminky.urs.cz/item/CS_URS_2023_01/573211108"/>
    <hyperlink ref="F204" r:id="rId26" display="https://podminky.urs.cz/item/CS_URS_2023_01/577144031"/>
    <hyperlink ref="F208" r:id="rId27" display="https://podminky.urs.cz/item/CS_URS_2023_01/596211110"/>
    <hyperlink ref="F218" r:id="rId28" display="https://podminky.urs.cz/item/CS_URS_2023_01/596212212"/>
    <hyperlink ref="F229" r:id="rId29" display="https://podminky.urs.cz/item/CS_URS_2023_01/916131213"/>
    <hyperlink ref="F236" r:id="rId30" display="https://podminky.urs.cz/item/CS_URS_2023_01/916231213"/>
    <hyperlink ref="F242" r:id="rId31" display="https://podminky.urs.cz/item/CS_URS_2023_01/919122122"/>
    <hyperlink ref="F245" r:id="rId32" display="https://podminky.urs.cz/item/CS_URS_2023_01/919735113"/>
    <hyperlink ref="F258" r:id="rId33" display="https://podminky.urs.cz/item/CS_URS_2023_01/997221571"/>
    <hyperlink ref="F260" r:id="rId34" display="https://podminky.urs.cz/item/CS_URS_2023_01/997221579"/>
    <hyperlink ref="F263" r:id="rId35" display="https://podminky.urs.cz/item/CS_URS_2023_01/997221612"/>
    <hyperlink ref="F266" r:id="rId36" display="https://podminky.urs.cz/item/CS_URS_2023_01/997221861"/>
    <hyperlink ref="F269" r:id="rId37" display="https://podminky.urs.cz/item/CS_URS_2023_01/997221873"/>
    <hyperlink ref="F272" r:id="rId38" display="https://podminky.urs.cz/item/CS_URS_2023_01/997221875"/>
    <hyperlink ref="F277" r:id="rId39" display="https://podminky.urs.cz/item/CS_URS_2023_01/998223011"/>
    <hyperlink ref="F284" r:id="rId4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Rozmístění polopodzemních kontejnerů - Březenecká III.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29. 6. 2023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ROUND((SUM(BE90:BE247)),2)</f>
        <v>0</v>
      </c>
      <c r="G33" s="39"/>
      <c r="H33" s="39"/>
      <c r="I33" s="149">
        <v>0.21</v>
      </c>
      <c r="J33" s="148">
        <f>ROUND(((SUM(BE90:BE247))*I33),2)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ROUND((SUM(BF90:BF247)),2)</f>
        <v>0</v>
      </c>
      <c r="G34" s="39"/>
      <c r="H34" s="39"/>
      <c r="I34" s="149">
        <v>0.15</v>
      </c>
      <c r="J34" s="148">
        <f>ROUND(((SUM(BF90:BF247))*I34),2)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ROUND((SUM(BG90:BG247)),2)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ROUND((SUM(BH90:BH247)),2)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ROUND((SUM(BI90:BI247)),2)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Rozmístění polopodzemních kontejnerů - Březenecká III.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04 - Lokalita I.A - 6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Chomutov</v>
      </c>
      <c r="G52" s="41"/>
      <c r="H52" s="41"/>
      <c r="I52" s="33" t="s">
        <v>23</v>
      </c>
      <c r="J52" s="73" t="str">
        <f>IF(J12="","",J12)</f>
        <v>29. 6. 2023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Chomutov</v>
      </c>
      <c r="G54" s="41"/>
      <c r="H54" s="41"/>
      <c r="I54" s="33" t="s">
        <v>31</v>
      </c>
      <c r="J54" s="37" t="str">
        <f>E21</f>
        <v>KAP atelier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Kudláček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J141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J151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J184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J210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J225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106</v>
      </c>
      <c r="E67" s="169"/>
      <c r="F67" s="169"/>
      <c r="G67" s="169"/>
      <c r="H67" s="169"/>
      <c r="I67" s="169"/>
      <c r="J67" s="170">
        <f>J228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J229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J238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J246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Rozmístění polopodzemních kontejnerů - Březenecká III. Etapa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04 - Lokalita I.A - 6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Chomutov</v>
      </c>
      <c r="G84" s="41"/>
      <c r="H84" s="41"/>
      <c r="I84" s="33" t="s">
        <v>23</v>
      </c>
      <c r="J84" s="73" t="str">
        <f>IF(J12="","",J12)</f>
        <v>29. 6. 2023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Statutární město Chomutov</v>
      </c>
      <c r="G86" s="41"/>
      <c r="H86" s="41"/>
      <c r="I86" s="33" t="s">
        <v>31</v>
      </c>
      <c r="J86" s="37" t="str">
        <f>E21</f>
        <v>KAP atelier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Jaroslav Kudláček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111</v>
      </c>
      <c r="D89" s="181" t="s">
        <v>57</v>
      </c>
      <c r="E89" s="181" t="s">
        <v>53</v>
      </c>
      <c r="F89" s="181" t="s">
        <v>54</v>
      </c>
      <c r="G89" s="181" t="s">
        <v>112</v>
      </c>
      <c r="H89" s="181" t="s">
        <v>113</v>
      </c>
      <c r="I89" s="181" t="s">
        <v>114</v>
      </c>
      <c r="J89" s="181" t="s">
        <v>97</v>
      </c>
      <c r="K89" s="182" t="s">
        <v>115</v>
      </c>
      <c r="L89" s="183"/>
      <c r="M89" s="93" t="s">
        <v>19</v>
      </c>
      <c r="N89" s="94" t="s">
        <v>42</v>
      </c>
      <c r="O89" s="94" t="s">
        <v>116</v>
      </c>
      <c r="P89" s="94" t="s">
        <v>117</v>
      </c>
      <c r="Q89" s="94" t="s">
        <v>118</v>
      </c>
      <c r="R89" s="94" t="s">
        <v>119</v>
      </c>
      <c r="S89" s="94" t="s">
        <v>120</v>
      </c>
      <c r="T89" s="95" t="s">
        <v>121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122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P91+P228</f>
        <v>0</v>
      </c>
      <c r="Q90" s="97"/>
      <c r="R90" s="186">
        <f>R91+R228</f>
        <v>51.178245710000006</v>
      </c>
      <c r="S90" s="97"/>
      <c r="T90" s="187">
        <f>T91+T228</f>
        <v>42.2685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98</v>
      </c>
      <c r="BK90" s="188">
        <f>BK91+BK228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123</v>
      </c>
      <c r="F91" s="192" t="s">
        <v>124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P92+P141+P151+P184+P210+P225</f>
        <v>0</v>
      </c>
      <c r="Q91" s="197"/>
      <c r="R91" s="198">
        <f>R92+R141+R151+R184+R210+R225</f>
        <v>51.178245710000006</v>
      </c>
      <c r="S91" s="197"/>
      <c r="T91" s="199">
        <f>T92+T141+T151+T184+T210+T225</f>
        <v>42.2685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125</v>
      </c>
      <c r="BK91" s="202">
        <f>BK92+BK141+BK151+BK184+BK210+BK225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SUM(P93:P140)</f>
        <v>0</v>
      </c>
      <c r="Q92" s="197"/>
      <c r="R92" s="198">
        <f>SUM(R93:R140)</f>
        <v>19.52</v>
      </c>
      <c r="S92" s="197"/>
      <c r="T92" s="199">
        <f>SUM(T93:T140)</f>
        <v>42.2685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125</v>
      </c>
      <c r="BK92" s="202">
        <f>SUM(BK93:BK140)</f>
        <v>0</v>
      </c>
    </row>
    <row r="93" spans="1:65" s="2" customFormat="1" ht="33" customHeight="1">
      <c r="A93" s="39"/>
      <c r="B93" s="40"/>
      <c r="C93" s="205" t="s">
        <v>80</v>
      </c>
      <c r="D93" s="205" t="s">
        <v>127</v>
      </c>
      <c r="E93" s="206" t="s">
        <v>141</v>
      </c>
      <c r="F93" s="207" t="s">
        <v>142</v>
      </c>
      <c r="G93" s="208" t="s">
        <v>143</v>
      </c>
      <c r="H93" s="209">
        <v>69.75</v>
      </c>
      <c r="I93" s="210"/>
      <c r="J93" s="211">
        <f>ROUND(I93*H93,2)</f>
        <v>0</v>
      </c>
      <c r="K93" s="207" t="s">
        <v>131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0.29</v>
      </c>
      <c r="T93" s="215">
        <f>S93*H93</f>
        <v>20.2275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132</v>
      </c>
      <c r="AT93" s="216" t="s">
        <v>127</v>
      </c>
      <c r="AU93" s="216" t="s">
        <v>82</v>
      </c>
      <c r="AY93" s="18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132</v>
      </c>
      <c r="BM93" s="216" t="s">
        <v>687</v>
      </c>
    </row>
    <row r="94" spans="1:47" s="2" customFormat="1" ht="12">
      <c r="A94" s="39"/>
      <c r="B94" s="40"/>
      <c r="C94" s="41"/>
      <c r="D94" s="218" t="s">
        <v>134</v>
      </c>
      <c r="E94" s="41"/>
      <c r="F94" s="219" t="s">
        <v>145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82</v>
      </c>
    </row>
    <row r="95" spans="1:51" s="13" customFormat="1" ht="12">
      <c r="A95" s="13"/>
      <c r="B95" s="223"/>
      <c r="C95" s="224"/>
      <c r="D95" s="225" t="s">
        <v>146</v>
      </c>
      <c r="E95" s="226" t="s">
        <v>19</v>
      </c>
      <c r="F95" s="227" t="s">
        <v>147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146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125</v>
      </c>
    </row>
    <row r="96" spans="1:51" s="14" customFormat="1" ht="12">
      <c r="A96" s="14"/>
      <c r="B96" s="234"/>
      <c r="C96" s="235"/>
      <c r="D96" s="225" t="s">
        <v>146</v>
      </c>
      <c r="E96" s="236" t="s">
        <v>19</v>
      </c>
      <c r="F96" s="237" t="s">
        <v>688</v>
      </c>
      <c r="G96" s="235"/>
      <c r="H96" s="238">
        <v>8.8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146</v>
      </c>
      <c r="AU96" s="244" t="s">
        <v>82</v>
      </c>
      <c r="AV96" s="14" t="s">
        <v>82</v>
      </c>
      <c r="AW96" s="14" t="s">
        <v>33</v>
      </c>
      <c r="AX96" s="14" t="s">
        <v>72</v>
      </c>
      <c r="AY96" s="244" t="s">
        <v>125</v>
      </c>
    </row>
    <row r="97" spans="1:51" s="14" customFormat="1" ht="12">
      <c r="A97" s="14"/>
      <c r="B97" s="234"/>
      <c r="C97" s="235"/>
      <c r="D97" s="225" t="s">
        <v>146</v>
      </c>
      <c r="E97" s="236" t="s">
        <v>19</v>
      </c>
      <c r="F97" s="237" t="s">
        <v>689</v>
      </c>
      <c r="G97" s="235"/>
      <c r="H97" s="238">
        <v>60.95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146</v>
      </c>
      <c r="AU97" s="244" t="s">
        <v>82</v>
      </c>
      <c r="AV97" s="14" t="s">
        <v>82</v>
      </c>
      <c r="AW97" s="14" t="s">
        <v>33</v>
      </c>
      <c r="AX97" s="14" t="s">
        <v>72</v>
      </c>
      <c r="AY97" s="244" t="s">
        <v>125</v>
      </c>
    </row>
    <row r="98" spans="1:51" s="15" customFormat="1" ht="12">
      <c r="A98" s="15"/>
      <c r="B98" s="245"/>
      <c r="C98" s="246"/>
      <c r="D98" s="225" t="s">
        <v>146</v>
      </c>
      <c r="E98" s="247" t="s">
        <v>19</v>
      </c>
      <c r="F98" s="248" t="s">
        <v>151</v>
      </c>
      <c r="G98" s="246"/>
      <c r="H98" s="249">
        <v>69.75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5" t="s">
        <v>146</v>
      </c>
      <c r="AU98" s="255" t="s">
        <v>82</v>
      </c>
      <c r="AV98" s="15" t="s">
        <v>132</v>
      </c>
      <c r="AW98" s="15" t="s">
        <v>33</v>
      </c>
      <c r="AX98" s="15" t="s">
        <v>80</v>
      </c>
      <c r="AY98" s="255" t="s">
        <v>125</v>
      </c>
    </row>
    <row r="99" spans="1:65" s="2" customFormat="1" ht="24.15" customHeight="1">
      <c r="A99" s="39"/>
      <c r="B99" s="40"/>
      <c r="C99" s="205" t="s">
        <v>82</v>
      </c>
      <c r="D99" s="205" t="s">
        <v>127</v>
      </c>
      <c r="E99" s="206" t="s">
        <v>158</v>
      </c>
      <c r="F99" s="207" t="s">
        <v>159</v>
      </c>
      <c r="G99" s="208" t="s">
        <v>143</v>
      </c>
      <c r="H99" s="209">
        <v>69.75</v>
      </c>
      <c r="I99" s="210"/>
      <c r="J99" s="211">
        <f>ROUND(I99*H99,2)</f>
        <v>0</v>
      </c>
      <c r="K99" s="207" t="s">
        <v>131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0.316</v>
      </c>
      <c r="T99" s="215">
        <f>S99*H99</f>
        <v>22.041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132</v>
      </c>
      <c r="AT99" s="216" t="s">
        <v>127</v>
      </c>
      <c r="AU99" s="216" t="s">
        <v>82</v>
      </c>
      <c r="AY99" s="18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132</v>
      </c>
      <c r="BM99" s="216" t="s">
        <v>690</v>
      </c>
    </row>
    <row r="100" spans="1:47" s="2" customFormat="1" ht="12">
      <c r="A100" s="39"/>
      <c r="B100" s="40"/>
      <c r="C100" s="41"/>
      <c r="D100" s="218" t="s">
        <v>134</v>
      </c>
      <c r="E100" s="41"/>
      <c r="F100" s="219" t="s">
        <v>161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134</v>
      </c>
      <c r="AU100" s="18" t="s">
        <v>82</v>
      </c>
    </row>
    <row r="101" spans="1:51" s="13" customFormat="1" ht="12">
      <c r="A101" s="13"/>
      <c r="B101" s="223"/>
      <c r="C101" s="224"/>
      <c r="D101" s="225" t="s">
        <v>146</v>
      </c>
      <c r="E101" s="226" t="s">
        <v>19</v>
      </c>
      <c r="F101" s="227" t="s">
        <v>147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146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125</v>
      </c>
    </row>
    <row r="102" spans="1:51" s="14" customFormat="1" ht="12">
      <c r="A102" s="14"/>
      <c r="B102" s="234"/>
      <c r="C102" s="235"/>
      <c r="D102" s="225" t="s">
        <v>146</v>
      </c>
      <c r="E102" s="236" t="s">
        <v>19</v>
      </c>
      <c r="F102" s="237" t="s">
        <v>688</v>
      </c>
      <c r="G102" s="235"/>
      <c r="H102" s="238">
        <v>8.8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146</v>
      </c>
      <c r="AU102" s="244" t="s">
        <v>82</v>
      </c>
      <c r="AV102" s="14" t="s">
        <v>82</v>
      </c>
      <c r="AW102" s="14" t="s">
        <v>33</v>
      </c>
      <c r="AX102" s="14" t="s">
        <v>72</v>
      </c>
      <c r="AY102" s="244" t="s">
        <v>125</v>
      </c>
    </row>
    <row r="103" spans="1:51" s="14" customFormat="1" ht="12">
      <c r="A103" s="14"/>
      <c r="B103" s="234"/>
      <c r="C103" s="235"/>
      <c r="D103" s="225" t="s">
        <v>146</v>
      </c>
      <c r="E103" s="236" t="s">
        <v>19</v>
      </c>
      <c r="F103" s="237" t="s">
        <v>689</v>
      </c>
      <c r="G103" s="235"/>
      <c r="H103" s="238">
        <v>60.95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146</v>
      </c>
      <c r="AU103" s="244" t="s">
        <v>82</v>
      </c>
      <c r="AV103" s="14" t="s">
        <v>82</v>
      </c>
      <c r="AW103" s="14" t="s">
        <v>33</v>
      </c>
      <c r="AX103" s="14" t="s">
        <v>72</v>
      </c>
      <c r="AY103" s="244" t="s">
        <v>125</v>
      </c>
    </row>
    <row r="104" spans="1:51" s="15" customFormat="1" ht="12">
      <c r="A104" s="15"/>
      <c r="B104" s="245"/>
      <c r="C104" s="246"/>
      <c r="D104" s="225" t="s">
        <v>146</v>
      </c>
      <c r="E104" s="247" t="s">
        <v>19</v>
      </c>
      <c r="F104" s="248" t="s">
        <v>151</v>
      </c>
      <c r="G104" s="246"/>
      <c r="H104" s="249">
        <v>69.75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146</v>
      </c>
      <c r="AU104" s="255" t="s">
        <v>82</v>
      </c>
      <c r="AV104" s="15" t="s">
        <v>132</v>
      </c>
      <c r="AW104" s="15" t="s">
        <v>33</v>
      </c>
      <c r="AX104" s="15" t="s">
        <v>80</v>
      </c>
      <c r="AY104" s="255" t="s">
        <v>125</v>
      </c>
    </row>
    <row r="105" spans="1:65" s="2" customFormat="1" ht="16.5" customHeight="1">
      <c r="A105" s="39"/>
      <c r="B105" s="40"/>
      <c r="C105" s="205" t="s">
        <v>140</v>
      </c>
      <c r="D105" s="205" t="s">
        <v>127</v>
      </c>
      <c r="E105" s="206" t="s">
        <v>691</v>
      </c>
      <c r="F105" s="207" t="s">
        <v>692</v>
      </c>
      <c r="G105" s="208" t="s">
        <v>178</v>
      </c>
      <c r="H105" s="209">
        <v>9.15</v>
      </c>
      <c r="I105" s="210"/>
      <c r="J105" s="211">
        <f>ROUND(I105*H105,2)</f>
        <v>0</v>
      </c>
      <c r="K105" s="207" t="s">
        <v>131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132</v>
      </c>
      <c r="AT105" s="216" t="s">
        <v>127</v>
      </c>
      <c r="AU105" s="216" t="s">
        <v>82</v>
      </c>
      <c r="AY105" s="18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132</v>
      </c>
      <c r="BM105" s="216" t="s">
        <v>693</v>
      </c>
    </row>
    <row r="106" spans="1:47" s="2" customFormat="1" ht="12">
      <c r="A106" s="39"/>
      <c r="B106" s="40"/>
      <c r="C106" s="41"/>
      <c r="D106" s="218" t="s">
        <v>134</v>
      </c>
      <c r="E106" s="41"/>
      <c r="F106" s="219" t="s">
        <v>694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134</v>
      </c>
      <c r="AU106" s="18" t="s">
        <v>82</v>
      </c>
    </row>
    <row r="107" spans="1:51" s="13" customFormat="1" ht="12">
      <c r="A107" s="13"/>
      <c r="B107" s="223"/>
      <c r="C107" s="224"/>
      <c r="D107" s="225" t="s">
        <v>146</v>
      </c>
      <c r="E107" s="226" t="s">
        <v>19</v>
      </c>
      <c r="F107" s="227" t="s">
        <v>183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146</v>
      </c>
      <c r="AU107" s="233" t="s">
        <v>82</v>
      </c>
      <c r="AV107" s="13" t="s">
        <v>80</v>
      </c>
      <c r="AW107" s="13" t="s">
        <v>33</v>
      </c>
      <c r="AX107" s="13" t="s">
        <v>72</v>
      </c>
      <c r="AY107" s="233" t="s">
        <v>125</v>
      </c>
    </row>
    <row r="108" spans="1:51" s="14" customFormat="1" ht="12">
      <c r="A108" s="14"/>
      <c r="B108" s="234"/>
      <c r="C108" s="235"/>
      <c r="D108" s="225" t="s">
        <v>146</v>
      </c>
      <c r="E108" s="236" t="s">
        <v>19</v>
      </c>
      <c r="F108" s="237" t="s">
        <v>695</v>
      </c>
      <c r="G108" s="235"/>
      <c r="H108" s="238">
        <v>9.15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146</v>
      </c>
      <c r="AU108" s="244" t="s">
        <v>82</v>
      </c>
      <c r="AV108" s="14" t="s">
        <v>82</v>
      </c>
      <c r="AW108" s="14" t="s">
        <v>33</v>
      </c>
      <c r="AX108" s="14" t="s">
        <v>80</v>
      </c>
      <c r="AY108" s="244" t="s">
        <v>125</v>
      </c>
    </row>
    <row r="109" spans="1:65" s="2" customFormat="1" ht="24.15" customHeight="1">
      <c r="A109" s="39"/>
      <c r="B109" s="40"/>
      <c r="C109" s="205" t="s">
        <v>132</v>
      </c>
      <c r="D109" s="205" t="s">
        <v>127</v>
      </c>
      <c r="E109" s="206" t="s">
        <v>696</v>
      </c>
      <c r="F109" s="207" t="s">
        <v>697</v>
      </c>
      <c r="G109" s="208" t="s">
        <v>178</v>
      </c>
      <c r="H109" s="209">
        <v>62.567</v>
      </c>
      <c r="I109" s="210"/>
      <c r="J109" s="211">
        <f>ROUND(I109*H109,2)</f>
        <v>0</v>
      </c>
      <c r="K109" s="207" t="s">
        <v>131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132</v>
      </c>
      <c r="AT109" s="216" t="s">
        <v>127</v>
      </c>
      <c r="AU109" s="216" t="s">
        <v>82</v>
      </c>
      <c r="AY109" s="18" t="s">
        <v>125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132</v>
      </c>
      <c r="BM109" s="216" t="s">
        <v>698</v>
      </c>
    </row>
    <row r="110" spans="1:47" s="2" customFormat="1" ht="12">
      <c r="A110" s="39"/>
      <c r="B110" s="40"/>
      <c r="C110" s="41"/>
      <c r="D110" s="218" t="s">
        <v>134</v>
      </c>
      <c r="E110" s="41"/>
      <c r="F110" s="219" t="s">
        <v>699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134</v>
      </c>
      <c r="AU110" s="18" t="s">
        <v>82</v>
      </c>
    </row>
    <row r="111" spans="1:51" s="14" customFormat="1" ht="12">
      <c r="A111" s="14"/>
      <c r="B111" s="234"/>
      <c r="C111" s="235"/>
      <c r="D111" s="225" t="s">
        <v>146</v>
      </c>
      <c r="E111" s="236" t="s">
        <v>19</v>
      </c>
      <c r="F111" s="237" t="s">
        <v>700</v>
      </c>
      <c r="G111" s="235"/>
      <c r="H111" s="238">
        <v>62.567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146</v>
      </c>
      <c r="AU111" s="244" t="s">
        <v>82</v>
      </c>
      <c r="AV111" s="14" t="s">
        <v>82</v>
      </c>
      <c r="AW111" s="14" t="s">
        <v>33</v>
      </c>
      <c r="AX111" s="14" t="s">
        <v>80</v>
      </c>
      <c r="AY111" s="244" t="s">
        <v>125</v>
      </c>
    </row>
    <row r="112" spans="1:65" s="2" customFormat="1" ht="37.8" customHeight="1">
      <c r="A112" s="39"/>
      <c r="B112" s="40"/>
      <c r="C112" s="205" t="s">
        <v>157</v>
      </c>
      <c r="D112" s="205" t="s">
        <v>127</v>
      </c>
      <c r="E112" s="206" t="s">
        <v>199</v>
      </c>
      <c r="F112" s="207" t="s">
        <v>200</v>
      </c>
      <c r="G112" s="208" t="s">
        <v>178</v>
      </c>
      <c r="H112" s="209">
        <v>71.717</v>
      </c>
      <c r="I112" s="210"/>
      <c r="J112" s="211">
        <f>ROUND(I112*H112,2)</f>
        <v>0</v>
      </c>
      <c r="K112" s="207" t="s">
        <v>131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132</v>
      </c>
      <c r="AT112" s="216" t="s">
        <v>127</v>
      </c>
      <c r="AU112" s="216" t="s">
        <v>82</v>
      </c>
      <c r="AY112" s="18" t="s">
        <v>125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132</v>
      </c>
      <c r="BM112" s="216" t="s">
        <v>701</v>
      </c>
    </row>
    <row r="113" spans="1:47" s="2" customFormat="1" ht="12">
      <c r="A113" s="39"/>
      <c r="B113" s="40"/>
      <c r="C113" s="41"/>
      <c r="D113" s="218" t="s">
        <v>134</v>
      </c>
      <c r="E113" s="41"/>
      <c r="F113" s="219" t="s">
        <v>202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134</v>
      </c>
      <c r="AU113" s="18" t="s">
        <v>82</v>
      </c>
    </row>
    <row r="114" spans="1:51" s="14" customFormat="1" ht="12">
      <c r="A114" s="14"/>
      <c r="B114" s="234"/>
      <c r="C114" s="235"/>
      <c r="D114" s="225" t="s">
        <v>146</v>
      </c>
      <c r="E114" s="236" t="s">
        <v>19</v>
      </c>
      <c r="F114" s="237" t="s">
        <v>702</v>
      </c>
      <c r="G114" s="235"/>
      <c r="H114" s="238">
        <v>9.15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146</v>
      </c>
      <c r="AU114" s="244" t="s">
        <v>82</v>
      </c>
      <c r="AV114" s="14" t="s">
        <v>82</v>
      </c>
      <c r="AW114" s="14" t="s">
        <v>33</v>
      </c>
      <c r="AX114" s="14" t="s">
        <v>72</v>
      </c>
      <c r="AY114" s="244" t="s">
        <v>125</v>
      </c>
    </row>
    <row r="115" spans="1:51" s="14" customFormat="1" ht="12">
      <c r="A115" s="14"/>
      <c r="B115" s="234"/>
      <c r="C115" s="235"/>
      <c r="D115" s="225" t="s">
        <v>146</v>
      </c>
      <c r="E115" s="236" t="s">
        <v>19</v>
      </c>
      <c r="F115" s="237" t="s">
        <v>703</v>
      </c>
      <c r="G115" s="235"/>
      <c r="H115" s="238">
        <v>62.567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146</v>
      </c>
      <c r="AU115" s="244" t="s">
        <v>82</v>
      </c>
      <c r="AV115" s="14" t="s">
        <v>82</v>
      </c>
      <c r="AW115" s="14" t="s">
        <v>33</v>
      </c>
      <c r="AX115" s="14" t="s">
        <v>72</v>
      </c>
      <c r="AY115" s="244" t="s">
        <v>125</v>
      </c>
    </row>
    <row r="116" spans="1:51" s="15" customFormat="1" ht="12">
      <c r="A116" s="15"/>
      <c r="B116" s="245"/>
      <c r="C116" s="246"/>
      <c r="D116" s="225" t="s">
        <v>146</v>
      </c>
      <c r="E116" s="247" t="s">
        <v>19</v>
      </c>
      <c r="F116" s="248" t="s">
        <v>151</v>
      </c>
      <c r="G116" s="246"/>
      <c r="H116" s="249">
        <v>71.717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5" t="s">
        <v>146</v>
      </c>
      <c r="AU116" s="255" t="s">
        <v>82</v>
      </c>
      <c r="AV116" s="15" t="s">
        <v>132</v>
      </c>
      <c r="AW116" s="15" t="s">
        <v>33</v>
      </c>
      <c r="AX116" s="15" t="s">
        <v>80</v>
      </c>
      <c r="AY116" s="255" t="s">
        <v>125</v>
      </c>
    </row>
    <row r="117" spans="1:65" s="2" customFormat="1" ht="37.8" customHeight="1">
      <c r="A117" s="39"/>
      <c r="B117" s="40"/>
      <c r="C117" s="205" t="s">
        <v>162</v>
      </c>
      <c r="D117" s="205" t="s">
        <v>127</v>
      </c>
      <c r="E117" s="206" t="s">
        <v>208</v>
      </c>
      <c r="F117" s="207" t="s">
        <v>209</v>
      </c>
      <c r="G117" s="208" t="s">
        <v>178</v>
      </c>
      <c r="H117" s="209">
        <v>358.585</v>
      </c>
      <c r="I117" s="210"/>
      <c r="J117" s="211">
        <f>ROUND(I117*H117,2)</f>
        <v>0</v>
      </c>
      <c r="K117" s="207" t="s">
        <v>131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132</v>
      </c>
      <c r="AT117" s="216" t="s">
        <v>127</v>
      </c>
      <c r="AU117" s="216" t="s">
        <v>82</v>
      </c>
      <c r="AY117" s="18" t="s">
        <v>125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132</v>
      </c>
      <c r="BM117" s="216" t="s">
        <v>704</v>
      </c>
    </row>
    <row r="118" spans="1:47" s="2" customFormat="1" ht="12">
      <c r="A118" s="39"/>
      <c r="B118" s="40"/>
      <c r="C118" s="41"/>
      <c r="D118" s="218" t="s">
        <v>134</v>
      </c>
      <c r="E118" s="41"/>
      <c r="F118" s="219" t="s">
        <v>211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134</v>
      </c>
      <c r="AU118" s="18" t="s">
        <v>82</v>
      </c>
    </row>
    <row r="119" spans="1:51" s="14" customFormat="1" ht="12">
      <c r="A119" s="14"/>
      <c r="B119" s="234"/>
      <c r="C119" s="235"/>
      <c r="D119" s="225" t="s">
        <v>146</v>
      </c>
      <c r="E119" s="236" t="s">
        <v>19</v>
      </c>
      <c r="F119" s="237" t="s">
        <v>705</v>
      </c>
      <c r="G119" s="235"/>
      <c r="H119" s="238">
        <v>358.585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146</v>
      </c>
      <c r="AU119" s="244" t="s">
        <v>82</v>
      </c>
      <c r="AV119" s="14" t="s">
        <v>82</v>
      </c>
      <c r="AW119" s="14" t="s">
        <v>33</v>
      </c>
      <c r="AX119" s="14" t="s">
        <v>80</v>
      </c>
      <c r="AY119" s="244" t="s">
        <v>125</v>
      </c>
    </row>
    <row r="120" spans="1:65" s="2" customFormat="1" ht="24.15" customHeight="1">
      <c r="A120" s="39"/>
      <c r="B120" s="40"/>
      <c r="C120" s="205" t="s">
        <v>169</v>
      </c>
      <c r="D120" s="205" t="s">
        <v>127</v>
      </c>
      <c r="E120" s="206" t="s">
        <v>214</v>
      </c>
      <c r="F120" s="207" t="s">
        <v>215</v>
      </c>
      <c r="G120" s="208" t="s">
        <v>178</v>
      </c>
      <c r="H120" s="209">
        <v>71.717</v>
      </c>
      <c r="I120" s="210"/>
      <c r="J120" s="211">
        <f>ROUND(I120*H120,2)</f>
        <v>0</v>
      </c>
      <c r="K120" s="207" t="s">
        <v>131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132</v>
      </c>
      <c r="AT120" s="216" t="s">
        <v>127</v>
      </c>
      <c r="AU120" s="216" t="s">
        <v>82</v>
      </c>
      <c r="AY120" s="18" t="s">
        <v>125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132</v>
      </c>
      <c r="BM120" s="216" t="s">
        <v>706</v>
      </c>
    </row>
    <row r="121" spans="1:47" s="2" customFormat="1" ht="12">
      <c r="A121" s="39"/>
      <c r="B121" s="40"/>
      <c r="C121" s="41"/>
      <c r="D121" s="218" t="s">
        <v>134</v>
      </c>
      <c r="E121" s="41"/>
      <c r="F121" s="219" t="s">
        <v>217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82</v>
      </c>
    </row>
    <row r="122" spans="1:65" s="2" customFormat="1" ht="24.15" customHeight="1">
      <c r="A122" s="39"/>
      <c r="B122" s="40"/>
      <c r="C122" s="205" t="s">
        <v>175</v>
      </c>
      <c r="D122" s="205" t="s">
        <v>127</v>
      </c>
      <c r="E122" s="206" t="s">
        <v>219</v>
      </c>
      <c r="F122" s="207" t="s">
        <v>220</v>
      </c>
      <c r="G122" s="208" t="s">
        <v>221</v>
      </c>
      <c r="H122" s="209">
        <v>129.091</v>
      </c>
      <c r="I122" s="210"/>
      <c r="J122" s="211">
        <f>ROUND(I122*H122,2)</f>
        <v>0</v>
      </c>
      <c r="K122" s="207" t="s">
        <v>131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132</v>
      </c>
      <c r="AT122" s="216" t="s">
        <v>127</v>
      </c>
      <c r="AU122" s="216" t="s">
        <v>82</v>
      </c>
      <c r="AY122" s="18" t="s">
        <v>125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132</v>
      </c>
      <c r="BM122" s="216" t="s">
        <v>707</v>
      </c>
    </row>
    <row r="123" spans="1:47" s="2" customFormat="1" ht="12">
      <c r="A123" s="39"/>
      <c r="B123" s="40"/>
      <c r="C123" s="41"/>
      <c r="D123" s="218" t="s">
        <v>134</v>
      </c>
      <c r="E123" s="41"/>
      <c r="F123" s="219" t="s">
        <v>223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82</v>
      </c>
    </row>
    <row r="124" spans="1:51" s="14" customFormat="1" ht="12">
      <c r="A124" s="14"/>
      <c r="B124" s="234"/>
      <c r="C124" s="235"/>
      <c r="D124" s="225" t="s">
        <v>146</v>
      </c>
      <c r="E124" s="236" t="s">
        <v>19</v>
      </c>
      <c r="F124" s="237" t="s">
        <v>708</v>
      </c>
      <c r="G124" s="235"/>
      <c r="H124" s="238">
        <v>129.091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146</v>
      </c>
      <c r="AU124" s="244" t="s">
        <v>82</v>
      </c>
      <c r="AV124" s="14" t="s">
        <v>82</v>
      </c>
      <c r="AW124" s="14" t="s">
        <v>33</v>
      </c>
      <c r="AX124" s="14" t="s">
        <v>80</v>
      </c>
      <c r="AY124" s="244" t="s">
        <v>125</v>
      </c>
    </row>
    <row r="125" spans="1:65" s="2" customFormat="1" ht="24.15" customHeight="1">
      <c r="A125" s="39"/>
      <c r="B125" s="40"/>
      <c r="C125" s="205" t="s">
        <v>185</v>
      </c>
      <c r="D125" s="205" t="s">
        <v>127</v>
      </c>
      <c r="E125" s="206" t="s">
        <v>225</v>
      </c>
      <c r="F125" s="207" t="s">
        <v>226</v>
      </c>
      <c r="G125" s="208" t="s">
        <v>178</v>
      </c>
      <c r="H125" s="209">
        <v>71.717</v>
      </c>
      <c r="I125" s="210"/>
      <c r="J125" s="211">
        <f>ROUND(I125*H125,2)</f>
        <v>0</v>
      </c>
      <c r="K125" s="207" t="s">
        <v>131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132</v>
      </c>
      <c r="AT125" s="216" t="s">
        <v>127</v>
      </c>
      <c r="AU125" s="216" t="s">
        <v>82</v>
      </c>
      <c r="AY125" s="18" t="s">
        <v>125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132</v>
      </c>
      <c r="BM125" s="216" t="s">
        <v>709</v>
      </c>
    </row>
    <row r="126" spans="1:47" s="2" customFormat="1" ht="12">
      <c r="A126" s="39"/>
      <c r="B126" s="40"/>
      <c r="C126" s="41"/>
      <c r="D126" s="218" t="s">
        <v>134</v>
      </c>
      <c r="E126" s="41"/>
      <c r="F126" s="219" t="s">
        <v>228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82</v>
      </c>
    </row>
    <row r="127" spans="1:51" s="14" customFormat="1" ht="12">
      <c r="A127" s="14"/>
      <c r="B127" s="234"/>
      <c r="C127" s="235"/>
      <c r="D127" s="225" t="s">
        <v>146</v>
      </c>
      <c r="E127" s="236" t="s">
        <v>19</v>
      </c>
      <c r="F127" s="237" t="s">
        <v>710</v>
      </c>
      <c r="G127" s="235"/>
      <c r="H127" s="238">
        <v>71.717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146</v>
      </c>
      <c r="AU127" s="244" t="s">
        <v>82</v>
      </c>
      <c r="AV127" s="14" t="s">
        <v>82</v>
      </c>
      <c r="AW127" s="14" t="s">
        <v>33</v>
      </c>
      <c r="AX127" s="14" t="s">
        <v>80</v>
      </c>
      <c r="AY127" s="244" t="s">
        <v>125</v>
      </c>
    </row>
    <row r="128" spans="1:65" s="2" customFormat="1" ht="24.15" customHeight="1">
      <c r="A128" s="39"/>
      <c r="B128" s="40"/>
      <c r="C128" s="205" t="s">
        <v>192</v>
      </c>
      <c r="D128" s="205" t="s">
        <v>127</v>
      </c>
      <c r="E128" s="206" t="s">
        <v>231</v>
      </c>
      <c r="F128" s="207" t="s">
        <v>232</v>
      </c>
      <c r="G128" s="208" t="s">
        <v>178</v>
      </c>
      <c r="H128" s="209">
        <v>9.76</v>
      </c>
      <c r="I128" s="210"/>
      <c r="J128" s="211">
        <f>ROUND(I128*H128,2)</f>
        <v>0</v>
      </c>
      <c r="K128" s="207" t="s">
        <v>131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132</v>
      </c>
      <c r="AT128" s="216" t="s">
        <v>127</v>
      </c>
      <c r="AU128" s="216" t="s">
        <v>82</v>
      </c>
      <c r="AY128" s="18" t="s">
        <v>125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132</v>
      </c>
      <c r="BM128" s="216" t="s">
        <v>711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234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82</v>
      </c>
    </row>
    <row r="130" spans="1:51" s="13" customFormat="1" ht="12">
      <c r="A130" s="13"/>
      <c r="B130" s="223"/>
      <c r="C130" s="224"/>
      <c r="D130" s="225" t="s">
        <v>146</v>
      </c>
      <c r="E130" s="226" t="s">
        <v>19</v>
      </c>
      <c r="F130" s="227" t="s">
        <v>235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146</v>
      </c>
      <c r="AU130" s="233" t="s">
        <v>82</v>
      </c>
      <c r="AV130" s="13" t="s">
        <v>80</v>
      </c>
      <c r="AW130" s="13" t="s">
        <v>33</v>
      </c>
      <c r="AX130" s="13" t="s">
        <v>72</v>
      </c>
      <c r="AY130" s="233" t="s">
        <v>125</v>
      </c>
    </row>
    <row r="131" spans="1:51" s="14" customFormat="1" ht="12">
      <c r="A131" s="14"/>
      <c r="B131" s="234"/>
      <c r="C131" s="235"/>
      <c r="D131" s="225" t="s">
        <v>146</v>
      </c>
      <c r="E131" s="236" t="s">
        <v>19</v>
      </c>
      <c r="F131" s="237" t="s">
        <v>703</v>
      </c>
      <c r="G131" s="235"/>
      <c r="H131" s="238">
        <v>62.567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146</v>
      </c>
      <c r="AU131" s="244" t="s">
        <v>82</v>
      </c>
      <c r="AV131" s="14" t="s">
        <v>82</v>
      </c>
      <c r="AW131" s="14" t="s">
        <v>33</v>
      </c>
      <c r="AX131" s="14" t="s">
        <v>72</v>
      </c>
      <c r="AY131" s="244" t="s">
        <v>125</v>
      </c>
    </row>
    <row r="132" spans="1:51" s="14" customFormat="1" ht="12">
      <c r="A132" s="14"/>
      <c r="B132" s="234"/>
      <c r="C132" s="235"/>
      <c r="D132" s="225" t="s">
        <v>146</v>
      </c>
      <c r="E132" s="236" t="s">
        <v>19</v>
      </c>
      <c r="F132" s="237" t="s">
        <v>712</v>
      </c>
      <c r="G132" s="235"/>
      <c r="H132" s="238">
        <v>-44.352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146</v>
      </c>
      <c r="AU132" s="244" t="s">
        <v>82</v>
      </c>
      <c r="AV132" s="14" t="s">
        <v>82</v>
      </c>
      <c r="AW132" s="14" t="s">
        <v>33</v>
      </c>
      <c r="AX132" s="14" t="s">
        <v>72</v>
      </c>
      <c r="AY132" s="244" t="s">
        <v>125</v>
      </c>
    </row>
    <row r="133" spans="1:51" s="14" customFormat="1" ht="12">
      <c r="A133" s="14"/>
      <c r="B133" s="234"/>
      <c r="C133" s="235"/>
      <c r="D133" s="225" t="s">
        <v>146</v>
      </c>
      <c r="E133" s="236" t="s">
        <v>19</v>
      </c>
      <c r="F133" s="237" t="s">
        <v>713</v>
      </c>
      <c r="G133" s="235"/>
      <c r="H133" s="238">
        <v>-8.455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146</v>
      </c>
      <c r="AU133" s="244" t="s">
        <v>82</v>
      </c>
      <c r="AV133" s="14" t="s">
        <v>82</v>
      </c>
      <c r="AW133" s="14" t="s">
        <v>33</v>
      </c>
      <c r="AX133" s="14" t="s">
        <v>72</v>
      </c>
      <c r="AY133" s="244" t="s">
        <v>125</v>
      </c>
    </row>
    <row r="134" spans="1:51" s="15" customFormat="1" ht="12">
      <c r="A134" s="15"/>
      <c r="B134" s="245"/>
      <c r="C134" s="246"/>
      <c r="D134" s="225" t="s">
        <v>146</v>
      </c>
      <c r="E134" s="247" t="s">
        <v>19</v>
      </c>
      <c r="F134" s="248" t="s">
        <v>151</v>
      </c>
      <c r="G134" s="246"/>
      <c r="H134" s="249">
        <v>9.76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146</v>
      </c>
      <c r="AU134" s="255" t="s">
        <v>82</v>
      </c>
      <c r="AV134" s="15" t="s">
        <v>132</v>
      </c>
      <c r="AW134" s="15" t="s">
        <v>33</v>
      </c>
      <c r="AX134" s="15" t="s">
        <v>80</v>
      </c>
      <c r="AY134" s="255" t="s">
        <v>125</v>
      </c>
    </row>
    <row r="135" spans="1:65" s="2" customFormat="1" ht="16.5" customHeight="1">
      <c r="A135" s="39"/>
      <c r="B135" s="40"/>
      <c r="C135" s="256" t="s">
        <v>198</v>
      </c>
      <c r="D135" s="256" t="s">
        <v>239</v>
      </c>
      <c r="E135" s="257" t="s">
        <v>240</v>
      </c>
      <c r="F135" s="258" t="s">
        <v>241</v>
      </c>
      <c r="G135" s="259" t="s">
        <v>221</v>
      </c>
      <c r="H135" s="260">
        <v>19.52</v>
      </c>
      <c r="I135" s="261"/>
      <c r="J135" s="262">
        <f>ROUND(I135*H135,2)</f>
        <v>0</v>
      </c>
      <c r="K135" s="258" t="s">
        <v>131</v>
      </c>
      <c r="L135" s="263"/>
      <c r="M135" s="264" t="s">
        <v>19</v>
      </c>
      <c r="N135" s="265" t="s">
        <v>43</v>
      </c>
      <c r="O135" s="85"/>
      <c r="P135" s="214">
        <f>O135*H135</f>
        <v>0</v>
      </c>
      <c r="Q135" s="214">
        <v>1</v>
      </c>
      <c r="R135" s="214">
        <f>Q135*H135</f>
        <v>19.52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175</v>
      </c>
      <c r="AT135" s="216" t="s">
        <v>239</v>
      </c>
      <c r="AU135" s="216" t="s">
        <v>82</v>
      </c>
      <c r="AY135" s="18" t="s">
        <v>125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132</v>
      </c>
      <c r="BM135" s="216" t="s">
        <v>714</v>
      </c>
    </row>
    <row r="136" spans="1:51" s="14" customFormat="1" ht="12">
      <c r="A136" s="14"/>
      <c r="B136" s="234"/>
      <c r="C136" s="235"/>
      <c r="D136" s="225" t="s">
        <v>146</v>
      </c>
      <c r="E136" s="236" t="s">
        <v>19</v>
      </c>
      <c r="F136" s="237" t="s">
        <v>715</v>
      </c>
      <c r="G136" s="235"/>
      <c r="H136" s="238">
        <v>19.52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146</v>
      </c>
      <c r="AU136" s="244" t="s">
        <v>82</v>
      </c>
      <c r="AV136" s="14" t="s">
        <v>82</v>
      </c>
      <c r="AW136" s="14" t="s">
        <v>33</v>
      </c>
      <c r="AX136" s="14" t="s">
        <v>80</v>
      </c>
      <c r="AY136" s="244" t="s">
        <v>125</v>
      </c>
    </row>
    <row r="137" spans="1:65" s="2" customFormat="1" ht="21.75" customHeight="1">
      <c r="A137" s="39"/>
      <c r="B137" s="40"/>
      <c r="C137" s="205" t="s">
        <v>207</v>
      </c>
      <c r="D137" s="205" t="s">
        <v>127</v>
      </c>
      <c r="E137" s="206" t="s">
        <v>256</v>
      </c>
      <c r="F137" s="207" t="s">
        <v>257</v>
      </c>
      <c r="G137" s="208" t="s">
        <v>143</v>
      </c>
      <c r="H137" s="209">
        <v>61</v>
      </c>
      <c r="I137" s="210"/>
      <c r="J137" s="211">
        <f>ROUND(I137*H137,2)</f>
        <v>0</v>
      </c>
      <c r="K137" s="207" t="s">
        <v>131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132</v>
      </c>
      <c r="AT137" s="216" t="s">
        <v>127</v>
      </c>
      <c r="AU137" s="216" t="s">
        <v>82</v>
      </c>
      <c r="AY137" s="18" t="s">
        <v>125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132</v>
      </c>
      <c r="BM137" s="216" t="s">
        <v>716</v>
      </c>
    </row>
    <row r="138" spans="1:47" s="2" customFormat="1" ht="12">
      <c r="A138" s="39"/>
      <c r="B138" s="40"/>
      <c r="C138" s="41"/>
      <c r="D138" s="218" t="s">
        <v>134</v>
      </c>
      <c r="E138" s="41"/>
      <c r="F138" s="219" t="s">
        <v>259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82</v>
      </c>
    </row>
    <row r="139" spans="1:51" s="13" customFormat="1" ht="12">
      <c r="A139" s="13"/>
      <c r="B139" s="223"/>
      <c r="C139" s="224"/>
      <c r="D139" s="225" t="s">
        <v>146</v>
      </c>
      <c r="E139" s="226" t="s">
        <v>19</v>
      </c>
      <c r="F139" s="227" t="s">
        <v>183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146</v>
      </c>
      <c r="AU139" s="233" t="s">
        <v>82</v>
      </c>
      <c r="AV139" s="13" t="s">
        <v>80</v>
      </c>
      <c r="AW139" s="13" t="s">
        <v>33</v>
      </c>
      <c r="AX139" s="13" t="s">
        <v>72</v>
      </c>
      <c r="AY139" s="233" t="s">
        <v>125</v>
      </c>
    </row>
    <row r="140" spans="1:51" s="14" customFormat="1" ht="12">
      <c r="A140" s="14"/>
      <c r="B140" s="234"/>
      <c r="C140" s="235"/>
      <c r="D140" s="225" t="s">
        <v>146</v>
      </c>
      <c r="E140" s="236" t="s">
        <v>19</v>
      </c>
      <c r="F140" s="237" t="s">
        <v>168</v>
      </c>
      <c r="G140" s="235"/>
      <c r="H140" s="238">
        <v>61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146</v>
      </c>
      <c r="AU140" s="244" t="s">
        <v>82</v>
      </c>
      <c r="AV140" s="14" t="s">
        <v>82</v>
      </c>
      <c r="AW140" s="14" t="s">
        <v>33</v>
      </c>
      <c r="AX140" s="14" t="s">
        <v>80</v>
      </c>
      <c r="AY140" s="244" t="s">
        <v>125</v>
      </c>
    </row>
    <row r="141" spans="1:63" s="12" customFormat="1" ht="22.8" customHeight="1">
      <c r="A141" s="12"/>
      <c r="B141" s="189"/>
      <c r="C141" s="190"/>
      <c r="D141" s="191" t="s">
        <v>71</v>
      </c>
      <c r="E141" s="203" t="s">
        <v>82</v>
      </c>
      <c r="F141" s="203" t="s">
        <v>273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SUM(P142:P150)</f>
        <v>0</v>
      </c>
      <c r="Q141" s="197"/>
      <c r="R141" s="198">
        <f>SUM(R142:R150)</f>
        <v>20.18840511</v>
      </c>
      <c r="S141" s="197"/>
      <c r="T141" s="199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80</v>
      </c>
      <c r="AT141" s="201" t="s">
        <v>71</v>
      </c>
      <c r="AU141" s="201" t="s">
        <v>80</v>
      </c>
      <c r="AY141" s="200" t="s">
        <v>125</v>
      </c>
      <c r="BK141" s="202">
        <f>SUM(BK142:BK150)</f>
        <v>0</v>
      </c>
    </row>
    <row r="142" spans="1:65" s="2" customFormat="1" ht="16.5" customHeight="1">
      <c r="A142" s="39"/>
      <c r="B142" s="40"/>
      <c r="C142" s="205" t="s">
        <v>213</v>
      </c>
      <c r="D142" s="205" t="s">
        <v>127</v>
      </c>
      <c r="E142" s="206" t="s">
        <v>275</v>
      </c>
      <c r="F142" s="207" t="s">
        <v>276</v>
      </c>
      <c r="G142" s="208" t="s">
        <v>178</v>
      </c>
      <c r="H142" s="209">
        <v>3.382</v>
      </c>
      <c r="I142" s="210"/>
      <c r="J142" s="211">
        <f>ROUND(I142*H142,2)</f>
        <v>0</v>
      </c>
      <c r="K142" s="207" t="s">
        <v>131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2.16</v>
      </c>
      <c r="R142" s="214">
        <f>Q142*H142</f>
        <v>7.3051200000000005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132</v>
      </c>
      <c r="AT142" s="216" t="s">
        <v>127</v>
      </c>
      <c r="AU142" s="216" t="s">
        <v>82</v>
      </c>
      <c r="AY142" s="18" t="s">
        <v>125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132</v>
      </c>
      <c r="BM142" s="216" t="s">
        <v>717</v>
      </c>
    </row>
    <row r="143" spans="1:47" s="2" customFormat="1" ht="12">
      <c r="A143" s="39"/>
      <c r="B143" s="40"/>
      <c r="C143" s="41"/>
      <c r="D143" s="218" t="s">
        <v>134</v>
      </c>
      <c r="E143" s="41"/>
      <c r="F143" s="219" t="s">
        <v>278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82</v>
      </c>
    </row>
    <row r="144" spans="1:51" s="14" customFormat="1" ht="12">
      <c r="A144" s="14"/>
      <c r="B144" s="234"/>
      <c r="C144" s="235"/>
      <c r="D144" s="225" t="s">
        <v>146</v>
      </c>
      <c r="E144" s="236" t="s">
        <v>19</v>
      </c>
      <c r="F144" s="237" t="s">
        <v>718</v>
      </c>
      <c r="G144" s="235"/>
      <c r="H144" s="238">
        <v>3.382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146</v>
      </c>
      <c r="AU144" s="244" t="s">
        <v>82</v>
      </c>
      <c r="AV144" s="14" t="s">
        <v>82</v>
      </c>
      <c r="AW144" s="14" t="s">
        <v>33</v>
      </c>
      <c r="AX144" s="14" t="s">
        <v>80</v>
      </c>
      <c r="AY144" s="244" t="s">
        <v>125</v>
      </c>
    </row>
    <row r="145" spans="1:65" s="2" customFormat="1" ht="21.75" customHeight="1">
      <c r="A145" s="39"/>
      <c r="B145" s="40"/>
      <c r="C145" s="205" t="s">
        <v>218</v>
      </c>
      <c r="D145" s="205" t="s">
        <v>127</v>
      </c>
      <c r="E145" s="206" t="s">
        <v>281</v>
      </c>
      <c r="F145" s="207" t="s">
        <v>282</v>
      </c>
      <c r="G145" s="208" t="s">
        <v>178</v>
      </c>
      <c r="H145" s="209">
        <v>5.073</v>
      </c>
      <c r="I145" s="210"/>
      <c r="J145" s="211">
        <f>ROUND(I145*H145,2)</f>
        <v>0</v>
      </c>
      <c r="K145" s="207" t="s">
        <v>131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2.50187</v>
      </c>
      <c r="R145" s="214">
        <f>Q145*H145</f>
        <v>12.69198651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132</v>
      </c>
      <c r="AT145" s="216" t="s">
        <v>127</v>
      </c>
      <c r="AU145" s="216" t="s">
        <v>82</v>
      </c>
      <c r="AY145" s="18" t="s">
        <v>125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132</v>
      </c>
      <c r="BM145" s="216" t="s">
        <v>719</v>
      </c>
    </row>
    <row r="146" spans="1:47" s="2" customFormat="1" ht="12">
      <c r="A146" s="39"/>
      <c r="B146" s="40"/>
      <c r="C146" s="41"/>
      <c r="D146" s="218" t="s">
        <v>134</v>
      </c>
      <c r="E146" s="41"/>
      <c r="F146" s="219" t="s">
        <v>284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134</v>
      </c>
      <c r="AU146" s="18" t="s">
        <v>82</v>
      </c>
    </row>
    <row r="147" spans="1:51" s="14" customFormat="1" ht="12">
      <c r="A147" s="14"/>
      <c r="B147" s="234"/>
      <c r="C147" s="235"/>
      <c r="D147" s="225" t="s">
        <v>146</v>
      </c>
      <c r="E147" s="236" t="s">
        <v>19</v>
      </c>
      <c r="F147" s="237" t="s">
        <v>720</v>
      </c>
      <c r="G147" s="235"/>
      <c r="H147" s="238">
        <v>5.073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146</v>
      </c>
      <c r="AU147" s="244" t="s">
        <v>82</v>
      </c>
      <c r="AV147" s="14" t="s">
        <v>82</v>
      </c>
      <c r="AW147" s="14" t="s">
        <v>33</v>
      </c>
      <c r="AX147" s="14" t="s">
        <v>80</v>
      </c>
      <c r="AY147" s="244" t="s">
        <v>125</v>
      </c>
    </row>
    <row r="148" spans="1:65" s="2" customFormat="1" ht="16.5" customHeight="1">
      <c r="A148" s="39"/>
      <c r="B148" s="40"/>
      <c r="C148" s="205" t="s">
        <v>8</v>
      </c>
      <c r="D148" s="205" t="s">
        <v>127</v>
      </c>
      <c r="E148" s="206" t="s">
        <v>287</v>
      </c>
      <c r="F148" s="207" t="s">
        <v>288</v>
      </c>
      <c r="G148" s="208" t="s">
        <v>221</v>
      </c>
      <c r="H148" s="209">
        <v>0.18</v>
      </c>
      <c r="I148" s="210"/>
      <c r="J148" s="211">
        <f>ROUND(I148*H148,2)</f>
        <v>0</v>
      </c>
      <c r="K148" s="207" t="s">
        <v>131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1.06277</v>
      </c>
      <c r="R148" s="214">
        <f>Q148*H148</f>
        <v>0.19129859999999999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132</v>
      </c>
      <c r="AT148" s="216" t="s">
        <v>127</v>
      </c>
      <c r="AU148" s="216" t="s">
        <v>82</v>
      </c>
      <c r="AY148" s="18" t="s">
        <v>125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132</v>
      </c>
      <c r="BM148" s="216" t="s">
        <v>721</v>
      </c>
    </row>
    <row r="149" spans="1:47" s="2" customFormat="1" ht="12">
      <c r="A149" s="39"/>
      <c r="B149" s="40"/>
      <c r="C149" s="41"/>
      <c r="D149" s="218" t="s">
        <v>134</v>
      </c>
      <c r="E149" s="41"/>
      <c r="F149" s="219" t="s">
        <v>290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134</v>
      </c>
      <c r="AU149" s="18" t="s">
        <v>82</v>
      </c>
    </row>
    <row r="150" spans="1:51" s="14" customFormat="1" ht="12">
      <c r="A150" s="14"/>
      <c r="B150" s="234"/>
      <c r="C150" s="235"/>
      <c r="D150" s="225" t="s">
        <v>146</v>
      </c>
      <c r="E150" s="236" t="s">
        <v>19</v>
      </c>
      <c r="F150" s="237" t="s">
        <v>722</v>
      </c>
      <c r="G150" s="235"/>
      <c r="H150" s="238">
        <v>0.18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146</v>
      </c>
      <c r="AU150" s="244" t="s">
        <v>82</v>
      </c>
      <c r="AV150" s="14" t="s">
        <v>82</v>
      </c>
      <c r="AW150" s="14" t="s">
        <v>33</v>
      </c>
      <c r="AX150" s="14" t="s">
        <v>80</v>
      </c>
      <c r="AY150" s="244" t="s">
        <v>125</v>
      </c>
    </row>
    <row r="151" spans="1:63" s="12" customFormat="1" ht="22.8" customHeight="1">
      <c r="A151" s="12"/>
      <c r="B151" s="189"/>
      <c r="C151" s="190"/>
      <c r="D151" s="191" t="s">
        <v>71</v>
      </c>
      <c r="E151" s="203" t="s">
        <v>157</v>
      </c>
      <c r="F151" s="203" t="s">
        <v>302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SUM(P152:P183)</f>
        <v>0</v>
      </c>
      <c r="Q151" s="197"/>
      <c r="R151" s="198">
        <f>SUM(R152:R183)</f>
        <v>7.4596596</v>
      </c>
      <c r="S151" s="197"/>
      <c r="T151" s="199">
        <f>SUM(T152:T183)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80</v>
      </c>
      <c r="AT151" s="201" t="s">
        <v>71</v>
      </c>
      <c r="AU151" s="201" t="s">
        <v>80</v>
      </c>
      <c r="AY151" s="200" t="s">
        <v>125</v>
      </c>
      <c r="BK151" s="202">
        <f>SUM(BK152:BK183)</f>
        <v>0</v>
      </c>
    </row>
    <row r="152" spans="1:65" s="2" customFormat="1" ht="21.75" customHeight="1">
      <c r="A152" s="39"/>
      <c r="B152" s="40"/>
      <c r="C152" s="205" t="s">
        <v>230</v>
      </c>
      <c r="D152" s="205" t="s">
        <v>127</v>
      </c>
      <c r="E152" s="206" t="s">
        <v>310</v>
      </c>
      <c r="F152" s="207" t="s">
        <v>311</v>
      </c>
      <c r="G152" s="208" t="s">
        <v>143</v>
      </c>
      <c r="H152" s="209">
        <v>8.8</v>
      </c>
      <c r="I152" s="210"/>
      <c r="J152" s="211">
        <f>ROUND(I152*H152,2)</f>
        <v>0</v>
      </c>
      <c r="K152" s="207" t="s">
        <v>131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132</v>
      </c>
      <c r="AT152" s="216" t="s">
        <v>127</v>
      </c>
      <c r="AU152" s="216" t="s">
        <v>82</v>
      </c>
      <c r="AY152" s="18" t="s">
        <v>125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132</v>
      </c>
      <c r="BM152" s="216" t="s">
        <v>723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313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82</v>
      </c>
    </row>
    <row r="154" spans="1:51" s="13" customFormat="1" ht="12">
      <c r="A154" s="13"/>
      <c r="B154" s="223"/>
      <c r="C154" s="224"/>
      <c r="D154" s="225" t="s">
        <v>146</v>
      </c>
      <c r="E154" s="226" t="s">
        <v>19</v>
      </c>
      <c r="F154" s="227" t="s">
        <v>314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146</v>
      </c>
      <c r="AU154" s="233" t="s">
        <v>82</v>
      </c>
      <c r="AV154" s="13" t="s">
        <v>80</v>
      </c>
      <c r="AW154" s="13" t="s">
        <v>33</v>
      </c>
      <c r="AX154" s="13" t="s">
        <v>72</v>
      </c>
      <c r="AY154" s="233" t="s">
        <v>125</v>
      </c>
    </row>
    <row r="155" spans="1:51" s="14" customFormat="1" ht="12">
      <c r="A155" s="14"/>
      <c r="B155" s="234"/>
      <c r="C155" s="235"/>
      <c r="D155" s="225" t="s">
        <v>146</v>
      </c>
      <c r="E155" s="236" t="s">
        <v>19</v>
      </c>
      <c r="F155" s="237" t="s">
        <v>688</v>
      </c>
      <c r="G155" s="235"/>
      <c r="H155" s="238">
        <v>8.8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146</v>
      </c>
      <c r="AU155" s="244" t="s">
        <v>82</v>
      </c>
      <c r="AV155" s="14" t="s">
        <v>82</v>
      </c>
      <c r="AW155" s="14" t="s">
        <v>33</v>
      </c>
      <c r="AX155" s="14" t="s">
        <v>80</v>
      </c>
      <c r="AY155" s="244" t="s">
        <v>125</v>
      </c>
    </row>
    <row r="156" spans="1:65" s="2" customFormat="1" ht="21.75" customHeight="1">
      <c r="A156" s="39"/>
      <c r="B156" s="40"/>
      <c r="C156" s="205" t="s">
        <v>238</v>
      </c>
      <c r="D156" s="205" t="s">
        <v>127</v>
      </c>
      <c r="E156" s="206" t="s">
        <v>327</v>
      </c>
      <c r="F156" s="207" t="s">
        <v>328</v>
      </c>
      <c r="G156" s="208" t="s">
        <v>143</v>
      </c>
      <c r="H156" s="209">
        <v>33.28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132</v>
      </c>
      <c r="AT156" s="216" t="s">
        <v>127</v>
      </c>
      <c r="AU156" s="216" t="s">
        <v>82</v>
      </c>
      <c r="AY156" s="18" t="s">
        <v>125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132</v>
      </c>
      <c r="BM156" s="216" t="s">
        <v>724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330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82</v>
      </c>
    </row>
    <row r="158" spans="1:51" s="13" customFormat="1" ht="12">
      <c r="A158" s="13"/>
      <c r="B158" s="223"/>
      <c r="C158" s="224"/>
      <c r="D158" s="225" t="s">
        <v>146</v>
      </c>
      <c r="E158" s="226" t="s">
        <v>19</v>
      </c>
      <c r="F158" s="227" t="s">
        <v>183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146</v>
      </c>
      <c r="AU158" s="233" t="s">
        <v>82</v>
      </c>
      <c r="AV158" s="13" t="s">
        <v>80</v>
      </c>
      <c r="AW158" s="13" t="s">
        <v>33</v>
      </c>
      <c r="AX158" s="13" t="s">
        <v>72</v>
      </c>
      <c r="AY158" s="233" t="s">
        <v>125</v>
      </c>
    </row>
    <row r="159" spans="1:51" s="14" customFormat="1" ht="12">
      <c r="A159" s="14"/>
      <c r="B159" s="234"/>
      <c r="C159" s="235"/>
      <c r="D159" s="225" t="s">
        <v>146</v>
      </c>
      <c r="E159" s="236" t="s">
        <v>19</v>
      </c>
      <c r="F159" s="237" t="s">
        <v>168</v>
      </c>
      <c r="G159" s="235"/>
      <c r="H159" s="238">
        <v>61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146</v>
      </c>
      <c r="AU159" s="244" t="s">
        <v>82</v>
      </c>
      <c r="AV159" s="14" t="s">
        <v>82</v>
      </c>
      <c r="AW159" s="14" t="s">
        <v>33</v>
      </c>
      <c r="AX159" s="14" t="s">
        <v>72</v>
      </c>
      <c r="AY159" s="244" t="s">
        <v>125</v>
      </c>
    </row>
    <row r="160" spans="1:51" s="14" customFormat="1" ht="12">
      <c r="A160" s="14"/>
      <c r="B160" s="234"/>
      <c r="C160" s="235"/>
      <c r="D160" s="225" t="s">
        <v>146</v>
      </c>
      <c r="E160" s="236" t="s">
        <v>19</v>
      </c>
      <c r="F160" s="237" t="s">
        <v>725</v>
      </c>
      <c r="G160" s="235"/>
      <c r="H160" s="238">
        <v>-27.72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146</v>
      </c>
      <c r="AU160" s="244" t="s">
        <v>82</v>
      </c>
      <c r="AV160" s="14" t="s">
        <v>82</v>
      </c>
      <c r="AW160" s="14" t="s">
        <v>33</v>
      </c>
      <c r="AX160" s="14" t="s">
        <v>72</v>
      </c>
      <c r="AY160" s="244" t="s">
        <v>125</v>
      </c>
    </row>
    <row r="161" spans="1:51" s="15" customFormat="1" ht="12">
      <c r="A161" s="15"/>
      <c r="B161" s="245"/>
      <c r="C161" s="246"/>
      <c r="D161" s="225" t="s">
        <v>146</v>
      </c>
      <c r="E161" s="247" t="s">
        <v>19</v>
      </c>
      <c r="F161" s="248" t="s">
        <v>151</v>
      </c>
      <c r="G161" s="246"/>
      <c r="H161" s="249">
        <v>33.28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146</v>
      </c>
      <c r="AU161" s="255" t="s">
        <v>82</v>
      </c>
      <c r="AV161" s="15" t="s">
        <v>132</v>
      </c>
      <c r="AW161" s="15" t="s">
        <v>33</v>
      </c>
      <c r="AX161" s="15" t="s">
        <v>80</v>
      </c>
      <c r="AY161" s="255" t="s">
        <v>125</v>
      </c>
    </row>
    <row r="162" spans="1:65" s="2" customFormat="1" ht="24.15" customHeight="1">
      <c r="A162" s="39"/>
      <c r="B162" s="40"/>
      <c r="C162" s="205" t="s">
        <v>243</v>
      </c>
      <c r="D162" s="205" t="s">
        <v>127</v>
      </c>
      <c r="E162" s="206" t="s">
        <v>338</v>
      </c>
      <c r="F162" s="207" t="s">
        <v>339</v>
      </c>
      <c r="G162" s="208" t="s">
        <v>143</v>
      </c>
      <c r="H162" s="209">
        <v>8.8</v>
      </c>
      <c r="I162" s="210"/>
      <c r="J162" s="211">
        <f>ROUND(I162*H162,2)</f>
        <v>0</v>
      </c>
      <c r="K162" s="207" t="s">
        <v>131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132</v>
      </c>
      <c r="AT162" s="216" t="s">
        <v>127</v>
      </c>
      <c r="AU162" s="216" t="s">
        <v>82</v>
      </c>
      <c r="AY162" s="18" t="s">
        <v>125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132</v>
      </c>
      <c r="BM162" s="216" t="s">
        <v>726</v>
      </c>
    </row>
    <row r="163" spans="1:47" s="2" customFormat="1" ht="12">
      <c r="A163" s="39"/>
      <c r="B163" s="40"/>
      <c r="C163" s="41"/>
      <c r="D163" s="218" t="s">
        <v>134</v>
      </c>
      <c r="E163" s="41"/>
      <c r="F163" s="219" t="s">
        <v>341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134</v>
      </c>
      <c r="AU163" s="18" t="s">
        <v>82</v>
      </c>
    </row>
    <row r="164" spans="1:51" s="13" customFormat="1" ht="12">
      <c r="A164" s="13"/>
      <c r="B164" s="223"/>
      <c r="C164" s="224"/>
      <c r="D164" s="225" t="s">
        <v>146</v>
      </c>
      <c r="E164" s="226" t="s">
        <v>19</v>
      </c>
      <c r="F164" s="227" t="s">
        <v>314</v>
      </c>
      <c r="G164" s="224"/>
      <c r="H164" s="226" t="s">
        <v>19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146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125</v>
      </c>
    </row>
    <row r="165" spans="1:51" s="14" customFormat="1" ht="12">
      <c r="A165" s="14"/>
      <c r="B165" s="234"/>
      <c r="C165" s="235"/>
      <c r="D165" s="225" t="s">
        <v>146</v>
      </c>
      <c r="E165" s="236" t="s">
        <v>19</v>
      </c>
      <c r="F165" s="237" t="s">
        <v>688</v>
      </c>
      <c r="G165" s="235"/>
      <c r="H165" s="238">
        <v>8.8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146</v>
      </c>
      <c r="AU165" s="244" t="s">
        <v>82</v>
      </c>
      <c r="AV165" s="14" t="s">
        <v>82</v>
      </c>
      <c r="AW165" s="14" t="s">
        <v>33</v>
      </c>
      <c r="AX165" s="14" t="s">
        <v>80</v>
      </c>
      <c r="AY165" s="244" t="s">
        <v>125</v>
      </c>
    </row>
    <row r="166" spans="1:65" s="2" customFormat="1" ht="16.5" customHeight="1">
      <c r="A166" s="39"/>
      <c r="B166" s="40"/>
      <c r="C166" s="205" t="s">
        <v>249</v>
      </c>
      <c r="D166" s="205" t="s">
        <v>127</v>
      </c>
      <c r="E166" s="206" t="s">
        <v>343</v>
      </c>
      <c r="F166" s="207" t="s">
        <v>344</v>
      </c>
      <c r="G166" s="208" t="s">
        <v>143</v>
      </c>
      <c r="H166" s="209">
        <v>8.8</v>
      </c>
      <c r="I166" s="210"/>
      <c r="J166" s="211">
        <f>ROUND(I166*H166,2)</f>
        <v>0</v>
      </c>
      <c r="K166" s="207" t="s">
        <v>131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132</v>
      </c>
      <c r="AT166" s="216" t="s">
        <v>127</v>
      </c>
      <c r="AU166" s="216" t="s">
        <v>82</v>
      </c>
      <c r="AY166" s="18" t="s">
        <v>125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132</v>
      </c>
      <c r="BM166" s="216" t="s">
        <v>727</v>
      </c>
    </row>
    <row r="167" spans="1:47" s="2" customFormat="1" ht="12">
      <c r="A167" s="39"/>
      <c r="B167" s="40"/>
      <c r="C167" s="41"/>
      <c r="D167" s="218" t="s">
        <v>134</v>
      </c>
      <c r="E167" s="41"/>
      <c r="F167" s="219" t="s">
        <v>346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134</v>
      </c>
      <c r="AU167" s="18" t="s">
        <v>82</v>
      </c>
    </row>
    <row r="168" spans="1:51" s="13" customFormat="1" ht="12">
      <c r="A168" s="13"/>
      <c r="B168" s="223"/>
      <c r="C168" s="224"/>
      <c r="D168" s="225" t="s">
        <v>146</v>
      </c>
      <c r="E168" s="226" t="s">
        <v>19</v>
      </c>
      <c r="F168" s="227" t="s">
        <v>347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146</v>
      </c>
      <c r="AU168" s="233" t="s">
        <v>82</v>
      </c>
      <c r="AV168" s="13" t="s">
        <v>80</v>
      </c>
      <c r="AW168" s="13" t="s">
        <v>33</v>
      </c>
      <c r="AX168" s="13" t="s">
        <v>72</v>
      </c>
      <c r="AY168" s="233" t="s">
        <v>125</v>
      </c>
    </row>
    <row r="169" spans="1:51" s="14" customFormat="1" ht="12">
      <c r="A169" s="14"/>
      <c r="B169" s="234"/>
      <c r="C169" s="235"/>
      <c r="D169" s="225" t="s">
        <v>146</v>
      </c>
      <c r="E169" s="236" t="s">
        <v>19</v>
      </c>
      <c r="F169" s="237" t="s">
        <v>688</v>
      </c>
      <c r="G169" s="235"/>
      <c r="H169" s="238">
        <v>8.8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146</v>
      </c>
      <c r="AU169" s="244" t="s">
        <v>82</v>
      </c>
      <c r="AV169" s="14" t="s">
        <v>82</v>
      </c>
      <c r="AW169" s="14" t="s">
        <v>33</v>
      </c>
      <c r="AX169" s="14" t="s">
        <v>80</v>
      </c>
      <c r="AY169" s="244" t="s">
        <v>125</v>
      </c>
    </row>
    <row r="170" spans="1:65" s="2" customFormat="1" ht="24.15" customHeight="1">
      <c r="A170" s="39"/>
      <c r="B170" s="40"/>
      <c r="C170" s="205" t="s">
        <v>255</v>
      </c>
      <c r="D170" s="205" t="s">
        <v>127</v>
      </c>
      <c r="E170" s="206" t="s">
        <v>349</v>
      </c>
      <c r="F170" s="207" t="s">
        <v>350</v>
      </c>
      <c r="G170" s="208" t="s">
        <v>143</v>
      </c>
      <c r="H170" s="209">
        <v>8.8</v>
      </c>
      <c r="I170" s="210"/>
      <c r="J170" s="211">
        <f>ROUND(I170*H170,2)</f>
        <v>0</v>
      </c>
      <c r="K170" s="207" t="s">
        <v>131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132</v>
      </c>
      <c r="AT170" s="216" t="s">
        <v>127</v>
      </c>
      <c r="AU170" s="216" t="s">
        <v>82</v>
      </c>
      <c r="AY170" s="18" t="s">
        <v>125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132</v>
      </c>
      <c r="BM170" s="216" t="s">
        <v>728</v>
      </c>
    </row>
    <row r="171" spans="1:47" s="2" customFormat="1" ht="12">
      <c r="A171" s="39"/>
      <c r="B171" s="40"/>
      <c r="C171" s="41"/>
      <c r="D171" s="218" t="s">
        <v>134</v>
      </c>
      <c r="E171" s="41"/>
      <c r="F171" s="219" t="s">
        <v>352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82</v>
      </c>
    </row>
    <row r="172" spans="1:51" s="13" customFormat="1" ht="12">
      <c r="A172" s="13"/>
      <c r="B172" s="223"/>
      <c r="C172" s="224"/>
      <c r="D172" s="225" t="s">
        <v>146</v>
      </c>
      <c r="E172" s="226" t="s">
        <v>19</v>
      </c>
      <c r="F172" s="227" t="s">
        <v>314</v>
      </c>
      <c r="G172" s="224"/>
      <c r="H172" s="226" t="s">
        <v>19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146</v>
      </c>
      <c r="AU172" s="233" t="s">
        <v>82</v>
      </c>
      <c r="AV172" s="13" t="s">
        <v>80</v>
      </c>
      <c r="AW172" s="13" t="s">
        <v>33</v>
      </c>
      <c r="AX172" s="13" t="s">
        <v>72</v>
      </c>
      <c r="AY172" s="233" t="s">
        <v>125</v>
      </c>
    </row>
    <row r="173" spans="1:51" s="14" customFormat="1" ht="12">
      <c r="A173" s="14"/>
      <c r="B173" s="234"/>
      <c r="C173" s="235"/>
      <c r="D173" s="225" t="s">
        <v>146</v>
      </c>
      <c r="E173" s="236" t="s">
        <v>19</v>
      </c>
      <c r="F173" s="237" t="s">
        <v>688</v>
      </c>
      <c r="G173" s="235"/>
      <c r="H173" s="238">
        <v>8.8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146</v>
      </c>
      <c r="AU173" s="244" t="s">
        <v>82</v>
      </c>
      <c r="AV173" s="14" t="s">
        <v>82</v>
      </c>
      <c r="AW173" s="14" t="s">
        <v>33</v>
      </c>
      <c r="AX173" s="14" t="s">
        <v>80</v>
      </c>
      <c r="AY173" s="244" t="s">
        <v>125</v>
      </c>
    </row>
    <row r="174" spans="1:65" s="2" customFormat="1" ht="37.8" customHeight="1">
      <c r="A174" s="39"/>
      <c r="B174" s="40"/>
      <c r="C174" s="205" t="s">
        <v>7</v>
      </c>
      <c r="D174" s="205" t="s">
        <v>127</v>
      </c>
      <c r="E174" s="206" t="s">
        <v>625</v>
      </c>
      <c r="F174" s="207" t="s">
        <v>626</v>
      </c>
      <c r="G174" s="208" t="s">
        <v>143</v>
      </c>
      <c r="H174" s="209">
        <v>33.28</v>
      </c>
      <c r="I174" s="210"/>
      <c r="J174" s="211">
        <f>ROUND(I174*H174,2)</f>
        <v>0</v>
      </c>
      <c r="K174" s="207" t="s">
        <v>131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0.08922</v>
      </c>
      <c r="R174" s="214">
        <f>Q174*H174</f>
        <v>2.9692415999999997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132</v>
      </c>
      <c r="AT174" s="216" t="s">
        <v>127</v>
      </c>
      <c r="AU174" s="216" t="s">
        <v>82</v>
      </c>
      <c r="AY174" s="18" t="s">
        <v>125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132</v>
      </c>
      <c r="BM174" s="216" t="s">
        <v>729</v>
      </c>
    </row>
    <row r="175" spans="1:47" s="2" customFormat="1" ht="12">
      <c r="A175" s="39"/>
      <c r="B175" s="40"/>
      <c r="C175" s="41"/>
      <c r="D175" s="218" t="s">
        <v>134</v>
      </c>
      <c r="E175" s="41"/>
      <c r="F175" s="219" t="s">
        <v>628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134</v>
      </c>
      <c r="AU175" s="18" t="s">
        <v>82</v>
      </c>
    </row>
    <row r="176" spans="1:51" s="13" customFormat="1" ht="12">
      <c r="A176" s="13"/>
      <c r="B176" s="223"/>
      <c r="C176" s="224"/>
      <c r="D176" s="225" t="s">
        <v>146</v>
      </c>
      <c r="E176" s="226" t="s">
        <v>19</v>
      </c>
      <c r="F176" s="227" t="s">
        <v>183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146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125</v>
      </c>
    </row>
    <row r="177" spans="1:51" s="14" customFormat="1" ht="12">
      <c r="A177" s="14"/>
      <c r="B177" s="234"/>
      <c r="C177" s="235"/>
      <c r="D177" s="225" t="s">
        <v>146</v>
      </c>
      <c r="E177" s="236" t="s">
        <v>19</v>
      </c>
      <c r="F177" s="237" t="s">
        <v>168</v>
      </c>
      <c r="G177" s="235"/>
      <c r="H177" s="238">
        <v>61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146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125</v>
      </c>
    </row>
    <row r="178" spans="1:51" s="14" customFormat="1" ht="12">
      <c r="A178" s="14"/>
      <c r="B178" s="234"/>
      <c r="C178" s="235"/>
      <c r="D178" s="225" t="s">
        <v>146</v>
      </c>
      <c r="E178" s="236" t="s">
        <v>19</v>
      </c>
      <c r="F178" s="237" t="s">
        <v>725</v>
      </c>
      <c r="G178" s="235"/>
      <c r="H178" s="238">
        <v>-27.72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146</v>
      </c>
      <c r="AU178" s="244" t="s">
        <v>82</v>
      </c>
      <c r="AV178" s="14" t="s">
        <v>82</v>
      </c>
      <c r="AW178" s="14" t="s">
        <v>33</v>
      </c>
      <c r="AX178" s="14" t="s">
        <v>72</v>
      </c>
      <c r="AY178" s="244" t="s">
        <v>125</v>
      </c>
    </row>
    <row r="179" spans="1:51" s="15" customFormat="1" ht="12">
      <c r="A179" s="15"/>
      <c r="B179" s="245"/>
      <c r="C179" s="246"/>
      <c r="D179" s="225" t="s">
        <v>146</v>
      </c>
      <c r="E179" s="247" t="s">
        <v>19</v>
      </c>
      <c r="F179" s="248" t="s">
        <v>151</v>
      </c>
      <c r="G179" s="246"/>
      <c r="H179" s="249">
        <v>33.28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5" t="s">
        <v>146</v>
      </c>
      <c r="AU179" s="255" t="s">
        <v>82</v>
      </c>
      <c r="AV179" s="15" t="s">
        <v>132</v>
      </c>
      <c r="AW179" s="15" t="s">
        <v>33</v>
      </c>
      <c r="AX179" s="15" t="s">
        <v>80</v>
      </c>
      <c r="AY179" s="255" t="s">
        <v>125</v>
      </c>
    </row>
    <row r="180" spans="1:65" s="2" customFormat="1" ht="16.5" customHeight="1">
      <c r="A180" s="39"/>
      <c r="B180" s="40"/>
      <c r="C180" s="256" t="s">
        <v>268</v>
      </c>
      <c r="D180" s="256" t="s">
        <v>239</v>
      </c>
      <c r="E180" s="257" t="s">
        <v>364</v>
      </c>
      <c r="F180" s="258" t="s">
        <v>365</v>
      </c>
      <c r="G180" s="259" t="s">
        <v>143</v>
      </c>
      <c r="H180" s="260">
        <v>33.454</v>
      </c>
      <c r="I180" s="261"/>
      <c r="J180" s="262">
        <f>ROUND(I180*H180,2)</f>
        <v>0</v>
      </c>
      <c r="K180" s="258" t="s">
        <v>131</v>
      </c>
      <c r="L180" s="263"/>
      <c r="M180" s="264" t="s">
        <v>19</v>
      </c>
      <c r="N180" s="265" t="s">
        <v>43</v>
      </c>
      <c r="O180" s="85"/>
      <c r="P180" s="214">
        <f>O180*H180</f>
        <v>0</v>
      </c>
      <c r="Q180" s="214">
        <v>0.131</v>
      </c>
      <c r="R180" s="214">
        <f>Q180*H180</f>
        <v>4.382474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175</v>
      </c>
      <c r="AT180" s="216" t="s">
        <v>239</v>
      </c>
      <c r="AU180" s="216" t="s">
        <v>82</v>
      </c>
      <c r="AY180" s="18" t="s">
        <v>125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132</v>
      </c>
      <c r="BM180" s="216" t="s">
        <v>730</v>
      </c>
    </row>
    <row r="181" spans="1:51" s="14" customFormat="1" ht="12">
      <c r="A181" s="14"/>
      <c r="B181" s="234"/>
      <c r="C181" s="235"/>
      <c r="D181" s="225" t="s">
        <v>146</v>
      </c>
      <c r="E181" s="235"/>
      <c r="F181" s="237" t="s">
        <v>731</v>
      </c>
      <c r="G181" s="235"/>
      <c r="H181" s="238">
        <v>33.454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146</v>
      </c>
      <c r="AU181" s="244" t="s">
        <v>82</v>
      </c>
      <c r="AV181" s="14" t="s">
        <v>82</v>
      </c>
      <c r="AW181" s="14" t="s">
        <v>4</v>
      </c>
      <c r="AX181" s="14" t="s">
        <v>80</v>
      </c>
      <c r="AY181" s="244" t="s">
        <v>125</v>
      </c>
    </row>
    <row r="182" spans="1:65" s="2" customFormat="1" ht="16.5" customHeight="1">
      <c r="A182" s="39"/>
      <c r="B182" s="40"/>
      <c r="C182" s="256" t="s">
        <v>274</v>
      </c>
      <c r="D182" s="256" t="s">
        <v>239</v>
      </c>
      <c r="E182" s="257" t="s">
        <v>369</v>
      </c>
      <c r="F182" s="258" t="s">
        <v>370</v>
      </c>
      <c r="G182" s="259" t="s">
        <v>143</v>
      </c>
      <c r="H182" s="260">
        <v>0.824</v>
      </c>
      <c r="I182" s="261"/>
      <c r="J182" s="262">
        <f>ROUND(I182*H182,2)</f>
        <v>0</v>
      </c>
      <c r="K182" s="258" t="s">
        <v>131</v>
      </c>
      <c r="L182" s="263"/>
      <c r="M182" s="264" t="s">
        <v>19</v>
      </c>
      <c r="N182" s="265" t="s">
        <v>43</v>
      </c>
      <c r="O182" s="85"/>
      <c r="P182" s="214">
        <f>O182*H182</f>
        <v>0</v>
      </c>
      <c r="Q182" s="214">
        <v>0.131</v>
      </c>
      <c r="R182" s="214">
        <f>Q182*H182</f>
        <v>0.107944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175</v>
      </c>
      <c r="AT182" s="216" t="s">
        <v>239</v>
      </c>
      <c r="AU182" s="216" t="s">
        <v>82</v>
      </c>
      <c r="AY182" s="18" t="s">
        <v>125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132</v>
      </c>
      <c r="BM182" s="216" t="s">
        <v>732</v>
      </c>
    </row>
    <row r="183" spans="1:51" s="14" customFormat="1" ht="12">
      <c r="A183" s="14"/>
      <c r="B183" s="234"/>
      <c r="C183" s="235"/>
      <c r="D183" s="225" t="s">
        <v>146</v>
      </c>
      <c r="E183" s="235"/>
      <c r="F183" s="237" t="s">
        <v>372</v>
      </c>
      <c r="G183" s="235"/>
      <c r="H183" s="238">
        <v>0.824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146</v>
      </c>
      <c r="AU183" s="244" t="s">
        <v>82</v>
      </c>
      <c r="AV183" s="14" t="s">
        <v>82</v>
      </c>
      <c r="AW183" s="14" t="s">
        <v>4</v>
      </c>
      <c r="AX183" s="14" t="s">
        <v>80</v>
      </c>
      <c r="AY183" s="244" t="s">
        <v>125</v>
      </c>
    </row>
    <row r="184" spans="1:63" s="12" customFormat="1" ht="22.8" customHeight="1">
      <c r="A184" s="12"/>
      <c r="B184" s="189"/>
      <c r="C184" s="190"/>
      <c r="D184" s="191" t="s">
        <v>71</v>
      </c>
      <c r="E184" s="203" t="s">
        <v>185</v>
      </c>
      <c r="F184" s="203" t="s">
        <v>389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SUM(P185:P209)</f>
        <v>0</v>
      </c>
      <c r="Q184" s="197"/>
      <c r="R184" s="198">
        <f>SUM(R185:R209)</f>
        <v>4.010181</v>
      </c>
      <c r="S184" s="197"/>
      <c r="T184" s="199">
        <f>SUM(T185:T209)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80</v>
      </c>
      <c r="AT184" s="201" t="s">
        <v>71</v>
      </c>
      <c r="AU184" s="201" t="s">
        <v>80</v>
      </c>
      <c r="AY184" s="200" t="s">
        <v>125</v>
      </c>
      <c r="BK184" s="202">
        <f>SUM(BK185:BK209)</f>
        <v>0</v>
      </c>
    </row>
    <row r="185" spans="1:65" s="2" customFormat="1" ht="24.15" customHeight="1">
      <c r="A185" s="39"/>
      <c r="B185" s="40"/>
      <c r="C185" s="205" t="s">
        <v>280</v>
      </c>
      <c r="D185" s="205" t="s">
        <v>127</v>
      </c>
      <c r="E185" s="206" t="s">
        <v>401</v>
      </c>
      <c r="F185" s="207" t="s">
        <v>402</v>
      </c>
      <c r="G185" s="208" t="s">
        <v>165</v>
      </c>
      <c r="H185" s="209">
        <v>17.2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0.1554</v>
      </c>
      <c r="R185" s="214">
        <f>Q185*H185</f>
        <v>2.67288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82</v>
      </c>
      <c r="AY185" s="18" t="s">
        <v>125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132</v>
      </c>
      <c r="BM185" s="216" t="s">
        <v>733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404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82</v>
      </c>
    </row>
    <row r="187" spans="1:51" s="13" customFormat="1" ht="12">
      <c r="A187" s="13"/>
      <c r="B187" s="223"/>
      <c r="C187" s="224"/>
      <c r="D187" s="225" t="s">
        <v>146</v>
      </c>
      <c r="E187" s="226" t="s">
        <v>19</v>
      </c>
      <c r="F187" s="227" t="s">
        <v>405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146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125</v>
      </c>
    </row>
    <row r="188" spans="1:51" s="14" customFormat="1" ht="12">
      <c r="A188" s="14"/>
      <c r="B188" s="234"/>
      <c r="C188" s="235"/>
      <c r="D188" s="225" t="s">
        <v>146</v>
      </c>
      <c r="E188" s="236" t="s">
        <v>19</v>
      </c>
      <c r="F188" s="237" t="s">
        <v>734</v>
      </c>
      <c r="G188" s="235"/>
      <c r="H188" s="238">
        <v>14.7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146</v>
      </c>
      <c r="AU188" s="244" t="s">
        <v>82</v>
      </c>
      <c r="AV188" s="14" t="s">
        <v>82</v>
      </c>
      <c r="AW188" s="14" t="s">
        <v>33</v>
      </c>
      <c r="AX188" s="14" t="s">
        <v>72</v>
      </c>
      <c r="AY188" s="244" t="s">
        <v>125</v>
      </c>
    </row>
    <row r="189" spans="1:51" s="13" customFormat="1" ht="12">
      <c r="A189" s="13"/>
      <c r="B189" s="223"/>
      <c r="C189" s="224"/>
      <c r="D189" s="225" t="s">
        <v>146</v>
      </c>
      <c r="E189" s="226" t="s">
        <v>19</v>
      </c>
      <c r="F189" s="227" t="s">
        <v>406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146</v>
      </c>
      <c r="AU189" s="233" t="s">
        <v>82</v>
      </c>
      <c r="AV189" s="13" t="s">
        <v>80</v>
      </c>
      <c r="AW189" s="13" t="s">
        <v>33</v>
      </c>
      <c r="AX189" s="13" t="s">
        <v>72</v>
      </c>
      <c r="AY189" s="233" t="s">
        <v>125</v>
      </c>
    </row>
    <row r="190" spans="1:51" s="14" customFormat="1" ht="12">
      <c r="A190" s="14"/>
      <c r="B190" s="234"/>
      <c r="C190" s="235"/>
      <c r="D190" s="225" t="s">
        <v>146</v>
      </c>
      <c r="E190" s="236" t="s">
        <v>19</v>
      </c>
      <c r="F190" s="237" t="s">
        <v>735</v>
      </c>
      <c r="G190" s="235"/>
      <c r="H190" s="238">
        <v>2.5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146</v>
      </c>
      <c r="AU190" s="244" t="s">
        <v>82</v>
      </c>
      <c r="AV190" s="14" t="s">
        <v>82</v>
      </c>
      <c r="AW190" s="14" t="s">
        <v>33</v>
      </c>
      <c r="AX190" s="14" t="s">
        <v>72</v>
      </c>
      <c r="AY190" s="244" t="s">
        <v>125</v>
      </c>
    </row>
    <row r="191" spans="1:51" s="15" customFormat="1" ht="12">
      <c r="A191" s="15"/>
      <c r="B191" s="245"/>
      <c r="C191" s="246"/>
      <c r="D191" s="225" t="s">
        <v>146</v>
      </c>
      <c r="E191" s="247" t="s">
        <v>19</v>
      </c>
      <c r="F191" s="248" t="s">
        <v>151</v>
      </c>
      <c r="G191" s="246"/>
      <c r="H191" s="249">
        <v>17.2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146</v>
      </c>
      <c r="AU191" s="255" t="s">
        <v>82</v>
      </c>
      <c r="AV191" s="15" t="s">
        <v>132</v>
      </c>
      <c r="AW191" s="15" t="s">
        <v>33</v>
      </c>
      <c r="AX191" s="15" t="s">
        <v>80</v>
      </c>
      <c r="AY191" s="255" t="s">
        <v>125</v>
      </c>
    </row>
    <row r="192" spans="1:65" s="2" customFormat="1" ht="16.5" customHeight="1">
      <c r="A192" s="39"/>
      <c r="B192" s="40"/>
      <c r="C192" s="256" t="s">
        <v>286</v>
      </c>
      <c r="D192" s="256" t="s">
        <v>239</v>
      </c>
      <c r="E192" s="257" t="s">
        <v>408</v>
      </c>
      <c r="F192" s="258" t="s">
        <v>409</v>
      </c>
      <c r="G192" s="259" t="s">
        <v>165</v>
      </c>
      <c r="H192" s="260">
        <v>2.55</v>
      </c>
      <c r="I192" s="261"/>
      <c r="J192" s="262">
        <f>ROUND(I192*H192,2)</f>
        <v>0</v>
      </c>
      <c r="K192" s="258" t="s">
        <v>131</v>
      </c>
      <c r="L192" s="263"/>
      <c r="M192" s="264" t="s">
        <v>19</v>
      </c>
      <c r="N192" s="265" t="s">
        <v>43</v>
      </c>
      <c r="O192" s="85"/>
      <c r="P192" s="214">
        <f>O192*H192</f>
        <v>0</v>
      </c>
      <c r="Q192" s="214">
        <v>0.0483</v>
      </c>
      <c r="R192" s="214">
        <f>Q192*H192</f>
        <v>0.123165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175</v>
      </c>
      <c r="AT192" s="216" t="s">
        <v>239</v>
      </c>
      <c r="AU192" s="216" t="s">
        <v>82</v>
      </c>
      <c r="AY192" s="18" t="s">
        <v>125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80</v>
      </c>
      <c r="BK192" s="217">
        <f>ROUND(I192*H192,2)</f>
        <v>0</v>
      </c>
      <c r="BL192" s="18" t="s">
        <v>132</v>
      </c>
      <c r="BM192" s="216" t="s">
        <v>736</v>
      </c>
    </row>
    <row r="193" spans="1:51" s="14" customFormat="1" ht="12">
      <c r="A193" s="14"/>
      <c r="B193" s="234"/>
      <c r="C193" s="235"/>
      <c r="D193" s="225" t="s">
        <v>146</v>
      </c>
      <c r="E193" s="235"/>
      <c r="F193" s="237" t="s">
        <v>737</v>
      </c>
      <c r="G193" s="235"/>
      <c r="H193" s="238">
        <v>2.55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146</v>
      </c>
      <c r="AU193" s="244" t="s">
        <v>82</v>
      </c>
      <c r="AV193" s="14" t="s">
        <v>82</v>
      </c>
      <c r="AW193" s="14" t="s">
        <v>4</v>
      </c>
      <c r="AX193" s="14" t="s">
        <v>80</v>
      </c>
      <c r="AY193" s="244" t="s">
        <v>125</v>
      </c>
    </row>
    <row r="194" spans="1:65" s="2" customFormat="1" ht="16.5" customHeight="1">
      <c r="A194" s="39"/>
      <c r="B194" s="40"/>
      <c r="C194" s="256" t="s">
        <v>292</v>
      </c>
      <c r="D194" s="256" t="s">
        <v>239</v>
      </c>
      <c r="E194" s="257" t="s">
        <v>413</v>
      </c>
      <c r="F194" s="258" t="s">
        <v>414</v>
      </c>
      <c r="G194" s="259" t="s">
        <v>165</v>
      </c>
      <c r="H194" s="260">
        <v>15.141</v>
      </c>
      <c r="I194" s="261"/>
      <c r="J194" s="262">
        <f>ROUND(I194*H194,2)</f>
        <v>0</v>
      </c>
      <c r="K194" s="258" t="s">
        <v>131</v>
      </c>
      <c r="L194" s="263"/>
      <c r="M194" s="264" t="s">
        <v>19</v>
      </c>
      <c r="N194" s="265" t="s">
        <v>43</v>
      </c>
      <c r="O194" s="85"/>
      <c r="P194" s="214">
        <f>O194*H194</f>
        <v>0</v>
      </c>
      <c r="Q194" s="214">
        <v>0.08</v>
      </c>
      <c r="R194" s="214">
        <f>Q194*H194</f>
        <v>1.2112800000000001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175</v>
      </c>
      <c r="AT194" s="216" t="s">
        <v>239</v>
      </c>
      <c r="AU194" s="216" t="s">
        <v>82</v>
      </c>
      <c r="AY194" s="18" t="s">
        <v>125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132</v>
      </c>
      <c r="BM194" s="216" t="s">
        <v>738</v>
      </c>
    </row>
    <row r="195" spans="1:51" s="14" customFormat="1" ht="12">
      <c r="A195" s="14"/>
      <c r="B195" s="234"/>
      <c r="C195" s="235"/>
      <c r="D195" s="225" t="s">
        <v>146</v>
      </c>
      <c r="E195" s="235"/>
      <c r="F195" s="237" t="s">
        <v>739</v>
      </c>
      <c r="G195" s="235"/>
      <c r="H195" s="238">
        <v>15.141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146</v>
      </c>
      <c r="AU195" s="244" t="s">
        <v>82</v>
      </c>
      <c r="AV195" s="14" t="s">
        <v>82</v>
      </c>
      <c r="AW195" s="14" t="s">
        <v>4</v>
      </c>
      <c r="AX195" s="14" t="s">
        <v>80</v>
      </c>
      <c r="AY195" s="244" t="s">
        <v>125</v>
      </c>
    </row>
    <row r="196" spans="1:65" s="2" customFormat="1" ht="24.15" customHeight="1">
      <c r="A196" s="39"/>
      <c r="B196" s="40"/>
      <c r="C196" s="205" t="s">
        <v>298</v>
      </c>
      <c r="D196" s="205" t="s">
        <v>127</v>
      </c>
      <c r="E196" s="206" t="s">
        <v>429</v>
      </c>
      <c r="F196" s="207" t="s">
        <v>430</v>
      </c>
      <c r="G196" s="208" t="s">
        <v>165</v>
      </c>
      <c r="H196" s="209">
        <v>16.8</v>
      </c>
      <c r="I196" s="210"/>
      <c r="J196" s="211">
        <f>ROUND(I196*H196,2)</f>
        <v>0</v>
      </c>
      <c r="K196" s="207" t="s">
        <v>131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0.00017</v>
      </c>
      <c r="R196" s="214">
        <f>Q196*H196</f>
        <v>0.0028560000000000005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132</v>
      </c>
      <c r="AT196" s="216" t="s">
        <v>127</v>
      </c>
      <c r="AU196" s="216" t="s">
        <v>82</v>
      </c>
      <c r="AY196" s="18" t="s">
        <v>125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132</v>
      </c>
      <c r="BM196" s="216" t="s">
        <v>740</v>
      </c>
    </row>
    <row r="197" spans="1:47" s="2" customFormat="1" ht="12">
      <c r="A197" s="39"/>
      <c r="B197" s="40"/>
      <c r="C197" s="41"/>
      <c r="D197" s="218" t="s">
        <v>134</v>
      </c>
      <c r="E197" s="41"/>
      <c r="F197" s="219" t="s">
        <v>432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134</v>
      </c>
      <c r="AU197" s="18" t="s">
        <v>82</v>
      </c>
    </row>
    <row r="198" spans="1:65" s="2" customFormat="1" ht="16.5" customHeight="1">
      <c r="A198" s="39"/>
      <c r="B198" s="40"/>
      <c r="C198" s="205" t="s">
        <v>303</v>
      </c>
      <c r="D198" s="205" t="s">
        <v>127</v>
      </c>
      <c r="E198" s="206" t="s">
        <v>434</v>
      </c>
      <c r="F198" s="207" t="s">
        <v>435</v>
      </c>
      <c r="G198" s="208" t="s">
        <v>165</v>
      </c>
      <c r="H198" s="209">
        <v>16.8</v>
      </c>
      <c r="I198" s="210"/>
      <c r="J198" s="211">
        <f>ROUND(I198*H198,2)</f>
        <v>0</v>
      </c>
      <c r="K198" s="207" t="s">
        <v>131</v>
      </c>
      <c r="L198" s="45"/>
      <c r="M198" s="212" t="s">
        <v>19</v>
      </c>
      <c r="N198" s="213" t="s">
        <v>43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132</v>
      </c>
      <c r="AT198" s="216" t="s">
        <v>127</v>
      </c>
      <c r="AU198" s="216" t="s">
        <v>82</v>
      </c>
      <c r="AY198" s="18" t="s">
        <v>125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132</v>
      </c>
      <c r="BM198" s="216" t="s">
        <v>741</v>
      </c>
    </row>
    <row r="199" spans="1:47" s="2" customFormat="1" ht="12">
      <c r="A199" s="39"/>
      <c r="B199" s="40"/>
      <c r="C199" s="41"/>
      <c r="D199" s="218" t="s">
        <v>134</v>
      </c>
      <c r="E199" s="41"/>
      <c r="F199" s="219" t="s">
        <v>437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82</v>
      </c>
    </row>
    <row r="200" spans="1:51" s="14" customFormat="1" ht="12">
      <c r="A200" s="14"/>
      <c r="B200" s="234"/>
      <c r="C200" s="235"/>
      <c r="D200" s="225" t="s">
        <v>146</v>
      </c>
      <c r="E200" s="236" t="s">
        <v>19</v>
      </c>
      <c r="F200" s="237" t="s">
        <v>742</v>
      </c>
      <c r="G200" s="235"/>
      <c r="H200" s="238">
        <v>16.8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146</v>
      </c>
      <c r="AU200" s="244" t="s">
        <v>82</v>
      </c>
      <c r="AV200" s="14" t="s">
        <v>82</v>
      </c>
      <c r="AW200" s="14" t="s">
        <v>33</v>
      </c>
      <c r="AX200" s="14" t="s">
        <v>80</v>
      </c>
      <c r="AY200" s="244" t="s">
        <v>125</v>
      </c>
    </row>
    <row r="201" spans="1:65" s="2" customFormat="1" ht="16.5" customHeight="1">
      <c r="A201" s="39"/>
      <c r="B201" s="40"/>
      <c r="C201" s="205" t="s">
        <v>309</v>
      </c>
      <c r="D201" s="205" t="s">
        <v>127</v>
      </c>
      <c r="E201" s="206" t="s">
        <v>454</v>
      </c>
      <c r="F201" s="207" t="s">
        <v>455</v>
      </c>
      <c r="G201" s="208" t="s">
        <v>447</v>
      </c>
      <c r="H201" s="209">
        <v>1</v>
      </c>
      <c r="I201" s="210"/>
      <c r="J201" s="211">
        <f>ROUND(I201*H201,2)</f>
        <v>0</v>
      </c>
      <c r="K201" s="207" t="s">
        <v>19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132</v>
      </c>
      <c r="AT201" s="216" t="s">
        <v>127</v>
      </c>
      <c r="AU201" s="216" t="s">
        <v>82</v>
      </c>
      <c r="AY201" s="18" t="s">
        <v>125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132</v>
      </c>
      <c r="BM201" s="216" t="s">
        <v>743</v>
      </c>
    </row>
    <row r="202" spans="1:51" s="13" customFormat="1" ht="12">
      <c r="A202" s="13"/>
      <c r="B202" s="223"/>
      <c r="C202" s="224"/>
      <c r="D202" s="225" t="s">
        <v>146</v>
      </c>
      <c r="E202" s="226" t="s">
        <v>19</v>
      </c>
      <c r="F202" s="227" t="s">
        <v>457</v>
      </c>
      <c r="G202" s="224"/>
      <c r="H202" s="226" t="s">
        <v>19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146</v>
      </c>
      <c r="AU202" s="233" t="s">
        <v>82</v>
      </c>
      <c r="AV202" s="13" t="s">
        <v>80</v>
      </c>
      <c r="AW202" s="13" t="s">
        <v>33</v>
      </c>
      <c r="AX202" s="13" t="s">
        <v>72</v>
      </c>
      <c r="AY202" s="233" t="s">
        <v>125</v>
      </c>
    </row>
    <row r="203" spans="1:51" s="13" customFormat="1" ht="12">
      <c r="A203" s="13"/>
      <c r="B203" s="223"/>
      <c r="C203" s="224"/>
      <c r="D203" s="225" t="s">
        <v>146</v>
      </c>
      <c r="E203" s="226" t="s">
        <v>19</v>
      </c>
      <c r="F203" s="227" t="s">
        <v>744</v>
      </c>
      <c r="G203" s="224"/>
      <c r="H203" s="226" t="s">
        <v>19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146</v>
      </c>
      <c r="AU203" s="233" t="s">
        <v>82</v>
      </c>
      <c r="AV203" s="13" t="s">
        <v>80</v>
      </c>
      <c r="AW203" s="13" t="s">
        <v>33</v>
      </c>
      <c r="AX203" s="13" t="s">
        <v>72</v>
      </c>
      <c r="AY203" s="233" t="s">
        <v>125</v>
      </c>
    </row>
    <row r="204" spans="1:51" s="14" customFormat="1" ht="12">
      <c r="A204" s="14"/>
      <c r="B204" s="234"/>
      <c r="C204" s="235"/>
      <c r="D204" s="225" t="s">
        <v>146</v>
      </c>
      <c r="E204" s="236" t="s">
        <v>19</v>
      </c>
      <c r="F204" s="237" t="s">
        <v>80</v>
      </c>
      <c r="G204" s="235"/>
      <c r="H204" s="238">
        <v>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146</v>
      </c>
      <c r="AU204" s="244" t="s">
        <v>82</v>
      </c>
      <c r="AV204" s="14" t="s">
        <v>82</v>
      </c>
      <c r="AW204" s="14" t="s">
        <v>33</v>
      </c>
      <c r="AX204" s="14" t="s">
        <v>80</v>
      </c>
      <c r="AY204" s="244" t="s">
        <v>125</v>
      </c>
    </row>
    <row r="205" spans="1:65" s="2" customFormat="1" ht="16.5" customHeight="1">
      <c r="A205" s="39"/>
      <c r="B205" s="40"/>
      <c r="C205" s="256" t="s">
        <v>315</v>
      </c>
      <c r="D205" s="256" t="s">
        <v>239</v>
      </c>
      <c r="E205" s="257" t="s">
        <v>460</v>
      </c>
      <c r="F205" s="258" t="s">
        <v>461</v>
      </c>
      <c r="G205" s="259" t="s">
        <v>130</v>
      </c>
      <c r="H205" s="260">
        <v>4</v>
      </c>
      <c r="I205" s="261"/>
      <c r="J205" s="262">
        <f>ROUND(I205*H205,2)</f>
        <v>0</v>
      </c>
      <c r="K205" s="258" t="s">
        <v>19</v>
      </c>
      <c r="L205" s="263"/>
      <c r="M205" s="264" t="s">
        <v>19</v>
      </c>
      <c r="N205" s="265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175</v>
      </c>
      <c r="AT205" s="216" t="s">
        <v>239</v>
      </c>
      <c r="AU205" s="216" t="s">
        <v>82</v>
      </c>
      <c r="AY205" s="18" t="s">
        <v>125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132</v>
      </c>
      <c r="BM205" s="216" t="s">
        <v>745</v>
      </c>
    </row>
    <row r="206" spans="1:65" s="2" customFormat="1" ht="16.5" customHeight="1">
      <c r="A206" s="39"/>
      <c r="B206" s="40"/>
      <c r="C206" s="256" t="s">
        <v>320</v>
      </c>
      <c r="D206" s="256" t="s">
        <v>239</v>
      </c>
      <c r="E206" s="257" t="s">
        <v>464</v>
      </c>
      <c r="F206" s="258" t="s">
        <v>660</v>
      </c>
      <c r="G206" s="259" t="s">
        <v>130</v>
      </c>
      <c r="H206" s="260">
        <v>2</v>
      </c>
      <c r="I206" s="261"/>
      <c r="J206" s="262">
        <f>ROUND(I206*H206,2)</f>
        <v>0</v>
      </c>
      <c r="K206" s="258" t="s">
        <v>19</v>
      </c>
      <c r="L206" s="263"/>
      <c r="M206" s="264" t="s">
        <v>19</v>
      </c>
      <c r="N206" s="265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175</v>
      </c>
      <c r="AT206" s="216" t="s">
        <v>239</v>
      </c>
      <c r="AU206" s="216" t="s">
        <v>82</v>
      </c>
      <c r="AY206" s="18" t="s">
        <v>125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132</v>
      </c>
      <c r="BM206" s="216" t="s">
        <v>746</v>
      </c>
    </row>
    <row r="207" spans="1:65" s="2" customFormat="1" ht="16.5" customHeight="1">
      <c r="A207" s="39"/>
      <c r="B207" s="40"/>
      <c r="C207" s="256" t="s">
        <v>326</v>
      </c>
      <c r="D207" s="256" t="s">
        <v>239</v>
      </c>
      <c r="E207" s="257" t="s">
        <v>468</v>
      </c>
      <c r="F207" s="258" t="s">
        <v>469</v>
      </c>
      <c r="G207" s="259" t="s">
        <v>130</v>
      </c>
      <c r="H207" s="260">
        <v>1</v>
      </c>
      <c r="I207" s="261"/>
      <c r="J207" s="262">
        <f>ROUND(I207*H207,2)</f>
        <v>0</v>
      </c>
      <c r="K207" s="258" t="s">
        <v>19</v>
      </c>
      <c r="L207" s="263"/>
      <c r="M207" s="264" t="s">
        <v>19</v>
      </c>
      <c r="N207" s="265" t="s">
        <v>43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175</v>
      </c>
      <c r="AT207" s="216" t="s">
        <v>239</v>
      </c>
      <c r="AU207" s="216" t="s">
        <v>82</v>
      </c>
      <c r="AY207" s="18" t="s">
        <v>125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80</v>
      </c>
      <c r="BK207" s="217">
        <f>ROUND(I207*H207,2)</f>
        <v>0</v>
      </c>
      <c r="BL207" s="18" t="s">
        <v>132</v>
      </c>
      <c r="BM207" s="216" t="s">
        <v>747</v>
      </c>
    </row>
    <row r="208" spans="1:65" s="2" customFormat="1" ht="16.5" customHeight="1">
      <c r="A208" s="39"/>
      <c r="B208" s="40"/>
      <c r="C208" s="256" t="s">
        <v>332</v>
      </c>
      <c r="D208" s="256" t="s">
        <v>239</v>
      </c>
      <c r="E208" s="257" t="s">
        <v>472</v>
      </c>
      <c r="F208" s="258" t="s">
        <v>473</v>
      </c>
      <c r="G208" s="259" t="s">
        <v>130</v>
      </c>
      <c r="H208" s="260">
        <v>2</v>
      </c>
      <c r="I208" s="261"/>
      <c r="J208" s="262">
        <f>ROUND(I208*H208,2)</f>
        <v>0</v>
      </c>
      <c r="K208" s="258" t="s">
        <v>19</v>
      </c>
      <c r="L208" s="263"/>
      <c r="M208" s="264" t="s">
        <v>19</v>
      </c>
      <c r="N208" s="265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175</v>
      </c>
      <c r="AT208" s="216" t="s">
        <v>239</v>
      </c>
      <c r="AU208" s="216" t="s">
        <v>82</v>
      </c>
      <c r="AY208" s="18" t="s">
        <v>125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132</v>
      </c>
      <c r="BM208" s="216" t="s">
        <v>748</v>
      </c>
    </row>
    <row r="209" spans="1:65" s="2" customFormat="1" ht="21.75" customHeight="1">
      <c r="A209" s="39"/>
      <c r="B209" s="40"/>
      <c r="C209" s="256" t="s">
        <v>337</v>
      </c>
      <c r="D209" s="256" t="s">
        <v>239</v>
      </c>
      <c r="E209" s="257" t="s">
        <v>662</v>
      </c>
      <c r="F209" s="258" t="s">
        <v>663</v>
      </c>
      <c r="G209" s="259" t="s">
        <v>130</v>
      </c>
      <c r="H209" s="260">
        <v>1</v>
      </c>
      <c r="I209" s="261"/>
      <c r="J209" s="262">
        <f>ROUND(I209*H209,2)</f>
        <v>0</v>
      </c>
      <c r="K209" s="258" t="s">
        <v>19</v>
      </c>
      <c r="L209" s="263"/>
      <c r="M209" s="264" t="s">
        <v>19</v>
      </c>
      <c r="N209" s="265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175</v>
      </c>
      <c r="AT209" s="216" t="s">
        <v>239</v>
      </c>
      <c r="AU209" s="216" t="s">
        <v>82</v>
      </c>
      <c r="AY209" s="18" t="s">
        <v>125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132</v>
      </c>
      <c r="BM209" s="216" t="s">
        <v>749</v>
      </c>
    </row>
    <row r="210" spans="1:63" s="12" customFormat="1" ht="22.8" customHeight="1">
      <c r="A210" s="12"/>
      <c r="B210" s="189"/>
      <c r="C210" s="190"/>
      <c r="D210" s="191" t="s">
        <v>71</v>
      </c>
      <c r="E210" s="203" t="s">
        <v>475</v>
      </c>
      <c r="F210" s="203" t="s">
        <v>476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SUM(P211:P224)</f>
        <v>0</v>
      </c>
      <c r="Q210" s="197"/>
      <c r="R210" s="198">
        <f>SUM(R211:R224)</f>
        <v>0</v>
      </c>
      <c r="S210" s="197"/>
      <c r="T210" s="199">
        <f>SUM(T211:T224)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80</v>
      </c>
      <c r="AT210" s="201" t="s">
        <v>71</v>
      </c>
      <c r="AU210" s="201" t="s">
        <v>80</v>
      </c>
      <c r="AY210" s="200" t="s">
        <v>125</v>
      </c>
      <c r="BK210" s="202">
        <f>SUM(BK211:BK224)</f>
        <v>0</v>
      </c>
    </row>
    <row r="211" spans="1:65" s="2" customFormat="1" ht="24.15" customHeight="1">
      <c r="A211" s="39"/>
      <c r="B211" s="40"/>
      <c r="C211" s="205" t="s">
        <v>342</v>
      </c>
      <c r="D211" s="205" t="s">
        <v>127</v>
      </c>
      <c r="E211" s="206" t="s">
        <v>477</v>
      </c>
      <c r="F211" s="207" t="s">
        <v>478</v>
      </c>
      <c r="G211" s="208" t="s">
        <v>221</v>
      </c>
      <c r="H211" s="209">
        <v>42.269</v>
      </c>
      <c r="I211" s="210"/>
      <c r="J211" s="211">
        <f>ROUND(I211*H211,2)</f>
        <v>0</v>
      </c>
      <c r="K211" s="207" t="s">
        <v>131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132</v>
      </c>
      <c r="AT211" s="216" t="s">
        <v>127</v>
      </c>
      <c r="AU211" s="216" t="s">
        <v>82</v>
      </c>
      <c r="AY211" s="18" t="s">
        <v>125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132</v>
      </c>
      <c r="BM211" s="216" t="s">
        <v>750</v>
      </c>
    </row>
    <row r="212" spans="1:47" s="2" customFormat="1" ht="12">
      <c r="A212" s="39"/>
      <c r="B212" s="40"/>
      <c r="C212" s="41"/>
      <c r="D212" s="218" t="s">
        <v>134</v>
      </c>
      <c r="E212" s="41"/>
      <c r="F212" s="219" t="s">
        <v>480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134</v>
      </c>
      <c r="AU212" s="18" t="s">
        <v>82</v>
      </c>
    </row>
    <row r="213" spans="1:65" s="2" customFormat="1" ht="24.15" customHeight="1">
      <c r="A213" s="39"/>
      <c r="B213" s="40"/>
      <c r="C213" s="205" t="s">
        <v>348</v>
      </c>
      <c r="D213" s="205" t="s">
        <v>127</v>
      </c>
      <c r="E213" s="206" t="s">
        <v>482</v>
      </c>
      <c r="F213" s="207" t="s">
        <v>483</v>
      </c>
      <c r="G213" s="208" t="s">
        <v>221</v>
      </c>
      <c r="H213" s="209">
        <v>591.766</v>
      </c>
      <c r="I213" s="210"/>
      <c r="J213" s="211">
        <f>ROUND(I213*H213,2)</f>
        <v>0</v>
      </c>
      <c r="K213" s="207" t="s">
        <v>131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132</v>
      </c>
      <c r="AT213" s="216" t="s">
        <v>127</v>
      </c>
      <c r="AU213" s="216" t="s">
        <v>82</v>
      </c>
      <c r="AY213" s="18" t="s">
        <v>125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132</v>
      </c>
      <c r="BM213" s="216" t="s">
        <v>751</v>
      </c>
    </row>
    <row r="214" spans="1:47" s="2" customFormat="1" ht="12">
      <c r="A214" s="39"/>
      <c r="B214" s="40"/>
      <c r="C214" s="41"/>
      <c r="D214" s="218" t="s">
        <v>134</v>
      </c>
      <c r="E214" s="41"/>
      <c r="F214" s="219" t="s">
        <v>485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134</v>
      </c>
      <c r="AU214" s="18" t="s">
        <v>82</v>
      </c>
    </row>
    <row r="215" spans="1:51" s="14" customFormat="1" ht="12">
      <c r="A215" s="14"/>
      <c r="B215" s="234"/>
      <c r="C215" s="235"/>
      <c r="D215" s="225" t="s">
        <v>146</v>
      </c>
      <c r="E215" s="236" t="s">
        <v>19</v>
      </c>
      <c r="F215" s="237" t="s">
        <v>752</v>
      </c>
      <c r="G215" s="235"/>
      <c r="H215" s="238">
        <v>591.766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146</v>
      </c>
      <c r="AU215" s="244" t="s">
        <v>82</v>
      </c>
      <c r="AV215" s="14" t="s">
        <v>82</v>
      </c>
      <c r="AW215" s="14" t="s">
        <v>33</v>
      </c>
      <c r="AX215" s="14" t="s">
        <v>80</v>
      </c>
      <c r="AY215" s="244" t="s">
        <v>125</v>
      </c>
    </row>
    <row r="216" spans="1:65" s="2" customFormat="1" ht="16.5" customHeight="1">
      <c r="A216" s="39"/>
      <c r="B216" s="40"/>
      <c r="C216" s="205" t="s">
        <v>353</v>
      </c>
      <c r="D216" s="205" t="s">
        <v>127</v>
      </c>
      <c r="E216" s="206" t="s">
        <v>488</v>
      </c>
      <c r="F216" s="207" t="s">
        <v>489</v>
      </c>
      <c r="G216" s="208" t="s">
        <v>221</v>
      </c>
      <c r="H216" s="209">
        <v>42.269</v>
      </c>
      <c r="I216" s="210"/>
      <c r="J216" s="211">
        <f>ROUND(I216*H216,2)</f>
        <v>0</v>
      </c>
      <c r="K216" s="207" t="s">
        <v>131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132</v>
      </c>
      <c r="AT216" s="216" t="s">
        <v>127</v>
      </c>
      <c r="AU216" s="216" t="s">
        <v>82</v>
      </c>
      <c r="AY216" s="18" t="s">
        <v>125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132</v>
      </c>
      <c r="BM216" s="216" t="s">
        <v>753</v>
      </c>
    </row>
    <row r="217" spans="1:47" s="2" customFormat="1" ht="12">
      <c r="A217" s="39"/>
      <c r="B217" s="40"/>
      <c r="C217" s="41"/>
      <c r="D217" s="218" t="s">
        <v>134</v>
      </c>
      <c r="E217" s="41"/>
      <c r="F217" s="219" t="s">
        <v>491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134</v>
      </c>
      <c r="AU217" s="18" t="s">
        <v>82</v>
      </c>
    </row>
    <row r="218" spans="1:51" s="14" customFormat="1" ht="12">
      <c r="A218" s="14"/>
      <c r="B218" s="234"/>
      <c r="C218" s="235"/>
      <c r="D218" s="225" t="s">
        <v>146</v>
      </c>
      <c r="E218" s="236" t="s">
        <v>19</v>
      </c>
      <c r="F218" s="237" t="s">
        <v>754</v>
      </c>
      <c r="G218" s="235"/>
      <c r="H218" s="238">
        <v>42.269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146</v>
      </c>
      <c r="AU218" s="244" t="s">
        <v>82</v>
      </c>
      <c r="AV218" s="14" t="s">
        <v>82</v>
      </c>
      <c r="AW218" s="14" t="s">
        <v>33</v>
      </c>
      <c r="AX218" s="14" t="s">
        <v>80</v>
      </c>
      <c r="AY218" s="244" t="s">
        <v>125</v>
      </c>
    </row>
    <row r="219" spans="1:65" s="2" customFormat="1" ht="24.15" customHeight="1">
      <c r="A219" s="39"/>
      <c r="B219" s="40"/>
      <c r="C219" s="205" t="s">
        <v>358</v>
      </c>
      <c r="D219" s="205" t="s">
        <v>127</v>
      </c>
      <c r="E219" s="206" t="s">
        <v>501</v>
      </c>
      <c r="F219" s="207" t="s">
        <v>220</v>
      </c>
      <c r="G219" s="208" t="s">
        <v>221</v>
      </c>
      <c r="H219" s="209">
        <v>22.041</v>
      </c>
      <c r="I219" s="210"/>
      <c r="J219" s="211">
        <f>ROUND(I219*H219,2)</f>
        <v>0</v>
      </c>
      <c r="K219" s="207" t="s">
        <v>131</v>
      </c>
      <c r="L219" s="45"/>
      <c r="M219" s="212" t="s">
        <v>19</v>
      </c>
      <c r="N219" s="213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132</v>
      </c>
      <c r="AT219" s="216" t="s">
        <v>127</v>
      </c>
      <c r="AU219" s="216" t="s">
        <v>82</v>
      </c>
      <c r="AY219" s="18" t="s">
        <v>125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132</v>
      </c>
      <c r="BM219" s="216" t="s">
        <v>755</v>
      </c>
    </row>
    <row r="220" spans="1:47" s="2" customFormat="1" ht="12">
      <c r="A220" s="39"/>
      <c r="B220" s="40"/>
      <c r="C220" s="41"/>
      <c r="D220" s="218" t="s">
        <v>134</v>
      </c>
      <c r="E220" s="41"/>
      <c r="F220" s="219" t="s">
        <v>503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134</v>
      </c>
      <c r="AU220" s="18" t="s">
        <v>82</v>
      </c>
    </row>
    <row r="221" spans="1:51" s="14" customFormat="1" ht="12">
      <c r="A221" s="14"/>
      <c r="B221" s="234"/>
      <c r="C221" s="235"/>
      <c r="D221" s="225" t="s">
        <v>146</v>
      </c>
      <c r="E221" s="236" t="s">
        <v>19</v>
      </c>
      <c r="F221" s="237" t="s">
        <v>756</v>
      </c>
      <c r="G221" s="235"/>
      <c r="H221" s="238">
        <v>22.041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146</v>
      </c>
      <c r="AU221" s="244" t="s">
        <v>82</v>
      </c>
      <c r="AV221" s="14" t="s">
        <v>82</v>
      </c>
      <c r="AW221" s="14" t="s">
        <v>33</v>
      </c>
      <c r="AX221" s="14" t="s">
        <v>80</v>
      </c>
      <c r="AY221" s="244" t="s">
        <v>125</v>
      </c>
    </row>
    <row r="222" spans="1:65" s="2" customFormat="1" ht="24.15" customHeight="1">
      <c r="A222" s="39"/>
      <c r="B222" s="40"/>
      <c r="C222" s="205" t="s">
        <v>363</v>
      </c>
      <c r="D222" s="205" t="s">
        <v>127</v>
      </c>
      <c r="E222" s="206" t="s">
        <v>506</v>
      </c>
      <c r="F222" s="207" t="s">
        <v>507</v>
      </c>
      <c r="G222" s="208" t="s">
        <v>221</v>
      </c>
      <c r="H222" s="209">
        <v>20.228</v>
      </c>
      <c r="I222" s="210"/>
      <c r="J222" s="211">
        <f>ROUND(I222*H222,2)</f>
        <v>0</v>
      </c>
      <c r="K222" s="207" t="s">
        <v>131</v>
      </c>
      <c r="L222" s="45"/>
      <c r="M222" s="212" t="s">
        <v>19</v>
      </c>
      <c r="N222" s="213" t="s">
        <v>43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132</v>
      </c>
      <c r="AT222" s="216" t="s">
        <v>127</v>
      </c>
      <c r="AU222" s="216" t="s">
        <v>82</v>
      </c>
      <c r="AY222" s="18" t="s">
        <v>125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132</v>
      </c>
      <c r="BM222" s="216" t="s">
        <v>757</v>
      </c>
    </row>
    <row r="223" spans="1:47" s="2" customFormat="1" ht="12">
      <c r="A223" s="39"/>
      <c r="B223" s="40"/>
      <c r="C223" s="41"/>
      <c r="D223" s="218" t="s">
        <v>134</v>
      </c>
      <c r="E223" s="41"/>
      <c r="F223" s="219" t="s">
        <v>509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134</v>
      </c>
      <c r="AU223" s="18" t="s">
        <v>82</v>
      </c>
    </row>
    <row r="224" spans="1:51" s="14" customFormat="1" ht="12">
      <c r="A224" s="14"/>
      <c r="B224" s="234"/>
      <c r="C224" s="235"/>
      <c r="D224" s="225" t="s">
        <v>146</v>
      </c>
      <c r="E224" s="236" t="s">
        <v>19</v>
      </c>
      <c r="F224" s="237" t="s">
        <v>758</v>
      </c>
      <c r="G224" s="235"/>
      <c r="H224" s="238">
        <v>20.228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146</v>
      </c>
      <c r="AU224" s="244" t="s">
        <v>82</v>
      </c>
      <c r="AV224" s="14" t="s">
        <v>82</v>
      </c>
      <c r="AW224" s="14" t="s">
        <v>33</v>
      </c>
      <c r="AX224" s="14" t="s">
        <v>80</v>
      </c>
      <c r="AY224" s="244" t="s">
        <v>125</v>
      </c>
    </row>
    <row r="225" spans="1:63" s="12" customFormat="1" ht="22.8" customHeight="1">
      <c r="A225" s="12"/>
      <c r="B225" s="189"/>
      <c r="C225" s="190"/>
      <c r="D225" s="191" t="s">
        <v>71</v>
      </c>
      <c r="E225" s="203" t="s">
        <v>512</v>
      </c>
      <c r="F225" s="203" t="s">
        <v>513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SUM(P226:P227)</f>
        <v>0</v>
      </c>
      <c r="Q225" s="197"/>
      <c r="R225" s="198">
        <f>SUM(R226:R227)</f>
        <v>0</v>
      </c>
      <c r="S225" s="197"/>
      <c r="T225" s="199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80</v>
      </c>
      <c r="AT225" s="201" t="s">
        <v>71</v>
      </c>
      <c r="AU225" s="201" t="s">
        <v>80</v>
      </c>
      <c r="AY225" s="200" t="s">
        <v>125</v>
      </c>
      <c r="BK225" s="202">
        <f>SUM(BK226:BK227)</f>
        <v>0</v>
      </c>
    </row>
    <row r="226" spans="1:65" s="2" customFormat="1" ht="24.15" customHeight="1">
      <c r="A226" s="39"/>
      <c r="B226" s="40"/>
      <c r="C226" s="205" t="s">
        <v>368</v>
      </c>
      <c r="D226" s="205" t="s">
        <v>127</v>
      </c>
      <c r="E226" s="206" t="s">
        <v>515</v>
      </c>
      <c r="F226" s="207" t="s">
        <v>516</v>
      </c>
      <c r="G226" s="208" t="s">
        <v>221</v>
      </c>
      <c r="H226" s="209">
        <v>51.178</v>
      </c>
      <c r="I226" s="210"/>
      <c r="J226" s="211">
        <f>ROUND(I226*H226,2)</f>
        <v>0</v>
      </c>
      <c r="K226" s="207" t="s">
        <v>131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132</v>
      </c>
      <c r="AT226" s="216" t="s">
        <v>127</v>
      </c>
      <c r="AU226" s="216" t="s">
        <v>82</v>
      </c>
      <c r="AY226" s="18" t="s">
        <v>125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132</v>
      </c>
      <c r="BM226" s="216" t="s">
        <v>759</v>
      </c>
    </row>
    <row r="227" spans="1:47" s="2" customFormat="1" ht="12">
      <c r="A227" s="39"/>
      <c r="B227" s="40"/>
      <c r="C227" s="41"/>
      <c r="D227" s="218" t="s">
        <v>134</v>
      </c>
      <c r="E227" s="41"/>
      <c r="F227" s="219" t="s">
        <v>518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134</v>
      </c>
      <c r="AU227" s="18" t="s">
        <v>82</v>
      </c>
    </row>
    <row r="228" spans="1:63" s="12" customFormat="1" ht="25.9" customHeight="1">
      <c r="A228" s="12"/>
      <c r="B228" s="189"/>
      <c r="C228" s="190"/>
      <c r="D228" s="191" t="s">
        <v>71</v>
      </c>
      <c r="E228" s="192" t="s">
        <v>519</v>
      </c>
      <c r="F228" s="192" t="s">
        <v>520</v>
      </c>
      <c r="G228" s="190"/>
      <c r="H228" s="190"/>
      <c r="I228" s="193"/>
      <c r="J228" s="194">
        <f>BK228</f>
        <v>0</v>
      </c>
      <c r="K228" s="190"/>
      <c r="L228" s="195"/>
      <c r="M228" s="196"/>
      <c r="N228" s="197"/>
      <c r="O228" s="197"/>
      <c r="P228" s="198">
        <f>P229+P238+P246</f>
        <v>0</v>
      </c>
      <c r="Q228" s="197"/>
      <c r="R228" s="198">
        <f>R229+R238+R246</f>
        <v>0</v>
      </c>
      <c r="S228" s="197"/>
      <c r="T228" s="199">
        <f>T229+T238+T246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157</v>
      </c>
      <c r="AT228" s="201" t="s">
        <v>71</v>
      </c>
      <c r="AU228" s="201" t="s">
        <v>72</v>
      </c>
      <c r="AY228" s="200" t="s">
        <v>125</v>
      </c>
      <c r="BK228" s="202">
        <f>BK229+BK238+BK246</f>
        <v>0</v>
      </c>
    </row>
    <row r="229" spans="1:63" s="12" customFormat="1" ht="22.8" customHeight="1">
      <c r="A229" s="12"/>
      <c r="B229" s="189"/>
      <c r="C229" s="190"/>
      <c r="D229" s="191" t="s">
        <v>71</v>
      </c>
      <c r="E229" s="203" t="s">
        <v>521</v>
      </c>
      <c r="F229" s="203" t="s">
        <v>522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SUM(P230:P237)</f>
        <v>0</v>
      </c>
      <c r="Q229" s="197"/>
      <c r="R229" s="198">
        <f>SUM(R230:R237)</f>
        <v>0</v>
      </c>
      <c r="S229" s="197"/>
      <c r="T229" s="199">
        <f>SUM(T230:T237)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0" t="s">
        <v>157</v>
      </c>
      <c r="AT229" s="201" t="s">
        <v>71</v>
      </c>
      <c r="AU229" s="201" t="s">
        <v>80</v>
      </c>
      <c r="AY229" s="200" t="s">
        <v>125</v>
      </c>
      <c r="BK229" s="202">
        <f>SUM(BK230:BK237)</f>
        <v>0</v>
      </c>
    </row>
    <row r="230" spans="1:65" s="2" customFormat="1" ht="16.5" customHeight="1">
      <c r="A230" s="39"/>
      <c r="B230" s="40"/>
      <c r="C230" s="205" t="s">
        <v>373</v>
      </c>
      <c r="D230" s="205" t="s">
        <v>127</v>
      </c>
      <c r="E230" s="206" t="s">
        <v>524</v>
      </c>
      <c r="F230" s="207" t="s">
        <v>525</v>
      </c>
      <c r="G230" s="208" t="s">
        <v>526</v>
      </c>
      <c r="H230" s="209">
        <v>10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527</v>
      </c>
      <c r="AT230" s="216" t="s">
        <v>127</v>
      </c>
      <c r="AU230" s="216" t="s">
        <v>82</v>
      </c>
      <c r="AY230" s="18" t="s">
        <v>125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527</v>
      </c>
      <c r="BM230" s="216" t="s">
        <v>760</v>
      </c>
    </row>
    <row r="231" spans="1:51" s="13" customFormat="1" ht="12">
      <c r="A231" s="13"/>
      <c r="B231" s="223"/>
      <c r="C231" s="224"/>
      <c r="D231" s="225" t="s">
        <v>146</v>
      </c>
      <c r="E231" s="226" t="s">
        <v>19</v>
      </c>
      <c r="F231" s="227" t="s">
        <v>529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146</v>
      </c>
      <c r="AU231" s="233" t="s">
        <v>82</v>
      </c>
      <c r="AV231" s="13" t="s">
        <v>80</v>
      </c>
      <c r="AW231" s="13" t="s">
        <v>33</v>
      </c>
      <c r="AX231" s="13" t="s">
        <v>72</v>
      </c>
      <c r="AY231" s="233" t="s">
        <v>125</v>
      </c>
    </row>
    <row r="232" spans="1:51" s="14" customFormat="1" ht="12">
      <c r="A232" s="14"/>
      <c r="B232" s="234"/>
      <c r="C232" s="235"/>
      <c r="D232" s="225" t="s">
        <v>146</v>
      </c>
      <c r="E232" s="236" t="s">
        <v>19</v>
      </c>
      <c r="F232" s="237" t="s">
        <v>192</v>
      </c>
      <c r="G232" s="235"/>
      <c r="H232" s="238">
        <v>10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146</v>
      </c>
      <c r="AU232" s="244" t="s">
        <v>82</v>
      </c>
      <c r="AV232" s="14" t="s">
        <v>82</v>
      </c>
      <c r="AW232" s="14" t="s">
        <v>33</v>
      </c>
      <c r="AX232" s="14" t="s">
        <v>80</v>
      </c>
      <c r="AY232" s="244" t="s">
        <v>125</v>
      </c>
    </row>
    <row r="233" spans="1:65" s="2" customFormat="1" ht="16.5" customHeight="1">
      <c r="A233" s="39"/>
      <c r="B233" s="40"/>
      <c r="C233" s="205" t="s">
        <v>379</v>
      </c>
      <c r="D233" s="205" t="s">
        <v>127</v>
      </c>
      <c r="E233" s="206" t="s">
        <v>531</v>
      </c>
      <c r="F233" s="207" t="s">
        <v>532</v>
      </c>
      <c r="G233" s="208" t="s">
        <v>526</v>
      </c>
      <c r="H233" s="209">
        <v>10</v>
      </c>
      <c r="I233" s="210"/>
      <c r="J233" s="211">
        <f>ROUND(I233*H233,2)</f>
        <v>0</v>
      </c>
      <c r="K233" s="207" t="s">
        <v>131</v>
      </c>
      <c r="L233" s="45"/>
      <c r="M233" s="212" t="s">
        <v>19</v>
      </c>
      <c r="N233" s="213" t="s">
        <v>43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527</v>
      </c>
      <c r="AT233" s="216" t="s">
        <v>127</v>
      </c>
      <c r="AU233" s="216" t="s">
        <v>82</v>
      </c>
      <c r="AY233" s="18" t="s">
        <v>125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527</v>
      </c>
      <c r="BM233" s="216" t="s">
        <v>761</v>
      </c>
    </row>
    <row r="234" spans="1:47" s="2" customFormat="1" ht="12">
      <c r="A234" s="39"/>
      <c r="B234" s="40"/>
      <c r="C234" s="41"/>
      <c r="D234" s="218" t="s">
        <v>134</v>
      </c>
      <c r="E234" s="41"/>
      <c r="F234" s="219" t="s">
        <v>534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134</v>
      </c>
      <c r="AU234" s="18" t="s">
        <v>82</v>
      </c>
    </row>
    <row r="235" spans="1:65" s="2" customFormat="1" ht="16.5" customHeight="1">
      <c r="A235" s="39"/>
      <c r="B235" s="40"/>
      <c r="C235" s="205" t="s">
        <v>384</v>
      </c>
      <c r="D235" s="205" t="s">
        <v>127</v>
      </c>
      <c r="E235" s="206" t="s">
        <v>536</v>
      </c>
      <c r="F235" s="207" t="s">
        <v>537</v>
      </c>
      <c r="G235" s="208" t="s">
        <v>526</v>
      </c>
      <c r="H235" s="209">
        <v>10</v>
      </c>
      <c r="I235" s="210"/>
      <c r="J235" s="211">
        <f>ROUND(I235*H235,2)</f>
        <v>0</v>
      </c>
      <c r="K235" s="207" t="s">
        <v>19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527</v>
      </c>
      <c r="AT235" s="216" t="s">
        <v>127</v>
      </c>
      <c r="AU235" s="216" t="s">
        <v>82</v>
      </c>
      <c r="AY235" s="18" t="s">
        <v>125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527</v>
      </c>
      <c r="BM235" s="216" t="s">
        <v>762</v>
      </c>
    </row>
    <row r="236" spans="1:51" s="13" customFormat="1" ht="12">
      <c r="A236" s="13"/>
      <c r="B236" s="223"/>
      <c r="C236" s="224"/>
      <c r="D236" s="225" t="s">
        <v>146</v>
      </c>
      <c r="E236" s="226" t="s">
        <v>19</v>
      </c>
      <c r="F236" s="227" t="s">
        <v>539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146</v>
      </c>
      <c r="AU236" s="233" t="s">
        <v>82</v>
      </c>
      <c r="AV236" s="13" t="s">
        <v>80</v>
      </c>
      <c r="AW236" s="13" t="s">
        <v>33</v>
      </c>
      <c r="AX236" s="13" t="s">
        <v>72</v>
      </c>
      <c r="AY236" s="233" t="s">
        <v>125</v>
      </c>
    </row>
    <row r="237" spans="1:51" s="14" customFormat="1" ht="12">
      <c r="A237" s="14"/>
      <c r="B237" s="234"/>
      <c r="C237" s="235"/>
      <c r="D237" s="225" t="s">
        <v>146</v>
      </c>
      <c r="E237" s="236" t="s">
        <v>19</v>
      </c>
      <c r="F237" s="237" t="s">
        <v>192</v>
      </c>
      <c r="G237" s="235"/>
      <c r="H237" s="238">
        <v>10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146</v>
      </c>
      <c r="AU237" s="244" t="s">
        <v>82</v>
      </c>
      <c r="AV237" s="14" t="s">
        <v>82</v>
      </c>
      <c r="AW237" s="14" t="s">
        <v>33</v>
      </c>
      <c r="AX237" s="14" t="s">
        <v>80</v>
      </c>
      <c r="AY237" s="244" t="s">
        <v>125</v>
      </c>
    </row>
    <row r="238" spans="1:63" s="12" customFormat="1" ht="22.8" customHeight="1">
      <c r="A238" s="12"/>
      <c r="B238" s="189"/>
      <c r="C238" s="190"/>
      <c r="D238" s="191" t="s">
        <v>71</v>
      </c>
      <c r="E238" s="203" t="s">
        <v>540</v>
      </c>
      <c r="F238" s="203" t="s">
        <v>541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SUM(P239:P245)</f>
        <v>0</v>
      </c>
      <c r="Q238" s="197"/>
      <c r="R238" s="198">
        <f>SUM(R239:R245)</f>
        <v>0</v>
      </c>
      <c r="S238" s="197"/>
      <c r="T238" s="199">
        <f>SUM(T239:T245)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0" t="s">
        <v>157</v>
      </c>
      <c r="AT238" s="201" t="s">
        <v>71</v>
      </c>
      <c r="AU238" s="201" t="s">
        <v>80</v>
      </c>
      <c r="AY238" s="200" t="s">
        <v>125</v>
      </c>
      <c r="BK238" s="202">
        <f>SUM(BK239:BK245)</f>
        <v>0</v>
      </c>
    </row>
    <row r="239" spans="1:65" s="2" customFormat="1" ht="16.5" customHeight="1">
      <c r="A239" s="39"/>
      <c r="B239" s="40"/>
      <c r="C239" s="205" t="s">
        <v>390</v>
      </c>
      <c r="D239" s="205" t="s">
        <v>127</v>
      </c>
      <c r="E239" s="206" t="s">
        <v>543</v>
      </c>
      <c r="F239" s="207" t="s">
        <v>544</v>
      </c>
      <c r="G239" s="208" t="s">
        <v>447</v>
      </c>
      <c r="H239" s="209">
        <v>1</v>
      </c>
      <c r="I239" s="210"/>
      <c r="J239" s="211">
        <f>ROUND(I239*H239,2)</f>
        <v>0</v>
      </c>
      <c r="K239" s="207" t="s">
        <v>19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527</v>
      </c>
      <c r="AT239" s="216" t="s">
        <v>127</v>
      </c>
      <c r="AU239" s="216" t="s">
        <v>82</v>
      </c>
      <c r="AY239" s="18" t="s">
        <v>125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527</v>
      </c>
      <c r="BM239" s="216" t="s">
        <v>763</v>
      </c>
    </row>
    <row r="240" spans="1:65" s="2" customFormat="1" ht="16.5" customHeight="1">
      <c r="A240" s="39"/>
      <c r="B240" s="40"/>
      <c r="C240" s="205" t="s">
        <v>395</v>
      </c>
      <c r="D240" s="205" t="s">
        <v>127</v>
      </c>
      <c r="E240" s="206" t="s">
        <v>547</v>
      </c>
      <c r="F240" s="207" t="s">
        <v>548</v>
      </c>
      <c r="G240" s="208" t="s">
        <v>549</v>
      </c>
      <c r="H240" s="209">
        <v>1</v>
      </c>
      <c r="I240" s="210"/>
      <c r="J240" s="211">
        <f>ROUND(I240*H240,2)</f>
        <v>0</v>
      </c>
      <c r="K240" s="207" t="s">
        <v>19</v>
      </c>
      <c r="L240" s="45"/>
      <c r="M240" s="212" t="s">
        <v>19</v>
      </c>
      <c r="N240" s="213" t="s">
        <v>43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527</v>
      </c>
      <c r="AT240" s="216" t="s">
        <v>127</v>
      </c>
      <c r="AU240" s="216" t="s">
        <v>82</v>
      </c>
      <c r="AY240" s="18" t="s">
        <v>125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527</v>
      </c>
      <c r="BM240" s="216" t="s">
        <v>764</v>
      </c>
    </row>
    <row r="241" spans="1:51" s="14" customFormat="1" ht="12">
      <c r="A241" s="14"/>
      <c r="B241" s="234"/>
      <c r="C241" s="235"/>
      <c r="D241" s="225" t="s">
        <v>146</v>
      </c>
      <c r="E241" s="236" t="s">
        <v>19</v>
      </c>
      <c r="F241" s="237" t="s">
        <v>80</v>
      </c>
      <c r="G241" s="235"/>
      <c r="H241" s="238">
        <v>1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146</v>
      </c>
      <c r="AU241" s="244" t="s">
        <v>82</v>
      </c>
      <c r="AV241" s="14" t="s">
        <v>82</v>
      </c>
      <c r="AW241" s="14" t="s">
        <v>33</v>
      </c>
      <c r="AX241" s="14" t="s">
        <v>80</v>
      </c>
      <c r="AY241" s="244" t="s">
        <v>125</v>
      </c>
    </row>
    <row r="242" spans="1:65" s="2" customFormat="1" ht="16.5" customHeight="1">
      <c r="A242" s="39"/>
      <c r="B242" s="40"/>
      <c r="C242" s="205" t="s">
        <v>400</v>
      </c>
      <c r="D242" s="205" t="s">
        <v>127</v>
      </c>
      <c r="E242" s="206" t="s">
        <v>552</v>
      </c>
      <c r="F242" s="207" t="s">
        <v>553</v>
      </c>
      <c r="G242" s="208" t="s">
        <v>549</v>
      </c>
      <c r="H242" s="209">
        <v>1</v>
      </c>
      <c r="I242" s="210"/>
      <c r="J242" s="211">
        <f>ROUND(I242*H242,2)</f>
        <v>0</v>
      </c>
      <c r="K242" s="207" t="s">
        <v>19</v>
      </c>
      <c r="L242" s="45"/>
      <c r="M242" s="212" t="s">
        <v>19</v>
      </c>
      <c r="N242" s="213" t="s">
        <v>43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527</v>
      </c>
      <c r="AT242" s="216" t="s">
        <v>127</v>
      </c>
      <c r="AU242" s="216" t="s">
        <v>82</v>
      </c>
      <c r="AY242" s="18" t="s">
        <v>125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527</v>
      </c>
      <c r="BM242" s="216" t="s">
        <v>765</v>
      </c>
    </row>
    <row r="243" spans="1:51" s="13" customFormat="1" ht="12">
      <c r="A243" s="13"/>
      <c r="B243" s="223"/>
      <c r="C243" s="224"/>
      <c r="D243" s="225" t="s">
        <v>146</v>
      </c>
      <c r="E243" s="226" t="s">
        <v>19</v>
      </c>
      <c r="F243" s="227" t="s">
        <v>555</v>
      </c>
      <c r="G243" s="224"/>
      <c r="H243" s="226" t="s">
        <v>19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146</v>
      </c>
      <c r="AU243" s="233" t="s">
        <v>82</v>
      </c>
      <c r="AV243" s="13" t="s">
        <v>80</v>
      </c>
      <c r="AW243" s="13" t="s">
        <v>33</v>
      </c>
      <c r="AX243" s="13" t="s">
        <v>72</v>
      </c>
      <c r="AY243" s="233" t="s">
        <v>125</v>
      </c>
    </row>
    <row r="244" spans="1:51" s="14" customFormat="1" ht="12">
      <c r="A244" s="14"/>
      <c r="B244" s="234"/>
      <c r="C244" s="235"/>
      <c r="D244" s="225" t="s">
        <v>146</v>
      </c>
      <c r="E244" s="236" t="s">
        <v>19</v>
      </c>
      <c r="F244" s="237" t="s">
        <v>80</v>
      </c>
      <c r="G244" s="235"/>
      <c r="H244" s="238">
        <v>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146</v>
      </c>
      <c r="AU244" s="244" t="s">
        <v>82</v>
      </c>
      <c r="AV244" s="14" t="s">
        <v>82</v>
      </c>
      <c r="AW244" s="14" t="s">
        <v>33</v>
      </c>
      <c r="AX244" s="14" t="s">
        <v>80</v>
      </c>
      <c r="AY244" s="244" t="s">
        <v>125</v>
      </c>
    </row>
    <row r="245" spans="1:65" s="2" customFormat="1" ht="16.5" customHeight="1">
      <c r="A245" s="39"/>
      <c r="B245" s="40"/>
      <c r="C245" s="205" t="s">
        <v>407</v>
      </c>
      <c r="D245" s="205" t="s">
        <v>127</v>
      </c>
      <c r="E245" s="206" t="s">
        <v>557</v>
      </c>
      <c r="F245" s="207" t="s">
        <v>558</v>
      </c>
      <c r="G245" s="208" t="s">
        <v>130</v>
      </c>
      <c r="H245" s="209">
        <v>1</v>
      </c>
      <c r="I245" s="210"/>
      <c r="J245" s="211">
        <f>ROUND(I245*H245,2)</f>
        <v>0</v>
      </c>
      <c r="K245" s="207" t="s">
        <v>19</v>
      </c>
      <c r="L245" s="45"/>
      <c r="M245" s="212" t="s">
        <v>19</v>
      </c>
      <c r="N245" s="213" t="s">
        <v>43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527</v>
      </c>
      <c r="AT245" s="216" t="s">
        <v>127</v>
      </c>
      <c r="AU245" s="216" t="s">
        <v>82</v>
      </c>
      <c r="AY245" s="18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527</v>
      </c>
      <c r="BM245" s="216" t="s">
        <v>766</v>
      </c>
    </row>
    <row r="246" spans="1:63" s="12" customFormat="1" ht="22.8" customHeight="1">
      <c r="A246" s="12"/>
      <c r="B246" s="189"/>
      <c r="C246" s="190"/>
      <c r="D246" s="191" t="s">
        <v>71</v>
      </c>
      <c r="E246" s="203" t="s">
        <v>560</v>
      </c>
      <c r="F246" s="203" t="s">
        <v>561</v>
      </c>
      <c r="G246" s="190"/>
      <c r="H246" s="190"/>
      <c r="I246" s="193"/>
      <c r="J246" s="204">
        <f>BK246</f>
        <v>0</v>
      </c>
      <c r="K246" s="190"/>
      <c r="L246" s="195"/>
      <c r="M246" s="196"/>
      <c r="N246" s="197"/>
      <c r="O246" s="197"/>
      <c r="P246" s="198">
        <f>P247</f>
        <v>0</v>
      </c>
      <c r="Q246" s="197"/>
      <c r="R246" s="198">
        <f>R247</f>
        <v>0</v>
      </c>
      <c r="S246" s="197"/>
      <c r="T246" s="199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0" t="s">
        <v>157</v>
      </c>
      <c r="AT246" s="201" t="s">
        <v>71</v>
      </c>
      <c r="AU246" s="201" t="s">
        <v>80</v>
      </c>
      <c r="AY246" s="200" t="s">
        <v>125</v>
      </c>
      <c r="BK246" s="202">
        <f>BK247</f>
        <v>0</v>
      </c>
    </row>
    <row r="247" spans="1:65" s="2" customFormat="1" ht="16.5" customHeight="1">
      <c r="A247" s="39"/>
      <c r="B247" s="40"/>
      <c r="C247" s="205" t="s">
        <v>412</v>
      </c>
      <c r="D247" s="205" t="s">
        <v>127</v>
      </c>
      <c r="E247" s="206" t="s">
        <v>563</v>
      </c>
      <c r="F247" s="207" t="s">
        <v>564</v>
      </c>
      <c r="G247" s="208" t="s">
        <v>447</v>
      </c>
      <c r="H247" s="209">
        <v>2</v>
      </c>
      <c r="I247" s="210"/>
      <c r="J247" s="211">
        <f>ROUND(I247*H247,2)</f>
        <v>0</v>
      </c>
      <c r="K247" s="207" t="s">
        <v>19</v>
      </c>
      <c r="L247" s="45"/>
      <c r="M247" s="266" t="s">
        <v>19</v>
      </c>
      <c r="N247" s="267" t="s">
        <v>43</v>
      </c>
      <c r="O247" s="268"/>
      <c r="P247" s="269">
        <f>O247*H247</f>
        <v>0</v>
      </c>
      <c r="Q247" s="269">
        <v>0</v>
      </c>
      <c r="R247" s="269">
        <f>Q247*H247</f>
        <v>0</v>
      </c>
      <c r="S247" s="269">
        <v>0</v>
      </c>
      <c r="T247" s="27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527</v>
      </c>
      <c r="AT247" s="216" t="s">
        <v>127</v>
      </c>
      <c r="AU247" s="216" t="s">
        <v>82</v>
      </c>
      <c r="AY247" s="18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527</v>
      </c>
      <c r="BM247" s="216" t="s">
        <v>767</v>
      </c>
    </row>
    <row r="248" spans="1:31" s="2" customFormat="1" ht="6.95" customHeight="1">
      <c r="A248" s="39"/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password="C7D8" sheet="1" objects="1" scenarios="1" formatColumns="0" formatRows="0" autoFilter="0"/>
  <autoFilter ref="C89:K24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3107122"/>
    <hyperlink ref="F100" r:id="rId2" display="https://podminky.urs.cz/item/CS_URS_2023_01/113107143"/>
    <hyperlink ref="F106" r:id="rId3" display="https://podminky.urs.cz/item/CS_URS_2023_01/122251101"/>
    <hyperlink ref="F110" r:id="rId4" display="https://podminky.urs.cz/item/CS_URS_2023_01/131251103"/>
    <hyperlink ref="F113" r:id="rId5" display="https://podminky.urs.cz/item/CS_URS_2023_01/162751117"/>
    <hyperlink ref="F118" r:id="rId6" display="https://podminky.urs.cz/item/CS_URS_2023_01/162751119"/>
    <hyperlink ref="F121" r:id="rId7" display="https://podminky.urs.cz/item/CS_URS_2023_01/167151101"/>
    <hyperlink ref="F123" r:id="rId8" display="https://podminky.urs.cz/item/CS_URS_2023_01/171201231"/>
    <hyperlink ref="F126" r:id="rId9" display="https://podminky.urs.cz/item/CS_URS_2023_01/171251201"/>
    <hyperlink ref="F129" r:id="rId10" display="https://podminky.urs.cz/item/CS_URS_2023_01/174111101"/>
    <hyperlink ref="F138" r:id="rId11" display="https://podminky.urs.cz/item/CS_URS_2023_01/181951112"/>
    <hyperlink ref="F143" r:id="rId12" display="https://podminky.urs.cz/item/CS_URS_2023_01/271542211"/>
    <hyperlink ref="F146" r:id="rId13" display="https://podminky.urs.cz/item/CS_URS_2023_01/273321411"/>
    <hyperlink ref="F149" r:id="rId14" display="https://podminky.urs.cz/item/CS_URS_2023_01/273362021"/>
    <hyperlink ref="F153" r:id="rId15" display="https://podminky.urs.cz/item/CS_URS_2023_01/564831011"/>
    <hyperlink ref="F157" r:id="rId16" display="https://podminky.urs.cz/item/CS_URS_2023_01/564871011"/>
    <hyperlink ref="F163" r:id="rId17" display="https://podminky.urs.cz/item/CS_URS_2023_01/565165101"/>
    <hyperlink ref="F167" r:id="rId18" display="https://podminky.urs.cz/item/CS_URS_2023_01/573211108"/>
    <hyperlink ref="F171" r:id="rId19" display="https://podminky.urs.cz/item/CS_URS_2023_01/577144031"/>
    <hyperlink ref="F175" r:id="rId20" display="https://podminky.urs.cz/item/CS_URS_2023_01/596211110"/>
    <hyperlink ref="F186" r:id="rId21" display="https://podminky.urs.cz/item/CS_URS_2023_01/916131213"/>
    <hyperlink ref="F197" r:id="rId22" display="https://podminky.urs.cz/item/CS_URS_2023_01/919122122"/>
    <hyperlink ref="F199" r:id="rId23" display="https://podminky.urs.cz/item/CS_URS_2023_01/919735113"/>
    <hyperlink ref="F212" r:id="rId24" display="https://podminky.urs.cz/item/CS_URS_2023_01/997221571"/>
    <hyperlink ref="F214" r:id="rId25" display="https://podminky.urs.cz/item/CS_URS_2023_01/997221579"/>
    <hyperlink ref="F217" r:id="rId26" display="https://podminky.urs.cz/item/CS_URS_2023_01/997221612"/>
    <hyperlink ref="F220" r:id="rId27" display="https://podminky.urs.cz/item/CS_URS_2023_01/997221873"/>
    <hyperlink ref="F223" r:id="rId28" display="https://podminky.urs.cz/item/CS_URS_2023_01/997221875"/>
    <hyperlink ref="F227" r:id="rId29" display="https://podminky.urs.cz/item/CS_URS_2023_01/998223011"/>
    <hyperlink ref="F234" r:id="rId3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Rozmístění polopodzemních kontejnerů - Březenecká III.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768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29. 6. 2023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ROUND((SUM(BE90:BE284)),2)</f>
        <v>0</v>
      </c>
      <c r="G33" s="39"/>
      <c r="H33" s="39"/>
      <c r="I33" s="149">
        <v>0.21</v>
      </c>
      <c r="J33" s="148">
        <f>ROUND(((SUM(BE90:BE284))*I33),2)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ROUND((SUM(BF90:BF284)),2)</f>
        <v>0</v>
      </c>
      <c r="G34" s="39"/>
      <c r="H34" s="39"/>
      <c r="I34" s="149">
        <v>0.15</v>
      </c>
      <c r="J34" s="148">
        <f>ROUND(((SUM(BF90:BF284))*I34),2)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ROUND((SUM(BG90:BG284)),2)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ROUND((SUM(BH90:BH284)),2)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ROUND((SUM(BI90:BI284)),2)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Rozmístění polopodzemních kontejnerů - Březenecká III.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05 - Lokalita I.A - 7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Chomutov</v>
      </c>
      <c r="G52" s="41"/>
      <c r="H52" s="41"/>
      <c r="I52" s="33" t="s">
        <v>23</v>
      </c>
      <c r="J52" s="73" t="str">
        <f>IF(J12="","",J12)</f>
        <v>29. 6. 2023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Chomutov</v>
      </c>
      <c r="G54" s="41"/>
      <c r="H54" s="41"/>
      <c r="I54" s="33" t="s">
        <v>31</v>
      </c>
      <c r="J54" s="37" t="str">
        <f>E21</f>
        <v>KAP atelier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Kudláček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J170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J244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J262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106</v>
      </c>
      <c r="E67" s="169"/>
      <c r="F67" s="169"/>
      <c r="G67" s="169"/>
      <c r="H67" s="169"/>
      <c r="I67" s="169"/>
      <c r="J67" s="170">
        <f>J265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J266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J275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J283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110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Rozmístění polopodzemních kontejnerů - Březenecká III. Etapa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93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05 - Lokalita I.A - 7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Chomutov</v>
      </c>
      <c r="G84" s="41"/>
      <c r="H84" s="41"/>
      <c r="I84" s="33" t="s">
        <v>23</v>
      </c>
      <c r="J84" s="73" t="str">
        <f>IF(J12="","",J12)</f>
        <v>29. 6. 2023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Statutární město Chomutov</v>
      </c>
      <c r="G86" s="41"/>
      <c r="H86" s="41"/>
      <c r="I86" s="33" t="s">
        <v>31</v>
      </c>
      <c r="J86" s="37" t="str">
        <f>E21</f>
        <v>KAP atelier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Jaroslav Kudláček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111</v>
      </c>
      <c r="D89" s="181" t="s">
        <v>57</v>
      </c>
      <c r="E89" s="181" t="s">
        <v>53</v>
      </c>
      <c r="F89" s="181" t="s">
        <v>54</v>
      </c>
      <c r="G89" s="181" t="s">
        <v>112</v>
      </c>
      <c r="H89" s="181" t="s">
        <v>113</v>
      </c>
      <c r="I89" s="181" t="s">
        <v>114</v>
      </c>
      <c r="J89" s="181" t="s">
        <v>97</v>
      </c>
      <c r="K89" s="182" t="s">
        <v>115</v>
      </c>
      <c r="L89" s="183"/>
      <c r="M89" s="93" t="s">
        <v>19</v>
      </c>
      <c r="N89" s="94" t="s">
        <v>42</v>
      </c>
      <c r="O89" s="94" t="s">
        <v>116</v>
      </c>
      <c r="P89" s="94" t="s">
        <v>117</v>
      </c>
      <c r="Q89" s="94" t="s">
        <v>118</v>
      </c>
      <c r="R89" s="94" t="s">
        <v>119</v>
      </c>
      <c r="S89" s="94" t="s">
        <v>120</v>
      </c>
      <c r="T89" s="95" t="s">
        <v>121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122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P91+P265</f>
        <v>0</v>
      </c>
      <c r="Q90" s="97"/>
      <c r="R90" s="186">
        <f>R91+R265</f>
        <v>66.06746479</v>
      </c>
      <c r="S90" s="97"/>
      <c r="T90" s="187">
        <f>T91+T265</f>
        <v>24.416199999999996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98</v>
      </c>
      <c r="BK90" s="188">
        <f>BK91+BK265</f>
        <v>0</v>
      </c>
    </row>
    <row r="91" spans="1:63" s="12" customFormat="1" ht="25.9" customHeight="1">
      <c r="A91" s="12"/>
      <c r="B91" s="189"/>
      <c r="C91" s="190"/>
      <c r="D91" s="191" t="s">
        <v>71</v>
      </c>
      <c r="E91" s="192" t="s">
        <v>123</v>
      </c>
      <c r="F91" s="192" t="s">
        <v>124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P92+P160+P170+P211+P244+P262</f>
        <v>0</v>
      </c>
      <c r="Q91" s="197"/>
      <c r="R91" s="198">
        <f>R92+R160+R170+R211+R244+R262</f>
        <v>66.06746479</v>
      </c>
      <c r="S91" s="197"/>
      <c r="T91" s="199">
        <f>T92+T160+T170+T211+T244+T262</f>
        <v>24.416199999999996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125</v>
      </c>
      <c r="BK91" s="202">
        <f>BK92+BK160+BK170+BK211+BK244+BK262</f>
        <v>0</v>
      </c>
    </row>
    <row r="92" spans="1:63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SUM(P93:P159)</f>
        <v>0</v>
      </c>
      <c r="Q92" s="197"/>
      <c r="R92" s="198">
        <f>SUM(R93:R159)</f>
        <v>25.806078</v>
      </c>
      <c r="S92" s="197"/>
      <c r="T92" s="199">
        <f>SUM(T93:T159)</f>
        <v>24.416199999999996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125</v>
      </c>
      <c r="BK92" s="202">
        <f>SUM(BK93:BK159)</f>
        <v>0</v>
      </c>
    </row>
    <row r="93" spans="1:65" s="2" customFormat="1" ht="24.15" customHeight="1">
      <c r="A93" s="39"/>
      <c r="B93" s="40"/>
      <c r="C93" s="205" t="s">
        <v>80</v>
      </c>
      <c r="D93" s="205" t="s">
        <v>127</v>
      </c>
      <c r="E93" s="206" t="s">
        <v>769</v>
      </c>
      <c r="F93" s="207" t="s">
        <v>770</v>
      </c>
      <c r="G93" s="208" t="s">
        <v>143</v>
      </c>
      <c r="H93" s="209">
        <v>115</v>
      </c>
      <c r="I93" s="210"/>
      <c r="J93" s="211">
        <f>ROUND(I93*H93,2)</f>
        <v>0</v>
      </c>
      <c r="K93" s="207" t="s">
        <v>131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132</v>
      </c>
      <c r="AT93" s="216" t="s">
        <v>127</v>
      </c>
      <c r="AU93" s="216" t="s">
        <v>82</v>
      </c>
      <c r="AY93" s="18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132</v>
      </c>
      <c r="BM93" s="216" t="s">
        <v>771</v>
      </c>
    </row>
    <row r="94" spans="1:47" s="2" customFormat="1" ht="12">
      <c r="A94" s="39"/>
      <c r="B94" s="40"/>
      <c r="C94" s="41"/>
      <c r="D94" s="218" t="s">
        <v>134</v>
      </c>
      <c r="E94" s="41"/>
      <c r="F94" s="219" t="s">
        <v>772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82</v>
      </c>
    </row>
    <row r="95" spans="1:65" s="2" customFormat="1" ht="33" customHeight="1">
      <c r="A95" s="39"/>
      <c r="B95" s="40"/>
      <c r="C95" s="205" t="s">
        <v>82</v>
      </c>
      <c r="D95" s="205" t="s">
        <v>127</v>
      </c>
      <c r="E95" s="206" t="s">
        <v>141</v>
      </c>
      <c r="F95" s="207" t="s">
        <v>142</v>
      </c>
      <c r="G95" s="208" t="s">
        <v>143</v>
      </c>
      <c r="H95" s="209">
        <v>22.7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0.29</v>
      </c>
      <c r="T95" s="215">
        <f>S95*H95</f>
        <v>6.582999999999999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132</v>
      </c>
      <c r="AT95" s="216" t="s">
        <v>127</v>
      </c>
      <c r="AU95" s="216" t="s">
        <v>82</v>
      </c>
      <c r="AY95" s="18" t="s">
        <v>125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132</v>
      </c>
      <c r="BM95" s="216" t="s">
        <v>773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145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82</v>
      </c>
    </row>
    <row r="97" spans="1:51" s="13" customFormat="1" ht="12">
      <c r="A97" s="13"/>
      <c r="B97" s="223"/>
      <c r="C97" s="224"/>
      <c r="D97" s="225" t="s">
        <v>146</v>
      </c>
      <c r="E97" s="226" t="s">
        <v>19</v>
      </c>
      <c r="F97" s="227" t="s">
        <v>147</v>
      </c>
      <c r="G97" s="224"/>
      <c r="H97" s="226" t="s">
        <v>19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146</v>
      </c>
      <c r="AU97" s="233" t="s">
        <v>82</v>
      </c>
      <c r="AV97" s="13" t="s">
        <v>80</v>
      </c>
      <c r="AW97" s="13" t="s">
        <v>33</v>
      </c>
      <c r="AX97" s="13" t="s">
        <v>72</v>
      </c>
      <c r="AY97" s="233" t="s">
        <v>125</v>
      </c>
    </row>
    <row r="98" spans="1:51" s="14" customFormat="1" ht="12">
      <c r="A98" s="14"/>
      <c r="B98" s="234"/>
      <c r="C98" s="235"/>
      <c r="D98" s="225" t="s">
        <v>146</v>
      </c>
      <c r="E98" s="236" t="s">
        <v>19</v>
      </c>
      <c r="F98" s="237" t="s">
        <v>774</v>
      </c>
      <c r="G98" s="235"/>
      <c r="H98" s="238">
        <v>22.7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146</v>
      </c>
      <c r="AU98" s="244" t="s">
        <v>82</v>
      </c>
      <c r="AV98" s="14" t="s">
        <v>82</v>
      </c>
      <c r="AW98" s="14" t="s">
        <v>33</v>
      </c>
      <c r="AX98" s="14" t="s">
        <v>80</v>
      </c>
      <c r="AY98" s="244" t="s">
        <v>125</v>
      </c>
    </row>
    <row r="99" spans="1:65" s="2" customFormat="1" ht="24.15" customHeight="1">
      <c r="A99" s="39"/>
      <c r="B99" s="40"/>
      <c r="C99" s="205" t="s">
        <v>140</v>
      </c>
      <c r="D99" s="205" t="s">
        <v>127</v>
      </c>
      <c r="E99" s="206" t="s">
        <v>158</v>
      </c>
      <c r="F99" s="207" t="s">
        <v>159</v>
      </c>
      <c r="G99" s="208" t="s">
        <v>143</v>
      </c>
      <c r="H99" s="209">
        <v>22.7</v>
      </c>
      <c r="I99" s="210"/>
      <c r="J99" s="211">
        <f>ROUND(I99*H99,2)</f>
        <v>0</v>
      </c>
      <c r="K99" s="207" t="s">
        <v>131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0.316</v>
      </c>
      <c r="T99" s="215">
        <f>S99*H99</f>
        <v>7.1732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132</v>
      </c>
      <c r="AT99" s="216" t="s">
        <v>127</v>
      </c>
      <c r="AU99" s="216" t="s">
        <v>82</v>
      </c>
      <c r="AY99" s="18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132</v>
      </c>
      <c r="BM99" s="216" t="s">
        <v>775</v>
      </c>
    </row>
    <row r="100" spans="1:47" s="2" customFormat="1" ht="12">
      <c r="A100" s="39"/>
      <c r="B100" s="40"/>
      <c r="C100" s="41"/>
      <c r="D100" s="218" t="s">
        <v>134</v>
      </c>
      <c r="E100" s="41"/>
      <c r="F100" s="219" t="s">
        <v>161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134</v>
      </c>
      <c r="AU100" s="18" t="s">
        <v>82</v>
      </c>
    </row>
    <row r="101" spans="1:51" s="13" customFormat="1" ht="12">
      <c r="A101" s="13"/>
      <c r="B101" s="223"/>
      <c r="C101" s="224"/>
      <c r="D101" s="225" t="s">
        <v>146</v>
      </c>
      <c r="E101" s="226" t="s">
        <v>19</v>
      </c>
      <c r="F101" s="227" t="s">
        <v>147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146</v>
      </c>
      <c r="AU101" s="233" t="s">
        <v>82</v>
      </c>
      <c r="AV101" s="13" t="s">
        <v>80</v>
      </c>
      <c r="AW101" s="13" t="s">
        <v>33</v>
      </c>
      <c r="AX101" s="13" t="s">
        <v>72</v>
      </c>
      <c r="AY101" s="233" t="s">
        <v>125</v>
      </c>
    </row>
    <row r="102" spans="1:51" s="14" customFormat="1" ht="12">
      <c r="A102" s="14"/>
      <c r="B102" s="234"/>
      <c r="C102" s="235"/>
      <c r="D102" s="225" t="s">
        <v>146</v>
      </c>
      <c r="E102" s="236" t="s">
        <v>19</v>
      </c>
      <c r="F102" s="237" t="s">
        <v>774</v>
      </c>
      <c r="G102" s="235"/>
      <c r="H102" s="238">
        <v>22.7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146</v>
      </c>
      <c r="AU102" s="244" t="s">
        <v>82</v>
      </c>
      <c r="AV102" s="14" t="s">
        <v>82</v>
      </c>
      <c r="AW102" s="14" t="s">
        <v>33</v>
      </c>
      <c r="AX102" s="14" t="s">
        <v>80</v>
      </c>
      <c r="AY102" s="244" t="s">
        <v>125</v>
      </c>
    </row>
    <row r="103" spans="1:65" s="2" customFormat="1" ht="24.15" customHeight="1">
      <c r="A103" s="39"/>
      <c r="B103" s="40"/>
      <c r="C103" s="205" t="s">
        <v>132</v>
      </c>
      <c r="D103" s="205" t="s">
        <v>127</v>
      </c>
      <c r="E103" s="206" t="s">
        <v>163</v>
      </c>
      <c r="F103" s="207" t="s">
        <v>164</v>
      </c>
      <c r="G103" s="208" t="s">
        <v>165</v>
      </c>
      <c r="H103" s="209">
        <v>52</v>
      </c>
      <c r="I103" s="210"/>
      <c r="J103" s="211">
        <f>ROUND(I103*H103,2)</f>
        <v>0</v>
      </c>
      <c r="K103" s="207" t="s">
        <v>131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0.205</v>
      </c>
      <c r="T103" s="215">
        <f>S103*H103</f>
        <v>10.66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132</v>
      </c>
      <c r="AT103" s="216" t="s">
        <v>127</v>
      </c>
      <c r="AU103" s="216" t="s">
        <v>82</v>
      </c>
      <c r="AY103" s="18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132</v>
      </c>
      <c r="BM103" s="216" t="s">
        <v>776</v>
      </c>
    </row>
    <row r="104" spans="1:47" s="2" customFormat="1" ht="12">
      <c r="A104" s="39"/>
      <c r="B104" s="40"/>
      <c r="C104" s="41"/>
      <c r="D104" s="218" t="s">
        <v>134</v>
      </c>
      <c r="E104" s="41"/>
      <c r="F104" s="219" t="s">
        <v>167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134</v>
      </c>
      <c r="AU104" s="18" t="s">
        <v>82</v>
      </c>
    </row>
    <row r="105" spans="1:51" s="14" customFormat="1" ht="12">
      <c r="A105" s="14"/>
      <c r="B105" s="234"/>
      <c r="C105" s="235"/>
      <c r="D105" s="225" t="s">
        <v>146</v>
      </c>
      <c r="E105" s="236" t="s">
        <v>19</v>
      </c>
      <c r="F105" s="237" t="s">
        <v>433</v>
      </c>
      <c r="G105" s="235"/>
      <c r="H105" s="238">
        <v>52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146</v>
      </c>
      <c r="AU105" s="244" t="s">
        <v>82</v>
      </c>
      <c r="AV105" s="14" t="s">
        <v>82</v>
      </c>
      <c r="AW105" s="14" t="s">
        <v>33</v>
      </c>
      <c r="AX105" s="14" t="s">
        <v>80</v>
      </c>
      <c r="AY105" s="244" t="s">
        <v>125</v>
      </c>
    </row>
    <row r="106" spans="1:65" s="2" customFormat="1" ht="16.5" customHeight="1">
      <c r="A106" s="39"/>
      <c r="B106" s="40"/>
      <c r="C106" s="205" t="s">
        <v>157</v>
      </c>
      <c r="D106" s="205" t="s">
        <v>127</v>
      </c>
      <c r="E106" s="206" t="s">
        <v>170</v>
      </c>
      <c r="F106" s="207" t="s">
        <v>171</v>
      </c>
      <c r="G106" s="208" t="s">
        <v>143</v>
      </c>
      <c r="H106" s="209">
        <v>115</v>
      </c>
      <c r="I106" s="210"/>
      <c r="J106" s="211">
        <f>ROUND(I106*H106,2)</f>
        <v>0</v>
      </c>
      <c r="K106" s="207" t="s">
        <v>131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132</v>
      </c>
      <c r="AT106" s="216" t="s">
        <v>127</v>
      </c>
      <c r="AU106" s="216" t="s">
        <v>82</v>
      </c>
      <c r="AY106" s="18" t="s">
        <v>125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132</v>
      </c>
      <c r="BM106" s="216" t="s">
        <v>777</v>
      </c>
    </row>
    <row r="107" spans="1:47" s="2" customFormat="1" ht="12">
      <c r="A107" s="39"/>
      <c r="B107" s="40"/>
      <c r="C107" s="41"/>
      <c r="D107" s="218" t="s">
        <v>134</v>
      </c>
      <c r="E107" s="41"/>
      <c r="F107" s="219" t="s">
        <v>173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82</v>
      </c>
    </row>
    <row r="108" spans="1:51" s="14" customFormat="1" ht="12">
      <c r="A108" s="14"/>
      <c r="B108" s="234"/>
      <c r="C108" s="235"/>
      <c r="D108" s="225" t="s">
        <v>146</v>
      </c>
      <c r="E108" s="236" t="s">
        <v>19</v>
      </c>
      <c r="F108" s="237" t="s">
        <v>778</v>
      </c>
      <c r="G108" s="235"/>
      <c r="H108" s="238">
        <v>115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146</v>
      </c>
      <c r="AU108" s="244" t="s">
        <v>82</v>
      </c>
      <c r="AV108" s="14" t="s">
        <v>82</v>
      </c>
      <c r="AW108" s="14" t="s">
        <v>33</v>
      </c>
      <c r="AX108" s="14" t="s">
        <v>80</v>
      </c>
      <c r="AY108" s="244" t="s">
        <v>125</v>
      </c>
    </row>
    <row r="109" spans="1:65" s="2" customFormat="1" ht="16.5" customHeight="1">
      <c r="A109" s="39"/>
      <c r="B109" s="40"/>
      <c r="C109" s="205" t="s">
        <v>162</v>
      </c>
      <c r="D109" s="205" t="s">
        <v>127</v>
      </c>
      <c r="E109" s="206" t="s">
        <v>691</v>
      </c>
      <c r="F109" s="207" t="s">
        <v>692</v>
      </c>
      <c r="G109" s="208" t="s">
        <v>178</v>
      </c>
      <c r="H109" s="209">
        <v>11.25</v>
      </c>
      <c r="I109" s="210"/>
      <c r="J109" s="211">
        <f>ROUND(I109*H109,2)</f>
        <v>0</v>
      </c>
      <c r="K109" s="207" t="s">
        <v>131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132</v>
      </c>
      <c r="AT109" s="216" t="s">
        <v>127</v>
      </c>
      <c r="AU109" s="216" t="s">
        <v>82</v>
      </c>
      <c r="AY109" s="18" t="s">
        <v>125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132</v>
      </c>
      <c r="BM109" s="216" t="s">
        <v>779</v>
      </c>
    </row>
    <row r="110" spans="1:47" s="2" customFormat="1" ht="12">
      <c r="A110" s="39"/>
      <c r="B110" s="40"/>
      <c r="C110" s="41"/>
      <c r="D110" s="218" t="s">
        <v>134</v>
      </c>
      <c r="E110" s="41"/>
      <c r="F110" s="219" t="s">
        <v>694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134</v>
      </c>
      <c r="AU110" s="18" t="s">
        <v>82</v>
      </c>
    </row>
    <row r="111" spans="1:51" s="13" customFormat="1" ht="12">
      <c r="A111" s="13"/>
      <c r="B111" s="223"/>
      <c r="C111" s="224"/>
      <c r="D111" s="225" t="s">
        <v>146</v>
      </c>
      <c r="E111" s="226" t="s">
        <v>19</v>
      </c>
      <c r="F111" s="227" t="s">
        <v>181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146</v>
      </c>
      <c r="AU111" s="233" t="s">
        <v>82</v>
      </c>
      <c r="AV111" s="13" t="s">
        <v>80</v>
      </c>
      <c r="AW111" s="13" t="s">
        <v>33</v>
      </c>
      <c r="AX111" s="13" t="s">
        <v>72</v>
      </c>
      <c r="AY111" s="233" t="s">
        <v>125</v>
      </c>
    </row>
    <row r="112" spans="1:51" s="14" customFormat="1" ht="12">
      <c r="A112" s="14"/>
      <c r="B112" s="234"/>
      <c r="C112" s="235"/>
      <c r="D112" s="225" t="s">
        <v>146</v>
      </c>
      <c r="E112" s="236" t="s">
        <v>19</v>
      </c>
      <c r="F112" s="237" t="s">
        <v>780</v>
      </c>
      <c r="G112" s="235"/>
      <c r="H112" s="238">
        <v>5.1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146</v>
      </c>
      <c r="AU112" s="244" t="s">
        <v>82</v>
      </c>
      <c r="AV112" s="14" t="s">
        <v>82</v>
      </c>
      <c r="AW112" s="14" t="s">
        <v>33</v>
      </c>
      <c r="AX112" s="14" t="s">
        <v>72</v>
      </c>
      <c r="AY112" s="244" t="s">
        <v>125</v>
      </c>
    </row>
    <row r="113" spans="1:51" s="13" customFormat="1" ht="12">
      <c r="A113" s="13"/>
      <c r="B113" s="223"/>
      <c r="C113" s="224"/>
      <c r="D113" s="225" t="s">
        <v>146</v>
      </c>
      <c r="E113" s="226" t="s">
        <v>19</v>
      </c>
      <c r="F113" s="227" t="s">
        <v>183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146</v>
      </c>
      <c r="AU113" s="233" t="s">
        <v>82</v>
      </c>
      <c r="AV113" s="13" t="s">
        <v>80</v>
      </c>
      <c r="AW113" s="13" t="s">
        <v>33</v>
      </c>
      <c r="AX113" s="13" t="s">
        <v>72</v>
      </c>
      <c r="AY113" s="233" t="s">
        <v>125</v>
      </c>
    </row>
    <row r="114" spans="1:51" s="14" customFormat="1" ht="12">
      <c r="A114" s="14"/>
      <c r="B114" s="234"/>
      <c r="C114" s="235"/>
      <c r="D114" s="225" t="s">
        <v>146</v>
      </c>
      <c r="E114" s="236" t="s">
        <v>19</v>
      </c>
      <c r="F114" s="237" t="s">
        <v>781</v>
      </c>
      <c r="G114" s="235"/>
      <c r="H114" s="238">
        <v>6.15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146</v>
      </c>
      <c r="AU114" s="244" t="s">
        <v>82</v>
      </c>
      <c r="AV114" s="14" t="s">
        <v>82</v>
      </c>
      <c r="AW114" s="14" t="s">
        <v>33</v>
      </c>
      <c r="AX114" s="14" t="s">
        <v>72</v>
      </c>
      <c r="AY114" s="244" t="s">
        <v>125</v>
      </c>
    </row>
    <row r="115" spans="1:51" s="15" customFormat="1" ht="12">
      <c r="A115" s="15"/>
      <c r="B115" s="245"/>
      <c r="C115" s="246"/>
      <c r="D115" s="225" t="s">
        <v>146</v>
      </c>
      <c r="E115" s="247" t="s">
        <v>19</v>
      </c>
      <c r="F115" s="248" t="s">
        <v>151</v>
      </c>
      <c r="G115" s="246"/>
      <c r="H115" s="249">
        <v>11.25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146</v>
      </c>
      <c r="AU115" s="255" t="s">
        <v>82</v>
      </c>
      <c r="AV115" s="15" t="s">
        <v>132</v>
      </c>
      <c r="AW115" s="15" t="s">
        <v>33</v>
      </c>
      <c r="AX115" s="15" t="s">
        <v>80</v>
      </c>
      <c r="AY115" s="255" t="s">
        <v>125</v>
      </c>
    </row>
    <row r="116" spans="1:65" s="2" customFormat="1" ht="24.15" customHeight="1">
      <c r="A116" s="39"/>
      <c r="B116" s="40"/>
      <c r="C116" s="205" t="s">
        <v>169</v>
      </c>
      <c r="D116" s="205" t="s">
        <v>127</v>
      </c>
      <c r="E116" s="206" t="s">
        <v>193</v>
      </c>
      <c r="F116" s="207" t="s">
        <v>194</v>
      </c>
      <c r="G116" s="208" t="s">
        <v>178</v>
      </c>
      <c r="H116" s="209">
        <v>37.962</v>
      </c>
      <c r="I116" s="210"/>
      <c r="J116" s="211">
        <f>ROUND(I116*H116,2)</f>
        <v>0</v>
      </c>
      <c r="K116" s="207" t="s">
        <v>131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132</v>
      </c>
      <c r="AT116" s="216" t="s">
        <v>127</v>
      </c>
      <c r="AU116" s="216" t="s">
        <v>82</v>
      </c>
      <c r="AY116" s="18" t="s">
        <v>125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132</v>
      </c>
      <c r="BM116" s="216" t="s">
        <v>782</v>
      </c>
    </row>
    <row r="117" spans="1:47" s="2" customFormat="1" ht="12">
      <c r="A117" s="39"/>
      <c r="B117" s="40"/>
      <c r="C117" s="41"/>
      <c r="D117" s="218" t="s">
        <v>134</v>
      </c>
      <c r="E117" s="41"/>
      <c r="F117" s="219" t="s">
        <v>196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134</v>
      </c>
      <c r="AU117" s="18" t="s">
        <v>82</v>
      </c>
    </row>
    <row r="118" spans="1:51" s="14" customFormat="1" ht="12">
      <c r="A118" s="14"/>
      <c r="B118" s="234"/>
      <c r="C118" s="235"/>
      <c r="D118" s="225" t="s">
        <v>146</v>
      </c>
      <c r="E118" s="236" t="s">
        <v>19</v>
      </c>
      <c r="F118" s="237" t="s">
        <v>783</v>
      </c>
      <c r="G118" s="235"/>
      <c r="H118" s="238">
        <v>37.962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146</v>
      </c>
      <c r="AU118" s="244" t="s">
        <v>82</v>
      </c>
      <c r="AV118" s="14" t="s">
        <v>82</v>
      </c>
      <c r="AW118" s="14" t="s">
        <v>33</v>
      </c>
      <c r="AX118" s="14" t="s">
        <v>80</v>
      </c>
      <c r="AY118" s="244" t="s">
        <v>125</v>
      </c>
    </row>
    <row r="119" spans="1:65" s="2" customFormat="1" ht="37.8" customHeight="1">
      <c r="A119" s="39"/>
      <c r="B119" s="40"/>
      <c r="C119" s="205" t="s">
        <v>175</v>
      </c>
      <c r="D119" s="205" t="s">
        <v>127</v>
      </c>
      <c r="E119" s="206" t="s">
        <v>199</v>
      </c>
      <c r="F119" s="207" t="s">
        <v>200</v>
      </c>
      <c r="G119" s="208" t="s">
        <v>178</v>
      </c>
      <c r="H119" s="209">
        <v>72.212</v>
      </c>
      <c r="I119" s="210"/>
      <c r="J119" s="211">
        <f>ROUND(I119*H119,2)</f>
        <v>0</v>
      </c>
      <c r="K119" s="207" t="s">
        <v>131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132</v>
      </c>
      <c r="AT119" s="216" t="s">
        <v>127</v>
      </c>
      <c r="AU119" s="216" t="s">
        <v>82</v>
      </c>
      <c r="AY119" s="18" t="s">
        <v>125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132</v>
      </c>
      <c r="BM119" s="216" t="s">
        <v>784</v>
      </c>
    </row>
    <row r="120" spans="1:47" s="2" customFormat="1" ht="12">
      <c r="A120" s="39"/>
      <c r="B120" s="40"/>
      <c r="C120" s="41"/>
      <c r="D120" s="218" t="s">
        <v>134</v>
      </c>
      <c r="E120" s="41"/>
      <c r="F120" s="219" t="s">
        <v>202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82</v>
      </c>
    </row>
    <row r="121" spans="1:51" s="14" customFormat="1" ht="12">
      <c r="A121" s="14"/>
      <c r="B121" s="234"/>
      <c r="C121" s="235"/>
      <c r="D121" s="225" t="s">
        <v>146</v>
      </c>
      <c r="E121" s="236" t="s">
        <v>19</v>
      </c>
      <c r="F121" s="237" t="s">
        <v>785</v>
      </c>
      <c r="G121" s="235"/>
      <c r="H121" s="238">
        <v>23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146</v>
      </c>
      <c r="AU121" s="244" t="s">
        <v>82</v>
      </c>
      <c r="AV121" s="14" t="s">
        <v>82</v>
      </c>
      <c r="AW121" s="14" t="s">
        <v>33</v>
      </c>
      <c r="AX121" s="14" t="s">
        <v>72</v>
      </c>
      <c r="AY121" s="244" t="s">
        <v>125</v>
      </c>
    </row>
    <row r="122" spans="1:51" s="14" customFormat="1" ht="12">
      <c r="A122" s="14"/>
      <c r="B122" s="234"/>
      <c r="C122" s="235"/>
      <c r="D122" s="225" t="s">
        <v>146</v>
      </c>
      <c r="E122" s="236" t="s">
        <v>19</v>
      </c>
      <c r="F122" s="237" t="s">
        <v>786</v>
      </c>
      <c r="G122" s="235"/>
      <c r="H122" s="238">
        <v>11.25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146</v>
      </c>
      <c r="AU122" s="244" t="s">
        <v>82</v>
      </c>
      <c r="AV122" s="14" t="s">
        <v>82</v>
      </c>
      <c r="AW122" s="14" t="s">
        <v>33</v>
      </c>
      <c r="AX122" s="14" t="s">
        <v>72</v>
      </c>
      <c r="AY122" s="244" t="s">
        <v>125</v>
      </c>
    </row>
    <row r="123" spans="1:51" s="14" customFormat="1" ht="12">
      <c r="A123" s="14"/>
      <c r="B123" s="234"/>
      <c r="C123" s="235"/>
      <c r="D123" s="225" t="s">
        <v>146</v>
      </c>
      <c r="E123" s="236" t="s">
        <v>19</v>
      </c>
      <c r="F123" s="237" t="s">
        <v>787</v>
      </c>
      <c r="G123" s="235"/>
      <c r="H123" s="238">
        <v>37.962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146</v>
      </c>
      <c r="AU123" s="244" t="s">
        <v>82</v>
      </c>
      <c r="AV123" s="14" t="s">
        <v>82</v>
      </c>
      <c r="AW123" s="14" t="s">
        <v>33</v>
      </c>
      <c r="AX123" s="14" t="s">
        <v>72</v>
      </c>
      <c r="AY123" s="244" t="s">
        <v>125</v>
      </c>
    </row>
    <row r="124" spans="1:51" s="15" customFormat="1" ht="12">
      <c r="A124" s="15"/>
      <c r="B124" s="245"/>
      <c r="C124" s="246"/>
      <c r="D124" s="225" t="s">
        <v>146</v>
      </c>
      <c r="E124" s="247" t="s">
        <v>19</v>
      </c>
      <c r="F124" s="248" t="s">
        <v>151</v>
      </c>
      <c r="G124" s="246"/>
      <c r="H124" s="249">
        <v>72.212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146</v>
      </c>
      <c r="AU124" s="255" t="s">
        <v>82</v>
      </c>
      <c r="AV124" s="15" t="s">
        <v>132</v>
      </c>
      <c r="AW124" s="15" t="s">
        <v>33</v>
      </c>
      <c r="AX124" s="15" t="s">
        <v>80</v>
      </c>
      <c r="AY124" s="255" t="s">
        <v>125</v>
      </c>
    </row>
    <row r="125" spans="1:65" s="2" customFormat="1" ht="37.8" customHeight="1">
      <c r="A125" s="39"/>
      <c r="B125" s="40"/>
      <c r="C125" s="205" t="s">
        <v>185</v>
      </c>
      <c r="D125" s="205" t="s">
        <v>127</v>
      </c>
      <c r="E125" s="206" t="s">
        <v>208</v>
      </c>
      <c r="F125" s="207" t="s">
        <v>209</v>
      </c>
      <c r="G125" s="208" t="s">
        <v>178</v>
      </c>
      <c r="H125" s="209">
        <v>361.06</v>
      </c>
      <c r="I125" s="210"/>
      <c r="J125" s="211">
        <f>ROUND(I125*H125,2)</f>
        <v>0</v>
      </c>
      <c r="K125" s="207" t="s">
        <v>131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132</v>
      </c>
      <c r="AT125" s="216" t="s">
        <v>127</v>
      </c>
      <c r="AU125" s="216" t="s">
        <v>82</v>
      </c>
      <c r="AY125" s="18" t="s">
        <v>125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132</v>
      </c>
      <c r="BM125" s="216" t="s">
        <v>788</v>
      </c>
    </row>
    <row r="126" spans="1:47" s="2" customFormat="1" ht="12">
      <c r="A126" s="39"/>
      <c r="B126" s="40"/>
      <c r="C126" s="41"/>
      <c r="D126" s="218" t="s">
        <v>134</v>
      </c>
      <c r="E126" s="41"/>
      <c r="F126" s="219" t="s">
        <v>211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82</v>
      </c>
    </row>
    <row r="127" spans="1:51" s="14" customFormat="1" ht="12">
      <c r="A127" s="14"/>
      <c r="B127" s="234"/>
      <c r="C127" s="235"/>
      <c r="D127" s="225" t="s">
        <v>146</v>
      </c>
      <c r="E127" s="236" t="s">
        <v>19</v>
      </c>
      <c r="F127" s="237" t="s">
        <v>789</v>
      </c>
      <c r="G127" s="235"/>
      <c r="H127" s="238">
        <v>361.06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146</v>
      </c>
      <c r="AU127" s="244" t="s">
        <v>82</v>
      </c>
      <c r="AV127" s="14" t="s">
        <v>82</v>
      </c>
      <c r="AW127" s="14" t="s">
        <v>33</v>
      </c>
      <c r="AX127" s="14" t="s">
        <v>80</v>
      </c>
      <c r="AY127" s="244" t="s">
        <v>125</v>
      </c>
    </row>
    <row r="128" spans="1:65" s="2" customFormat="1" ht="24.15" customHeight="1">
      <c r="A128" s="39"/>
      <c r="B128" s="40"/>
      <c r="C128" s="205" t="s">
        <v>192</v>
      </c>
      <c r="D128" s="205" t="s">
        <v>127</v>
      </c>
      <c r="E128" s="206" t="s">
        <v>214</v>
      </c>
      <c r="F128" s="207" t="s">
        <v>215</v>
      </c>
      <c r="G128" s="208" t="s">
        <v>178</v>
      </c>
      <c r="H128" s="209">
        <v>72.212</v>
      </c>
      <c r="I128" s="210"/>
      <c r="J128" s="211">
        <f>ROUND(I128*H128,2)</f>
        <v>0</v>
      </c>
      <c r="K128" s="207" t="s">
        <v>131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132</v>
      </c>
      <c r="AT128" s="216" t="s">
        <v>127</v>
      </c>
      <c r="AU128" s="216" t="s">
        <v>82</v>
      </c>
      <c r="AY128" s="18" t="s">
        <v>125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132</v>
      </c>
      <c r="BM128" s="216" t="s">
        <v>790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217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82</v>
      </c>
    </row>
    <row r="130" spans="1:65" s="2" customFormat="1" ht="24.15" customHeight="1">
      <c r="A130" s="39"/>
      <c r="B130" s="40"/>
      <c r="C130" s="205" t="s">
        <v>198</v>
      </c>
      <c r="D130" s="205" t="s">
        <v>127</v>
      </c>
      <c r="E130" s="206" t="s">
        <v>219</v>
      </c>
      <c r="F130" s="207" t="s">
        <v>220</v>
      </c>
      <c r="G130" s="208" t="s">
        <v>221</v>
      </c>
      <c r="H130" s="209">
        <v>129.982</v>
      </c>
      <c r="I130" s="210"/>
      <c r="J130" s="211">
        <f>ROUND(I130*H130,2)</f>
        <v>0</v>
      </c>
      <c r="K130" s="207" t="s">
        <v>131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132</v>
      </c>
      <c r="AT130" s="216" t="s">
        <v>127</v>
      </c>
      <c r="AU130" s="216" t="s">
        <v>82</v>
      </c>
      <c r="AY130" s="18" t="s">
        <v>125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132</v>
      </c>
      <c r="BM130" s="216" t="s">
        <v>791</v>
      </c>
    </row>
    <row r="131" spans="1:47" s="2" customFormat="1" ht="12">
      <c r="A131" s="39"/>
      <c r="B131" s="40"/>
      <c r="C131" s="41"/>
      <c r="D131" s="218" t="s">
        <v>134</v>
      </c>
      <c r="E131" s="41"/>
      <c r="F131" s="219" t="s">
        <v>223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134</v>
      </c>
      <c r="AU131" s="18" t="s">
        <v>82</v>
      </c>
    </row>
    <row r="132" spans="1:51" s="14" customFormat="1" ht="12">
      <c r="A132" s="14"/>
      <c r="B132" s="234"/>
      <c r="C132" s="235"/>
      <c r="D132" s="225" t="s">
        <v>146</v>
      </c>
      <c r="E132" s="236" t="s">
        <v>19</v>
      </c>
      <c r="F132" s="237" t="s">
        <v>792</v>
      </c>
      <c r="G132" s="235"/>
      <c r="H132" s="238">
        <v>129.982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146</v>
      </c>
      <c r="AU132" s="244" t="s">
        <v>82</v>
      </c>
      <c r="AV132" s="14" t="s">
        <v>82</v>
      </c>
      <c r="AW132" s="14" t="s">
        <v>33</v>
      </c>
      <c r="AX132" s="14" t="s">
        <v>80</v>
      </c>
      <c r="AY132" s="244" t="s">
        <v>125</v>
      </c>
    </row>
    <row r="133" spans="1:65" s="2" customFormat="1" ht="24.15" customHeight="1">
      <c r="A133" s="39"/>
      <c r="B133" s="40"/>
      <c r="C133" s="205" t="s">
        <v>207</v>
      </c>
      <c r="D133" s="205" t="s">
        <v>127</v>
      </c>
      <c r="E133" s="206" t="s">
        <v>225</v>
      </c>
      <c r="F133" s="207" t="s">
        <v>226</v>
      </c>
      <c r="G133" s="208" t="s">
        <v>178</v>
      </c>
      <c r="H133" s="209">
        <v>72.212</v>
      </c>
      <c r="I133" s="210"/>
      <c r="J133" s="211">
        <f>ROUND(I133*H133,2)</f>
        <v>0</v>
      </c>
      <c r="K133" s="207" t="s">
        <v>131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132</v>
      </c>
      <c r="AT133" s="216" t="s">
        <v>127</v>
      </c>
      <c r="AU133" s="216" t="s">
        <v>82</v>
      </c>
      <c r="AY133" s="18" t="s">
        <v>125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132</v>
      </c>
      <c r="BM133" s="216" t="s">
        <v>793</v>
      </c>
    </row>
    <row r="134" spans="1:47" s="2" customFormat="1" ht="12">
      <c r="A134" s="39"/>
      <c r="B134" s="40"/>
      <c r="C134" s="41"/>
      <c r="D134" s="218" t="s">
        <v>134</v>
      </c>
      <c r="E134" s="41"/>
      <c r="F134" s="219" t="s">
        <v>228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82</v>
      </c>
    </row>
    <row r="135" spans="1:51" s="14" customFormat="1" ht="12">
      <c r="A135" s="14"/>
      <c r="B135" s="234"/>
      <c r="C135" s="235"/>
      <c r="D135" s="225" t="s">
        <v>146</v>
      </c>
      <c r="E135" s="236" t="s">
        <v>19</v>
      </c>
      <c r="F135" s="237" t="s">
        <v>794</v>
      </c>
      <c r="G135" s="235"/>
      <c r="H135" s="238">
        <v>72.212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146</v>
      </c>
      <c r="AU135" s="244" t="s">
        <v>82</v>
      </c>
      <c r="AV135" s="14" t="s">
        <v>82</v>
      </c>
      <c r="AW135" s="14" t="s">
        <v>33</v>
      </c>
      <c r="AX135" s="14" t="s">
        <v>80</v>
      </c>
      <c r="AY135" s="244" t="s">
        <v>125</v>
      </c>
    </row>
    <row r="136" spans="1:65" s="2" customFormat="1" ht="24.15" customHeight="1">
      <c r="A136" s="39"/>
      <c r="B136" s="40"/>
      <c r="C136" s="205" t="s">
        <v>213</v>
      </c>
      <c r="D136" s="205" t="s">
        <v>127</v>
      </c>
      <c r="E136" s="206" t="s">
        <v>231</v>
      </c>
      <c r="F136" s="207" t="s">
        <v>232</v>
      </c>
      <c r="G136" s="208" t="s">
        <v>178</v>
      </c>
      <c r="H136" s="209">
        <v>6.696</v>
      </c>
      <c r="I136" s="210"/>
      <c r="J136" s="211">
        <f>ROUND(I136*H136,2)</f>
        <v>0</v>
      </c>
      <c r="K136" s="207" t="s">
        <v>131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132</v>
      </c>
      <c r="AT136" s="216" t="s">
        <v>127</v>
      </c>
      <c r="AU136" s="216" t="s">
        <v>82</v>
      </c>
      <c r="AY136" s="18" t="s">
        <v>125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132</v>
      </c>
      <c r="BM136" s="216" t="s">
        <v>795</v>
      </c>
    </row>
    <row r="137" spans="1:47" s="2" customFormat="1" ht="12">
      <c r="A137" s="39"/>
      <c r="B137" s="40"/>
      <c r="C137" s="41"/>
      <c r="D137" s="218" t="s">
        <v>134</v>
      </c>
      <c r="E137" s="41"/>
      <c r="F137" s="219" t="s">
        <v>234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134</v>
      </c>
      <c r="AU137" s="18" t="s">
        <v>82</v>
      </c>
    </row>
    <row r="138" spans="1:51" s="13" customFormat="1" ht="12">
      <c r="A138" s="13"/>
      <c r="B138" s="223"/>
      <c r="C138" s="224"/>
      <c r="D138" s="225" t="s">
        <v>146</v>
      </c>
      <c r="E138" s="226" t="s">
        <v>19</v>
      </c>
      <c r="F138" s="227" t="s">
        <v>796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146</v>
      </c>
      <c r="AU138" s="233" t="s">
        <v>82</v>
      </c>
      <c r="AV138" s="13" t="s">
        <v>80</v>
      </c>
      <c r="AW138" s="13" t="s">
        <v>33</v>
      </c>
      <c r="AX138" s="13" t="s">
        <v>72</v>
      </c>
      <c r="AY138" s="233" t="s">
        <v>125</v>
      </c>
    </row>
    <row r="139" spans="1:51" s="14" customFormat="1" ht="12">
      <c r="A139" s="14"/>
      <c r="B139" s="234"/>
      <c r="C139" s="235"/>
      <c r="D139" s="225" t="s">
        <v>146</v>
      </c>
      <c r="E139" s="236" t="s">
        <v>19</v>
      </c>
      <c r="F139" s="237" t="s">
        <v>787</v>
      </c>
      <c r="G139" s="235"/>
      <c r="H139" s="238">
        <v>37.962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146</v>
      </c>
      <c r="AU139" s="244" t="s">
        <v>82</v>
      </c>
      <c r="AV139" s="14" t="s">
        <v>82</v>
      </c>
      <c r="AW139" s="14" t="s">
        <v>33</v>
      </c>
      <c r="AX139" s="14" t="s">
        <v>72</v>
      </c>
      <c r="AY139" s="244" t="s">
        <v>125</v>
      </c>
    </row>
    <row r="140" spans="1:51" s="14" customFormat="1" ht="12">
      <c r="A140" s="14"/>
      <c r="B140" s="234"/>
      <c r="C140" s="235"/>
      <c r="D140" s="225" t="s">
        <v>146</v>
      </c>
      <c r="E140" s="236" t="s">
        <v>19</v>
      </c>
      <c r="F140" s="237" t="s">
        <v>797</v>
      </c>
      <c r="G140" s="235"/>
      <c r="H140" s="238">
        <v>-26.136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146</v>
      </c>
      <c r="AU140" s="244" t="s">
        <v>82</v>
      </c>
      <c r="AV140" s="14" t="s">
        <v>82</v>
      </c>
      <c r="AW140" s="14" t="s">
        <v>33</v>
      </c>
      <c r="AX140" s="14" t="s">
        <v>72</v>
      </c>
      <c r="AY140" s="244" t="s">
        <v>125</v>
      </c>
    </row>
    <row r="141" spans="1:51" s="14" customFormat="1" ht="12">
      <c r="A141" s="14"/>
      <c r="B141" s="234"/>
      <c r="C141" s="235"/>
      <c r="D141" s="225" t="s">
        <v>146</v>
      </c>
      <c r="E141" s="236" t="s">
        <v>19</v>
      </c>
      <c r="F141" s="237" t="s">
        <v>798</v>
      </c>
      <c r="G141" s="235"/>
      <c r="H141" s="238">
        <v>-5.13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146</v>
      </c>
      <c r="AU141" s="244" t="s">
        <v>82</v>
      </c>
      <c r="AV141" s="14" t="s">
        <v>82</v>
      </c>
      <c r="AW141" s="14" t="s">
        <v>33</v>
      </c>
      <c r="AX141" s="14" t="s">
        <v>72</v>
      </c>
      <c r="AY141" s="244" t="s">
        <v>125</v>
      </c>
    </row>
    <row r="142" spans="1:51" s="15" customFormat="1" ht="12">
      <c r="A142" s="15"/>
      <c r="B142" s="245"/>
      <c r="C142" s="246"/>
      <c r="D142" s="225" t="s">
        <v>146</v>
      </c>
      <c r="E142" s="247" t="s">
        <v>19</v>
      </c>
      <c r="F142" s="248" t="s">
        <v>151</v>
      </c>
      <c r="G142" s="246"/>
      <c r="H142" s="249">
        <v>6.696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146</v>
      </c>
      <c r="AU142" s="255" t="s">
        <v>82</v>
      </c>
      <c r="AV142" s="15" t="s">
        <v>132</v>
      </c>
      <c r="AW142" s="15" t="s">
        <v>33</v>
      </c>
      <c r="AX142" s="15" t="s">
        <v>80</v>
      </c>
      <c r="AY142" s="255" t="s">
        <v>125</v>
      </c>
    </row>
    <row r="143" spans="1:65" s="2" customFormat="1" ht="16.5" customHeight="1">
      <c r="A143" s="39"/>
      <c r="B143" s="40"/>
      <c r="C143" s="256" t="s">
        <v>218</v>
      </c>
      <c r="D143" s="256" t="s">
        <v>239</v>
      </c>
      <c r="E143" s="257" t="s">
        <v>240</v>
      </c>
      <c r="F143" s="258" t="s">
        <v>241</v>
      </c>
      <c r="G143" s="259" t="s">
        <v>221</v>
      </c>
      <c r="H143" s="260">
        <v>13.392</v>
      </c>
      <c r="I143" s="261"/>
      <c r="J143" s="262">
        <f>ROUND(I143*H143,2)</f>
        <v>0</v>
      </c>
      <c r="K143" s="258" t="s">
        <v>131</v>
      </c>
      <c r="L143" s="263"/>
      <c r="M143" s="264" t="s">
        <v>19</v>
      </c>
      <c r="N143" s="265" t="s">
        <v>43</v>
      </c>
      <c r="O143" s="85"/>
      <c r="P143" s="214">
        <f>O143*H143</f>
        <v>0</v>
      </c>
      <c r="Q143" s="214">
        <v>1</v>
      </c>
      <c r="R143" s="214">
        <f>Q143*H143</f>
        <v>13.392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175</v>
      </c>
      <c r="AT143" s="216" t="s">
        <v>239</v>
      </c>
      <c r="AU143" s="216" t="s">
        <v>82</v>
      </c>
      <c r="AY143" s="18" t="s">
        <v>125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132</v>
      </c>
      <c r="BM143" s="216" t="s">
        <v>799</v>
      </c>
    </row>
    <row r="144" spans="1:65" s="2" customFormat="1" ht="24.15" customHeight="1">
      <c r="A144" s="39"/>
      <c r="B144" s="40"/>
      <c r="C144" s="205" t="s">
        <v>8</v>
      </c>
      <c r="D144" s="205" t="s">
        <v>127</v>
      </c>
      <c r="E144" s="206" t="s">
        <v>244</v>
      </c>
      <c r="F144" s="207" t="s">
        <v>245</v>
      </c>
      <c r="G144" s="208" t="s">
        <v>143</v>
      </c>
      <c r="H144" s="209">
        <v>51.72</v>
      </c>
      <c r="I144" s="210"/>
      <c r="J144" s="211">
        <f>ROUND(I144*H144,2)</f>
        <v>0</v>
      </c>
      <c r="K144" s="207" t="s">
        <v>131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132</v>
      </c>
      <c r="AT144" s="216" t="s">
        <v>127</v>
      </c>
      <c r="AU144" s="216" t="s">
        <v>82</v>
      </c>
      <c r="AY144" s="18" t="s">
        <v>125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132</v>
      </c>
      <c r="BM144" s="216" t="s">
        <v>800</v>
      </c>
    </row>
    <row r="145" spans="1:47" s="2" customFormat="1" ht="12">
      <c r="A145" s="39"/>
      <c r="B145" s="40"/>
      <c r="C145" s="41"/>
      <c r="D145" s="218" t="s">
        <v>134</v>
      </c>
      <c r="E145" s="41"/>
      <c r="F145" s="219" t="s">
        <v>247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134</v>
      </c>
      <c r="AU145" s="18" t="s">
        <v>82</v>
      </c>
    </row>
    <row r="146" spans="1:51" s="14" customFormat="1" ht="12">
      <c r="A146" s="14"/>
      <c r="B146" s="234"/>
      <c r="C146" s="235"/>
      <c r="D146" s="225" t="s">
        <v>146</v>
      </c>
      <c r="E146" s="236" t="s">
        <v>19</v>
      </c>
      <c r="F146" s="237" t="s">
        <v>801</v>
      </c>
      <c r="G146" s="235"/>
      <c r="H146" s="238">
        <v>51.72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146</v>
      </c>
      <c r="AU146" s="244" t="s">
        <v>82</v>
      </c>
      <c r="AV146" s="14" t="s">
        <v>82</v>
      </c>
      <c r="AW146" s="14" t="s">
        <v>33</v>
      </c>
      <c r="AX146" s="14" t="s">
        <v>80</v>
      </c>
      <c r="AY146" s="244" t="s">
        <v>125</v>
      </c>
    </row>
    <row r="147" spans="1:65" s="2" customFormat="1" ht="16.5" customHeight="1">
      <c r="A147" s="39"/>
      <c r="B147" s="40"/>
      <c r="C147" s="256" t="s">
        <v>230</v>
      </c>
      <c r="D147" s="256" t="s">
        <v>239</v>
      </c>
      <c r="E147" s="257" t="s">
        <v>250</v>
      </c>
      <c r="F147" s="258" t="s">
        <v>251</v>
      </c>
      <c r="G147" s="259" t="s">
        <v>252</v>
      </c>
      <c r="H147" s="260">
        <v>1.078</v>
      </c>
      <c r="I147" s="261"/>
      <c r="J147" s="262">
        <f>ROUND(I147*H147,2)</f>
        <v>0</v>
      </c>
      <c r="K147" s="258" t="s">
        <v>131</v>
      </c>
      <c r="L147" s="263"/>
      <c r="M147" s="264" t="s">
        <v>19</v>
      </c>
      <c r="N147" s="265" t="s">
        <v>43</v>
      </c>
      <c r="O147" s="85"/>
      <c r="P147" s="214">
        <f>O147*H147</f>
        <v>0</v>
      </c>
      <c r="Q147" s="214">
        <v>0.001</v>
      </c>
      <c r="R147" s="214">
        <f>Q147*H147</f>
        <v>0.0010780000000000002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175</v>
      </c>
      <c r="AT147" s="216" t="s">
        <v>239</v>
      </c>
      <c r="AU147" s="216" t="s">
        <v>82</v>
      </c>
      <c r="AY147" s="18" t="s">
        <v>125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132</v>
      </c>
      <c r="BM147" s="216" t="s">
        <v>802</v>
      </c>
    </row>
    <row r="148" spans="1:51" s="14" customFormat="1" ht="12">
      <c r="A148" s="14"/>
      <c r="B148" s="234"/>
      <c r="C148" s="235"/>
      <c r="D148" s="225" t="s">
        <v>146</v>
      </c>
      <c r="E148" s="235"/>
      <c r="F148" s="237" t="s">
        <v>803</v>
      </c>
      <c r="G148" s="235"/>
      <c r="H148" s="238">
        <v>1.078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146</v>
      </c>
      <c r="AU148" s="244" t="s">
        <v>82</v>
      </c>
      <c r="AV148" s="14" t="s">
        <v>82</v>
      </c>
      <c r="AW148" s="14" t="s">
        <v>4</v>
      </c>
      <c r="AX148" s="14" t="s">
        <v>80</v>
      </c>
      <c r="AY148" s="244" t="s">
        <v>125</v>
      </c>
    </row>
    <row r="149" spans="1:65" s="2" customFormat="1" ht="21.75" customHeight="1">
      <c r="A149" s="39"/>
      <c r="B149" s="40"/>
      <c r="C149" s="205" t="s">
        <v>238</v>
      </c>
      <c r="D149" s="205" t="s">
        <v>127</v>
      </c>
      <c r="E149" s="206" t="s">
        <v>256</v>
      </c>
      <c r="F149" s="207" t="s">
        <v>257</v>
      </c>
      <c r="G149" s="208" t="s">
        <v>143</v>
      </c>
      <c r="H149" s="209">
        <v>58</v>
      </c>
      <c r="I149" s="210"/>
      <c r="J149" s="211">
        <f>ROUND(I149*H149,2)</f>
        <v>0</v>
      </c>
      <c r="K149" s="207" t="s">
        <v>131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132</v>
      </c>
      <c r="AT149" s="216" t="s">
        <v>127</v>
      </c>
      <c r="AU149" s="216" t="s">
        <v>82</v>
      </c>
      <c r="AY149" s="18" t="s">
        <v>125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132</v>
      </c>
      <c r="BM149" s="216" t="s">
        <v>804</v>
      </c>
    </row>
    <row r="150" spans="1:47" s="2" customFormat="1" ht="12">
      <c r="A150" s="39"/>
      <c r="B150" s="40"/>
      <c r="C150" s="41"/>
      <c r="D150" s="218" t="s">
        <v>134</v>
      </c>
      <c r="E150" s="41"/>
      <c r="F150" s="219" t="s">
        <v>259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134</v>
      </c>
      <c r="AU150" s="18" t="s">
        <v>82</v>
      </c>
    </row>
    <row r="151" spans="1:51" s="13" customFormat="1" ht="12">
      <c r="A151" s="13"/>
      <c r="B151" s="223"/>
      <c r="C151" s="224"/>
      <c r="D151" s="225" t="s">
        <v>146</v>
      </c>
      <c r="E151" s="226" t="s">
        <v>19</v>
      </c>
      <c r="F151" s="227" t="s">
        <v>181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146</v>
      </c>
      <c r="AU151" s="233" t="s">
        <v>82</v>
      </c>
      <c r="AV151" s="13" t="s">
        <v>80</v>
      </c>
      <c r="AW151" s="13" t="s">
        <v>33</v>
      </c>
      <c r="AX151" s="13" t="s">
        <v>72</v>
      </c>
      <c r="AY151" s="233" t="s">
        <v>125</v>
      </c>
    </row>
    <row r="152" spans="1:51" s="14" customFormat="1" ht="12">
      <c r="A152" s="14"/>
      <c r="B152" s="234"/>
      <c r="C152" s="235"/>
      <c r="D152" s="225" t="s">
        <v>146</v>
      </c>
      <c r="E152" s="236" t="s">
        <v>19</v>
      </c>
      <c r="F152" s="237" t="s">
        <v>238</v>
      </c>
      <c r="G152" s="235"/>
      <c r="H152" s="238">
        <v>17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146</v>
      </c>
      <c r="AU152" s="244" t="s">
        <v>82</v>
      </c>
      <c r="AV152" s="14" t="s">
        <v>82</v>
      </c>
      <c r="AW152" s="14" t="s">
        <v>33</v>
      </c>
      <c r="AX152" s="14" t="s">
        <v>72</v>
      </c>
      <c r="AY152" s="244" t="s">
        <v>125</v>
      </c>
    </row>
    <row r="153" spans="1:51" s="13" customFormat="1" ht="12">
      <c r="A153" s="13"/>
      <c r="B153" s="223"/>
      <c r="C153" s="224"/>
      <c r="D153" s="225" t="s">
        <v>146</v>
      </c>
      <c r="E153" s="226" t="s">
        <v>19</v>
      </c>
      <c r="F153" s="227" t="s">
        <v>183</v>
      </c>
      <c r="G153" s="224"/>
      <c r="H153" s="226" t="s">
        <v>19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146</v>
      </c>
      <c r="AU153" s="233" t="s">
        <v>82</v>
      </c>
      <c r="AV153" s="13" t="s">
        <v>80</v>
      </c>
      <c r="AW153" s="13" t="s">
        <v>33</v>
      </c>
      <c r="AX153" s="13" t="s">
        <v>72</v>
      </c>
      <c r="AY153" s="233" t="s">
        <v>125</v>
      </c>
    </row>
    <row r="154" spans="1:51" s="14" customFormat="1" ht="12">
      <c r="A154" s="14"/>
      <c r="B154" s="234"/>
      <c r="C154" s="235"/>
      <c r="D154" s="225" t="s">
        <v>146</v>
      </c>
      <c r="E154" s="236" t="s">
        <v>19</v>
      </c>
      <c r="F154" s="237" t="s">
        <v>373</v>
      </c>
      <c r="G154" s="235"/>
      <c r="H154" s="238">
        <v>41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146</v>
      </c>
      <c r="AU154" s="244" t="s">
        <v>82</v>
      </c>
      <c r="AV154" s="14" t="s">
        <v>82</v>
      </c>
      <c r="AW154" s="14" t="s">
        <v>33</v>
      </c>
      <c r="AX154" s="14" t="s">
        <v>72</v>
      </c>
      <c r="AY154" s="244" t="s">
        <v>125</v>
      </c>
    </row>
    <row r="155" spans="1:51" s="15" customFormat="1" ht="12">
      <c r="A155" s="15"/>
      <c r="B155" s="245"/>
      <c r="C155" s="246"/>
      <c r="D155" s="225" t="s">
        <v>146</v>
      </c>
      <c r="E155" s="247" t="s">
        <v>19</v>
      </c>
      <c r="F155" s="248" t="s">
        <v>151</v>
      </c>
      <c r="G155" s="246"/>
      <c r="H155" s="249">
        <v>58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5" t="s">
        <v>146</v>
      </c>
      <c r="AU155" s="255" t="s">
        <v>82</v>
      </c>
      <c r="AV155" s="15" t="s">
        <v>132</v>
      </c>
      <c r="AW155" s="15" t="s">
        <v>33</v>
      </c>
      <c r="AX155" s="15" t="s">
        <v>80</v>
      </c>
      <c r="AY155" s="255" t="s">
        <v>125</v>
      </c>
    </row>
    <row r="156" spans="1:65" s="2" customFormat="1" ht="21.75" customHeight="1">
      <c r="A156" s="39"/>
      <c r="B156" s="40"/>
      <c r="C156" s="205" t="s">
        <v>243</v>
      </c>
      <c r="D156" s="205" t="s">
        <v>127</v>
      </c>
      <c r="E156" s="206" t="s">
        <v>262</v>
      </c>
      <c r="F156" s="207" t="s">
        <v>263</v>
      </c>
      <c r="G156" s="208" t="s">
        <v>143</v>
      </c>
      <c r="H156" s="209">
        <v>155.163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132</v>
      </c>
      <c r="AT156" s="216" t="s">
        <v>127</v>
      </c>
      <c r="AU156" s="216" t="s">
        <v>82</v>
      </c>
      <c r="AY156" s="18" t="s">
        <v>125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132</v>
      </c>
      <c r="BM156" s="216" t="s">
        <v>805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265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82</v>
      </c>
    </row>
    <row r="158" spans="1:65" s="2" customFormat="1" ht="16.5" customHeight="1">
      <c r="A158" s="39"/>
      <c r="B158" s="40"/>
      <c r="C158" s="256" t="s">
        <v>249</v>
      </c>
      <c r="D158" s="256" t="s">
        <v>239</v>
      </c>
      <c r="E158" s="257" t="s">
        <v>269</v>
      </c>
      <c r="F158" s="258" t="s">
        <v>270</v>
      </c>
      <c r="G158" s="259" t="s">
        <v>221</v>
      </c>
      <c r="H158" s="260">
        <v>12.413</v>
      </c>
      <c r="I158" s="261"/>
      <c r="J158" s="262">
        <f>ROUND(I158*H158,2)</f>
        <v>0</v>
      </c>
      <c r="K158" s="258" t="s">
        <v>131</v>
      </c>
      <c r="L158" s="263"/>
      <c r="M158" s="264" t="s">
        <v>19</v>
      </c>
      <c r="N158" s="265" t="s">
        <v>43</v>
      </c>
      <c r="O158" s="85"/>
      <c r="P158" s="214">
        <f>O158*H158</f>
        <v>0</v>
      </c>
      <c r="Q158" s="214">
        <v>1</v>
      </c>
      <c r="R158" s="214">
        <f>Q158*H158</f>
        <v>12.413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175</v>
      </c>
      <c r="AT158" s="216" t="s">
        <v>239</v>
      </c>
      <c r="AU158" s="216" t="s">
        <v>82</v>
      </c>
      <c r="AY158" s="18" t="s">
        <v>125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132</v>
      </c>
      <c r="BM158" s="216" t="s">
        <v>806</v>
      </c>
    </row>
    <row r="159" spans="1:51" s="14" customFormat="1" ht="12">
      <c r="A159" s="14"/>
      <c r="B159" s="234"/>
      <c r="C159" s="235"/>
      <c r="D159" s="225" t="s">
        <v>146</v>
      </c>
      <c r="E159" s="236" t="s">
        <v>19</v>
      </c>
      <c r="F159" s="237" t="s">
        <v>807</v>
      </c>
      <c r="G159" s="235"/>
      <c r="H159" s="238">
        <v>12.413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146</v>
      </c>
      <c r="AU159" s="244" t="s">
        <v>82</v>
      </c>
      <c r="AV159" s="14" t="s">
        <v>82</v>
      </c>
      <c r="AW159" s="14" t="s">
        <v>33</v>
      </c>
      <c r="AX159" s="14" t="s">
        <v>80</v>
      </c>
      <c r="AY159" s="244" t="s">
        <v>125</v>
      </c>
    </row>
    <row r="160" spans="1:63" s="12" customFormat="1" ht="22.8" customHeight="1">
      <c r="A160" s="12"/>
      <c r="B160" s="189"/>
      <c r="C160" s="190"/>
      <c r="D160" s="191" t="s">
        <v>71</v>
      </c>
      <c r="E160" s="203" t="s">
        <v>82</v>
      </c>
      <c r="F160" s="203" t="s">
        <v>273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SUM(P161:P169)</f>
        <v>0</v>
      </c>
      <c r="Q160" s="197"/>
      <c r="R160" s="198">
        <f>SUM(R161:R169)</f>
        <v>12.24891779</v>
      </c>
      <c r="S160" s="197"/>
      <c r="T160" s="199">
        <f>SUM(T161:T169)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80</v>
      </c>
      <c r="AT160" s="201" t="s">
        <v>71</v>
      </c>
      <c r="AU160" s="201" t="s">
        <v>80</v>
      </c>
      <c r="AY160" s="200" t="s">
        <v>125</v>
      </c>
      <c r="BK160" s="202">
        <f>SUM(BK161:BK169)</f>
        <v>0</v>
      </c>
    </row>
    <row r="161" spans="1:65" s="2" customFormat="1" ht="16.5" customHeight="1">
      <c r="A161" s="39"/>
      <c r="B161" s="40"/>
      <c r="C161" s="205" t="s">
        <v>255</v>
      </c>
      <c r="D161" s="205" t="s">
        <v>127</v>
      </c>
      <c r="E161" s="206" t="s">
        <v>275</v>
      </c>
      <c r="F161" s="207" t="s">
        <v>276</v>
      </c>
      <c r="G161" s="208" t="s">
        <v>178</v>
      </c>
      <c r="H161" s="209">
        <v>2.052</v>
      </c>
      <c r="I161" s="210"/>
      <c r="J161" s="211">
        <f>ROUND(I161*H161,2)</f>
        <v>0</v>
      </c>
      <c r="K161" s="207" t="s">
        <v>131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2.16</v>
      </c>
      <c r="R161" s="214">
        <f>Q161*H161</f>
        <v>4.432320000000001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132</v>
      </c>
      <c r="AT161" s="216" t="s">
        <v>127</v>
      </c>
      <c r="AU161" s="216" t="s">
        <v>82</v>
      </c>
      <c r="AY161" s="18" t="s">
        <v>125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132</v>
      </c>
      <c r="BM161" s="216" t="s">
        <v>808</v>
      </c>
    </row>
    <row r="162" spans="1:47" s="2" customFormat="1" ht="12">
      <c r="A162" s="39"/>
      <c r="B162" s="40"/>
      <c r="C162" s="41"/>
      <c r="D162" s="218" t="s">
        <v>134</v>
      </c>
      <c r="E162" s="41"/>
      <c r="F162" s="219" t="s">
        <v>278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134</v>
      </c>
      <c r="AU162" s="18" t="s">
        <v>82</v>
      </c>
    </row>
    <row r="163" spans="1:51" s="14" customFormat="1" ht="12">
      <c r="A163" s="14"/>
      <c r="B163" s="234"/>
      <c r="C163" s="235"/>
      <c r="D163" s="225" t="s">
        <v>146</v>
      </c>
      <c r="E163" s="236" t="s">
        <v>19</v>
      </c>
      <c r="F163" s="237" t="s">
        <v>809</v>
      </c>
      <c r="G163" s="235"/>
      <c r="H163" s="238">
        <v>2.052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146</v>
      </c>
      <c r="AU163" s="244" t="s">
        <v>82</v>
      </c>
      <c r="AV163" s="14" t="s">
        <v>82</v>
      </c>
      <c r="AW163" s="14" t="s">
        <v>33</v>
      </c>
      <c r="AX163" s="14" t="s">
        <v>80</v>
      </c>
      <c r="AY163" s="244" t="s">
        <v>125</v>
      </c>
    </row>
    <row r="164" spans="1:65" s="2" customFormat="1" ht="21.75" customHeight="1">
      <c r="A164" s="39"/>
      <c r="B164" s="40"/>
      <c r="C164" s="205" t="s">
        <v>7</v>
      </c>
      <c r="D164" s="205" t="s">
        <v>127</v>
      </c>
      <c r="E164" s="206" t="s">
        <v>281</v>
      </c>
      <c r="F164" s="207" t="s">
        <v>282</v>
      </c>
      <c r="G164" s="208" t="s">
        <v>178</v>
      </c>
      <c r="H164" s="209">
        <v>3.078</v>
      </c>
      <c r="I164" s="210"/>
      <c r="J164" s="211">
        <f>ROUND(I164*H164,2)</f>
        <v>0</v>
      </c>
      <c r="K164" s="207" t="s">
        <v>131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2.50187</v>
      </c>
      <c r="R164" s="214">
        <f>Q164*H164</f>
        <v>7.700755859999999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132</v>
      </c>
      <c r="AT164" s="216" t="s">
        <v>127</v>
      </c>
      <c r="AU164" s="216" t="s">
        <v>82</v>
      </c>
      <c r="AY164" s="18" t="s">
        <v>125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132</v>
      </c>
      <c r="BM164" s="216" t="s">
        <v>810</v>
      </c>
    </row>
    <row r="165" spans="1:47" s="2" customFormat="1" ht="12">
      <c r="A165" s="39"/>
      <c r="B165" s="40"/>
      <c r="C165" s="41"/>
      <c r="D165" s="218" t="s">
        <v>134</v>
      </c>
      <c r="E165" s="41"/>
      <c r="F165" s="219" t="s">
        <v>284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134</v>
      </c>
      <c r="AU165" s="18" t="s">
        <v>82</v>
      </c>
    </row>
    <row r="166" spans="1:51" s="14" customFormat="1" ht="12">
      <c r="A166" s="14"/>
      <c r="B166" s="234"/>
      <c r="C166" s="235"/>
      <c r="D166" s="225" t="s">
        <v>146</v>
      </c>
      <c r="E166" s="236" t="s">
        <v>19</v>
      </c>
      <c r="F166" s="237" t="s">
        <v>811</v>
      </c>
      <c r="G166" s="235"/>
      <c r="H166" s="238">
        <v>3.078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146</v>
      </c>
      <c r="AU166" s="244" t="s">
        <v>82</v>
      </c>
      <c r="AV166" s="14" t="s">
        <v>82</v>
      </c>
      <c r="AW166" s="14" t="s">
        <v>33</v>
      </c>
      <c r="AX166" s="14" t="s">
        <v>80</v>
      </c>
      <c r="AY166" s="244" t="s">
        <v>125</v>
      </c>
    </row>
    <row r="167" spans="1:65" s="2" customFormat="1" ht="16.5" customHeight="1">
      <c r="A167" s="39"/>
      <c r="B167" s="40"/>
      <c r="C167" s="205" t="s">
        <v>268</v>
      </c>
      <c r="D167" s="205" t="s">
        <v>127</v>
      </c>
      <c r="E167" s="206" t="s">
        <v>287</v>
      </c>
      <c r="F167" s="207" t="s">
        <v>288</v>
      </c>
      <c r="G167" s="208" t="s">
        <v>221</v>
      </c>
      <c r="H167" s="209">
        <v>0.109</v>
      </c>
      <c r="I167" s="210"/>
      <c r="J167" s="211">
        <f>ROUND(I167*H167,2)</f>
        <v>0</v>
      </c>
      <c r="K167" s="207" t="s">
        <v>131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1.06277</v>
      </c>
      <c r="R167" s="214">
        <f>Q167*H167</f>
        <v>0.11584193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132</v>
      </c>
      <c r="AT167" s="216" t="s">
        <v>127</v>
      </c>
      <c r="AU167" s="216" t="s">
        <v>82</v>
      </c>
      <c r="AY167" s="18" t="s">
        <v>125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132</v>
      </c>
      <c r="BM167" s="216" t="s">
        <v>812</v>
      </c>
    </row>
    <row r="168" spans="1:47" s="2" customFormat="1" ht="12">
      <c r="A168" s="39"/>
      <c r="B168" s="40"/>
      <c r="C168" s="41"/>
      <c r="D168" s="218" t="s">
        <v>134</v>
      </c>
      <c r="E168" s="41"/>
      <c r="F168" s="219" t="s">
        <v>290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82</v>
      </c>
    </row>
    <row r="169" spans="1:51" s="14" customFormat="1" ht="12">
      <c r="A169" s="14"/>
      <c r="B169" s="234"/>
      <c r="C169" s="235"/>
      <c r="D169" s="225" t="s">
        <v>146</v>
      </c>
      <c r="E169" s="236" t="s">
        <v>19</v>
      </c>
      <c r="F169" s="237" t="s">
        <v>813</v>
      </c>
      <c r="G169" s="235"/>
      <c r="H169" s="238">
        <v>0.109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146</v>
      </c>
      <c r="AU169" s="244" t="s">
        <v>82</v>
      </c>
      <c r="AV169" s="14" t="s">
        <v>82</v>
      </c>
      <c r="AW169" s="14" t="s">
        <v>33</v>
      </c>
      <c r="AX169" s="14" t="s">
        <v>80</v>
      </c>
      <c r="AY169" s="244" t="s">
        <v>125</v>
      </c>
    </row>
    <row r="170" spans="1:63" s="12" customFormat="1" ht="22.8" customHeight="1">
      <c r="A170" s="12"/>
      <c r="B170" s="189"/>
      <c r="C170" s="190"/>
      <c r="D170" s="191" t="s">
        <v>71</v>
      </c>
      <c r="E170" s="203" t="s">
        <v>157</v>
      </c>
      <c r="F170" s="203" t="s">
        <v>302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SUM(P171:P210)</f>
        <v>0</v>
      </c>
      <c r="Q170" s="197"/>
      <c r="R170" s="198">
        <f>SUM(R171:R210)</f>
        <v>10.470975</v>
      </c>
      <c r="S170" s="197"/>
      <c r="T170" s="199">
        <f>SUM(T171:T210)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80</v>
      </c>
      <c r="AT170" s="201" t="s">
        <v>71</v>
      </c>
      <c r="AU170" s="201" t="s">
        <v>80</v>
      </c>
      <c r="AY170" s="200" t="s">
        <v>125</v>
      </c>
      <c r="BK170" s="202">
        <f>SUM(BK171:BK210)</f>
        <v>0</v>
      </c>
    </row>
    <row r="171" spans="1:65" s="2" customFormat="1" ht="21.75" customHeight="1">
      <c r="A171" s="39"/>
      <c r="B171" s="40"/>
      <c r="C171" s="205" t="s">
        <v>274</v>
      </c>
      <c r="D171" s="205" t="s">
        <v>127</v>
      </c>
      <c r="E171" s="206" t="s">
        <v>310</v>
      </c>
      <c r="F171" s="207" t="s">
        <v>311</v>
      </c>
      <c r="G171" s="208" t="s">
        <v>143</v>
      </c>
      <c r="H171" s="209">
        <v>22.7</v>
      </c>
      <c r="I171" s="210"/>
      <c r="J171" s="211">
        <f>ROUND(I171*H171,2)</f>
        <v>0</v>
      </c>
      <c r="K171" s="207" t="s">
        <v>131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132</v>
      </c>
      <c r="AT171" s="216" t="s">
        <v>127</v>
      </c>
      <c r="AU171" s="216" t="s">
        <v>82</v>
      </c>
      <c r="AY171" s="18" t="s">
        <v>125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132</v>
      </c>
      <c r="BM171" s="216" t="s">
        <v>814</v>
      </c>
    </row>
    <row r="172" spans="1:47" s="2" customFormat="1" ht="12">
      <c r="A172" s="39"/>
      <c r="B172" s="40"/>
      <c r="C172" s="41"/>
      <c r="D172" s="218" t="s">
        <v>134</v>
      </c>
      <c r="E172" s="41"/>
      <c r="F172" s="219" t="s">
        <v>313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134</v>
      </c>
      <c r="AU172" s="18" t="s">
        <v>82</v>
      </c>
    </row>
    <row r="173" spans="1:51" s="13" customFormat="1" ht="12">
      <c r="A173" s="13"/>
      <c r="B173" s="223"/>
      <c r="C173" s="224"/>
      <c r="D173" s="225" t="s">
        <v>146</v>
      </c>
      <c r="E173" s="226" t="s">
        <v>19</v>
      </c>
      <c r="F173" s="227" t="s">
        <v>314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146</v>
      </c>
      <c r="AU173" s="233" t="s">
        <v>82</v>
      </c>
      <c r="AV173" s="13" t="s">
        <v>80</v>
      </c>
      <c r="AW173" s="13" t="s">
        <v>33</v>
      </c>
      <c r="AX173" s="13" t="s">
        <v>72</v>
      </c>
      <c r="AY173" s="233" t="s">
        <v>125</v>
      </c>
    </row>
    <row r="174" spans="1:51" s="14" customFormat="1" ht="12">
      <c r="A174" s="14"/>
      <c r="B174" s="234"/>
      <c r="C174" s="235"/>
      <c r="D174" s="225" t="s">
        <v>146</v>
      </c>
      <c r="E174" s="236" t="s">
        <v>19</v>
      </c>
      <c r="F174" s="237" t="s">
        <v>774</v>
      </c>
      <c r="G174" s="235"/>
      <c r="H174" s="238">
        <v>22.7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146</v>
      </c>
      <c r="AU174" s="244" t="s">
        <v>82</v>
      </c>
      <c r="AV174" s="14" t="s">
        <v>82</v>
      </c>
      <c r="AW174" s="14" t="s">
        <v>33</v>
      </c>
      <c r="AX174" s="14" t="s">
        <v>80</v>
      </c>
      <c r="AY174" s="244" t="s">
        <v>125</v>
      </c>
    </row>
    <row r="175" spans="1:65" s="2" customFormat="1" ht="21.75" customHeight="1">
      <c r="A175" s="39"/>
      <c r="B175" s="40"/>
      <c r="C175" s="205" t="s">
        <v>280</v>
      </c>
      <c r="D175" s="205" t="s">
        <v>127</v>
      </c>
      <c r="E175" s="206" t="s">
        <v>815</v>
      </c>
      <c r="F175" s="207" t="s">
        <v>816</v>
      </c>
      <c r="G175" s="208" t="s">
        <v>143</v>
      </c>
      <c r="H175" s="209">
        <v>17</v>
      </c>
      <c r="I175" s="210"/>
      <c r="J175" s="211">
        <f>ROUND(I175*H175,2)</f>
        <v>0</v>
      </c>
      <c r="K175" s="207" t="s">
        <v>131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132</v>
      </c>
      <c r="AT175" s="216" t="s">
        <v>127</v>
      </c>
      <c r="AU175" s="216" t="s">
        <v>82</v>
      </c>
      <c r="AY175" s="18" t="s">
        <v>125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132</v>
      </c>
      <c r="BM175" s="216" t="s">
        <v>817</v>
      </c>
    </row>
    <row r="176" spans="1:47" s="2" customFormat="1" ht="12">
      <c r="A176" s="39"/>
      <c r="B176" s="40"/>
      <c r="C176" s="41"/>
      <c r="D176" s="218" t="s">
        <v>134</v>
      </c>
      <c r="E176" s="41"/>
      <c r="F176" s="219" t="s">
        <v>818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134</v>
      </c>
      <c r="AU176" s="18" t="s">
        <v>82</v>
      </c>
    </row>
    <row r="177" spans="1:65" s="2" customFormat="1" ht="21.75" customHeight="1">
      <c r="A177" s="39"/>
      <c r="B177" s="40"/>
      <c r="C177" s="205" t="s">
        <v>286</v>
      </c>
      <c r="D177" s="205" t="s">
        <v>127</v>
      </c>
      <c r="E177" s="206" t="s">
        <v>819</v>
      </c>
      <c r="F177" s="207" t="s">
        <v>820</v>
      </c>
      <c r="G177" s="208" t="s">
        <v>143</v>
      </c>
      <c r="H177" s="209">
        <v>17</v>
      </c>
      <c r="I177" s="210"/>
      <c r="J177" s="211">
        <f>ROUND(I177*H177,2)</f>
        <v>0</v>
      </c>
      <c r="K177" s="207" t="s">
        <v>131</v>
      </c>
      <c r="L177" s="45"/>
      <c r="M177" s="212" t="s">
        <v>19</v>
      </c>
      <c r="N177" s="213" t="s">
        <v>43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132</v>
      </c>
      <c r="AT177" s="216" t="s">
        <v>127</v>
      </c>
      <c r="AU177" s="216" t="s">
        <v>82</v>
      </c>
      <c r="AY177" s="18" t="s">
        <v>125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132</v>
      </c>
      <c r="BM177" s="216" t="s">
        <v>821</v>
      </c>
    </row>
    <row r="178" spans="1:47" s="2" customFormat="1" ht="12">
      <c r="A178" s="39"/>
      <c r="B178" s="40"/>
      <c r="C178" s="41"/>
      <c r="D178" s="218" t="s">
        <v>134</v>
      </c>
      <c r="E178" s="41"/>
      <c r="F178" s="219" t="s">
        <v>822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134</v>
      </c>
      <c r="AU178" s="18" t="s">
        <v>82</v>
      </c>
    </row>
    <row r="179" spans="1:65" s="2" customFormat="1" ht="21.75" customHeight="1">
      <c r="A179" s="39"/>
      <c r="B179" s="40"/>
      <c r="C179" s="205" t="s">
        <v>292</v>
      </c>
      <c r="D179" s="205" t="s">
        <v>127</v>
      </c>
      <c r="E179" s="206" t="s">
        <v>327</v>
      </c>
      <c r="F179" s="207" t="s">
        <v>328</v>
      </c>
      <c r="G179" s="208" t="s">
        <v>143</v>
      </c>
      <c r="H179" s="209">
        <v>24.5</v>
      </c>
      <c r="I179" s="210"/>
      <c r="J179" s="211">
        <f>ROUND(I179*H179,2)</f>
        <v>0</v>
      </c>
      <c r="K179" s="207" t="s">
        <v>131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132</v>
      </c>
      <c r="AT179" s="216" t="s">
        <v>127</v>
      </c>
      <c r="AU179" s="216" t="s">
        <v>82</v>
      </c>
      <c r="AY179" s="18" t="s">
        <v>125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132</v>
      </c>
      <c r="BM179" s="216" t="s">
        <v>823</v>
      </c>
    </row>
    <row r="180" spans="1:47" s="2" customFormat="1" ht="12">
      <c r="A180" s="39"/>
      <c r="B180" s="40"/>
      <c r="C180" s="41"/>
      <c r="D180" s="218" t="s">
        <v>134</v>
      </c>
      <c r="E180" s="41"/>
      <c r="F180" s="219" t="s">
        <v>330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134</v>
      </c>
      <c r="AU180" s="18" t="s">
        <v>82</v>
      </c>
    </row>
    <row r="181" spans="1:51" s="13" customFormat="1" ht="12">
      <c r="A181" s="13"/>
      <c r="B181" s="223"/>
      <c r="C181" s="224"/>
      <c r="D181" s="225" t="s">
        <v>146</v>
      </c>
      <c r="E181" s="226" t="s">
        <v>19</v>
      </c>
      <c r="F181" s="227" t="s">
        <v>183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146</v>
      </c>
      <c r="AU181" s="233" t="s">
        <v>82</v>
      </c>
      <c r="AV181" s="13" t="s">
        <v>80</v>
      </c>
      <c r="AW181" s="13" t="s">
        <v>33</v>
      </c>
      <c r="AX181" s="13" t="s">
        <v>72</v>
      </c>
      <c r="AY181" s="233" t="s">
        <v>125</v>
      </c>
    </row>
    <row r="182" spans="1:51" s="14" customFormat="1" ht="12">
      <c r="A182" s="14"/>
      <c r="B182" s="234"/>
      <c r="C182" s="235"/>
      <c r="D182" s="225" t="s">
        <v>146</v>
      </c>
      <c r="E182" s="236" t="s">
        <v>19</v>
      </c>
      <c r="F182" s="237" t="s">
        <v>373</v>
      </c>
      <c r="G182" s="235"/>
      <c r="H182" s="238">
        <v>41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146</v>
      </c>
      <c r="AU182" s="244" t="s">
        <v>82</v>
      </c>
      <c r="AV182" s="14" t="s">
        <v>82</v>
      </c>
      <c r="AW182" s="14" t="s">
        <v>33</v>
      </c>
      <c r="AX182" s="14" t="s">
        <v>72</v>
      </c>
      <c r="AY182" s="244" t="s">
        <v>125</v>
      </c>
    </row>
    <row r="183" spans="1:51" s="14" customFormat="1" ht="12">
      <c r="A183" s="14"/>
      <c r="B183" s="234"/>
      <c r="C183" s="235"/>
      <c r="D183" s="225" t="s">
        <v>146</v>
      </c>
      <c r="E183" s="236" t="s">
        <v>19</v>
      </c>
      <c r="F183" s="237" t="s">
        <v>824</v>
      </c>
      <c r="G183" s="235"/>
      <c r="H183" s="238">
        <v>-16.5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146</v>
      </c>
      <c r="AU183" s="244" t="s">
        <v>82</v>
      </c>
      <c r="AV183" s="14" t="s">
        <v>82</v>
      </c>
      <c r="AW183" s="14" t="s">
        <v>33</v>
      </c>
      <c r="AX183" s="14" t="s">
        <v>72</v>
      </c>
      <c r="AY183" s="244" t="s">
        <v>125</v>
      </c>
    </row>
    <row r="184" spans="1:51" s="15" customFormat="1" ht="12">
      <c r="A184" s="15"/>
      <c r="B184" s="245"/>
      <c r="C184" s="246"/>
      <c r="D184" s="225" t="s">
        <v>146</v>
      </c>
      <c r="E184" s="247" t="s">
        <v>19</v>
      </c>
      <c r="F184" s="248" t="s">
        <v>151</v>
      </c>
      <c r="G184" s="246"/>
      <c r="H184" s="249">
        <v>24.5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146</v>
      </c>
      <c r="AU184" s="255" t="s">
        <v>82</v>
      </c>
      <c r="AV184" s="15" t="s">
        <v>132</v>
      </c>
      <c r="AW184" s="15" t="s">
        <v>33</v>
      </c>
      <c r="AX184" s="15" t="s">
        <v>80</v>
      </c>
      <c r="AY184" s="255" t="s">
        <v>125</v>
      </c>
    </row>
    <row r="185" spans="1:65" s="2" customFormat="1" ht="24.15" customHeight="1">
      <c r="A185" s="39"/>
      <c r="B185" s="40"/>
      <c r="C185" s="205" t="s">
        <v>298</v>
      </c>
      <c r="D185" s="205" t="s">
        <v>127</v>
      </c>
      <c r="E185" s="206" t="s">
        <v>338</v>
      </c>
      <c r="F185" s="207" t="s">
        <v>339</v>
      </c>
      <c r="G185" s="208" t="s">
        <v>143</v>
      </c>
      <c r="H185" s="209">
        <v>22.7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82</v>
      </c>
      <c r="AY185" s="18" t="s">
        <v>125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132</v>
      </c>
      <c r="BM185" s="216" t="s">
        <v>825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341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82</v>
      </c>
    </row>
    <row r="187" spans="1:51" s="13" customFormat="1" ht="12">
      <c r="A187" s="13"/>
      <c r="B187" s="223"/>
      <c r="C187" s="224"/>
      <c r="D187" s="225" t="s">
        <v>146</v>
      </c>
      <c r="E187" s="226" t="s">
        <v>19</v>
      </c>
      <c r="F187" s="227" t="s">
        <v>314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146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125</v>
      </c>
    </row>
    <row r="188" spans="1:51" s="14" customFormat="1" ht="12">
      <c r="A188" s="14"/>
      <c r="B188" s="234"/>
      <c r="C188" s="235"/>
      <c r="D188" s="225" t="s">
        <v>146</v>
      </c>
      <c r="E188" s="236" t="s">
        <v>19</v>
      </c>
      <c r="F188" s="237" t="s">
        <v>774</v>
      </c>
      <c r="G188" s="235"/>
      <c r="H188" s="238">
        <v>22.7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146</v>
      </c>
      <c r="AU188" s="244" t="s">
        <v>82</v>
      </c>
      <c r="AV188" s="14" t="s">
        <v>82</v>
      </c>
      <c r="AW188" s="14" t="s">
        <v>33</v>
      </c>
      <c r="AX188" s="14" t="s">
        <v>80</v>
      </c>
      <c r="AY188" s="244" t="s">
        <v>125</v>
      </c>
    </row>
    <row r="189" spans="1:65" s="2" customFormat="1" ht="16.5" customHeight="1">
      <c r="A189" s="39"/>
      <c r="B189" s="40"/>
      <c r="C189" s="205" t="s">
        <v>303</v>
      </c>
      <c r="D189" s="205" t="s">
        <v>127</v>
      </c>
      <c r="E189" s="206" t="s">
        <v>343</v>
      </c>
      <c r="F189" s="207" t="s">
        <v>344</v>
      </c>
      <c r="G189" s="208" t="s">
        <v>143</v>
      </c>
      <c r="H189" s="209">
        <v>22.7</v>
      </c>
      <c r="I189" s="210"/>
      <c r="J189" s="211">
        <f>ROUND(I189*H189,2)</f>
        <v>0</v>
      </c>
      <c r="K189" s="207" t="s">
        <v>131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132</v>
      </c>
      <c r="AT189" s="216" t="s">
        <v>127</v>
      </c>
      <c r="AU189" s="216" t="s">
        <v>82</v>
      </c>
      <c r="AY189" s="18" t="s">
        <v>125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132</v>
      </c>
      <c r="BM189" s="216" t="s">
        <v>826</v>
      </c>
    </row>
    <row r="190" spans="1:47" s="2" customFormat="1" ht="12">
      <c r="A190" s="39"/>
      <c r="B190" s="40"/>
      <c r="C190" s="41"/>
      <c r="D190" s="218" t="s">
        <v>134</v>
      </c>
      <c r="E190" s="41"/>
      <c r="F190" s="219" t="s">
        <v>346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82</v>
      </c>
    </row>
    <row r="191" spans="1:51" s="13" customFormat="1" ht="12">
      <c r="A191" s="13"/>
      <c r="B191" s="223"/>
      <c r="C191" s="224"/>
      <c r="D191" s="225" t="s">
        <v>146</v>
      </c>
      <c r="E191" s="226" t="s">
        <v>19</v>
      </c>
      <c r="F191" s="227" t="s">
        <v>347</v>
      </c>
      <c r="G191" s="224"/>
      <c r="H191" s="226" t="s">
        <v>19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146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125</v>
      </c>
    </row>
    <row r="192" spans="1:51" s="14" customFormat="1" ht="12">
      <c r="A192" s="14"/>
      <c r="B192" s="234"/>
      <c r="C192" s="235"/>
      <c r="D192" s="225" t="s">
        <v>146</v>
      </c>
      <c r="E192" s="236" t="s">
        <v>19</v>
      </c>
      <c r="F192" s="237" t="s">
        <v>774</v>
      </c>
      <c r="G192" s="235"/>
      <c r="H192" s="238">
        <v>22.7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146</v>
      </c>
      <c r="AU192" s="244" t="s">
        <v>82</v>
      </c>
      <c r="AV192" s="14" t="s">
        <v>82</v>
      </c>
      <c r="AW192" s="14" t="s">
        <v>33</v>
      </c>
      <c r="AX192" s="14" t="s">
        <v>80</v>
      </c>
      <c r="AY192" s="244" t="s">
        <v>125</v>
      </c>
    </row>
    <row r="193" spans="1:65" s="2" customFormat="1" ht="24.15" customHeight="1">
      <c r="A193" s="39"/>
      <c r="B193" s="40"/>
      <c r="C193" s="205" t="s">
        <v>309</v>
      </c>
      <c r="D193" s="205" t="s">
        <v>127</v>
      </c>
      <c r="E193" s="206" t="s">
        <v>349</v>
      </c>
      <c r="F193" s="207" t="s">
        <v>350</v>
      </c>
      <c r="G193" s="208" t="s">
        <v>143</v>
      </c>
      <c r="H193" s="209">
        <v>22.7</v>
      </c>
      <c r="I193" s="210"/>
      <c r="J193" s="211">
        <f>ROUND(I193*H193,2)</f>
        <v>0</v>
      </c>
      <c r="K193" s="207" t="s">
        <v>131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132</v>
      </c>
      <c r="AT193" s="216" t="s">
        <v>127</v>
      </c>
      <c r="AU193" s="216" t="s">
        <v>82</v>
      </c>
      <c r="AY193" s="18" t="s">
        <v>125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132</v>
      </c>
      <c r="BM193" s="216" t="s">
        <v>827</v>
      </c>
    </row>
    <row r="194" spans="1:47" s="2" customFormat="1" ht="12">
      <c r="A194" s="39"/>
      <c r="B194" s="40"/>
      <c r="C194" s="41"/>
      <c r="D194" s="218" t="s">
        <v>134</v>
      </c>
      <c r="E194" s="41"/>
      <c r="F194" s="219" t="s">
        <v>352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82</v>
      </c>
    </row>
    <row r="195" spans="1:51" s="13" customFormat="1" ht="12">
      <c r="A195" s="13"/>
      <c r="B195" s="223"/>
      <c r="C195" s="224"/>
      <c r="D195" s="225" t="s">
        <v>146</v>
      </c>
      <c r="E195" s="226" t="s">
        <v>19</v>
      </c>
      <c r="F195" s="227" t="s">
        <v>314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146</v>
      </c>
      <c r="AU195" s="233" t="s">
        <v>82</v>
      </c>
      <c r="AV195" s="13" t="s">
        <v>80</v>
      </c>
      <c r="AW195" s="13" t="s">
        <v>33</v>
      </c>
      <c r="AX195" s="13" t="s">
        <v>72</v>
      </c>
      <c r="AY195" s="233" t="s">
        <v>125</v>
      </c>
    </row>
    <row r="196" spans="1:51" s="14" customFormat="1" ht="12">
      <c r="A196" s="14"/>
      <c r="B196" s="234"/>
      <c r="C196" s="235"/>
      <c r="D196" s="225" t="s">
        <v>146</v>
      </c>
      <c r="E196" s="236" t="s">
        <v>19</v>
      </c>
      <c r="F196" s="237" t="s">
        <v>774</v>
      </c>
      <c r="G196" s="235"/>
      <c r="H196" s="238">
        <v>22.7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146</v>
      </c>
      <c r="AU196" s="244" t="s">
        <v>82</v>
      </c>
      <c r="AV196" s="14" t="s">
        <v>82</v>
      </c>
      <c r="AW196" s="14" t="s">
        <v>33</v>
      </c>
      <c r="AX196" s="14" t="s">
        <v>80</v>
      </c>
      <c r="AY196" s="244" t="s">
        <v>125</v>
      </c>
    </row>
    <row r="197" spans="1:65" s="2" customFormat="1" ht="37.8" customHeight="1">
      <c r="A197" s="39"/>
      <c r="B197" s="40"/>
      <c r="C197" s="205" t="s">
        <v>315</v>
      </c>
      <c r="D197" s="205" t="s">
        <v>127</v>
      </c>
      <c r="E197" s="206" t="s">
        <v>625</v>
      </c>
      <c r="F197" s="207" t="s">
        <v>626</v>
      </c>
      <c r="G197" s="208" t="s">
        <v>143</v>
      </c>
      <c r="H197" s="209">
        <v>24.5</v>
      </c>
      <c r="I197" s="210"/>
      <c r="J197" s="211">
        <f>ROUND(I197*H197,2)</f>
        <v>0</v>
      </c>
      <c r="K197" s="207" t="s">
        <v>131</v>
      </c>
      <c r="L197" s="45"/>
      <c r="M197" s="212" t="s">
        <v>19</v>
      </c>
      <c r="N197" s="213" t="s">
        <v>43</v>
      </c>
      <c r="O197" s="85"/>
      <c r="P197" s="214">
        <f>O197*H197</f>
        <v>0</v>
      </c>
      <c r="Q197" s="214">
        <v>0.08922</v>
      </c>
      <c r="R197" s="214">
        <f>Q197*H197</f>
        <v>2.1858899999999997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132</v>
      </c>
      <c r="AT197" s="216" t="s">
        <v>127</v>
      </c>
      <c r="AU197" s="216" t="s">
        <v>82</v>
      </c>
      <c r="AY197" s="18" t="s">
        <v>125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132</v>
      </c>
      <c r="BM197" s="216" t="s">
        <v>828</v>
      </c>
    </row>
    <row r="198" spans="1:47" s="2" customFormat="1" ht="12">
      <c r="A198" s="39"/>
      <c r="B198" s="40"/>
      <c r="C198" s="41"/>
      <c r="D198" s="218" t="s">
        <v>134</v>
      </c>
      <c r="E198" s="41"/>
      <c r="F198" s="219" t="s">
        <v>628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134</v>
      </c>
      <c r="AU198" s="18" t="s">
        <v>82</v>
      </c>
    </row>
    <row r="199" spans="1:51" s="13" customFormat="1" ht="12">
      <c r="A199" s="13"/>
      <c r="B199" s="223"/>
      <c r="C199" s="224"/>
      <c r="D199" s="225" t="s">
        <v>146</v>
      </c>
      <c r="E199" s="226" t="s">
        <v>19</v>
      </c>
      <c r="F199" s="227" t="s">
        <v>183</v>
      </c>
      <c r="G199" s="224"/>
      <c r="H199" s="226" t="s">
        <v>19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146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125</v>
      </c>
    </row>
    <row r="200" spans="1:51" s="14" customFormat="1" ht="12">
      <c r="A200" s="14"/>
      <c r="B200" s="234"/>
      <c r="C200" s="235"/>
      <c r="D200" s="225" t="s">
        <v>146</v>
      </c>
      <c r="E200" s="236" t="s">
        <v>19</v>
      </c>
      <c r="F200" s="237" t="s">
        <v>829</v>
      </c>
      <c r="G200" s="235"/>
      <c r="H200" s="238">
        <v>24.5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146</v>
      </c>
      <c r="AU200" s="244" t="s">
        <v>82</v>
      </c>
      <c r="AV200" s="14" t="s">
        <v>82</v>
      </c>
      <c r="AW200" s="14" t="s">
        <v>33</v>
      </c>
      <c r="AX200" s="14" t="s">
        <v>80</v>
      </c>
      <c r="AY200" s="244" t="s">
        <v>125</v>
      </c>
    </row>
    <row r="201" spans="1:65" s="2" customFormat="1" ht="16.5" customHeight="1">
      <c r="A201" s="39"/>
      <c r="B201" s="40"/>
      <c r="C201" s="256" t="s">
        <v>320</v>
      </c>
      <c r="D201" s="256" t="s">
        <v>239</v>
      </c>
      <c r="E201" s="257" t="s">
        <v>364</v>
      </c>
      <c r="F201" s="258" t="s">
        <v>365</v>
      </c>
      <c r="G201" s="259" t="s">
        <v>143</v>
      </c>
      <c r="H201" s="260">
        <v>24.411</v>
      </c>
      <c r="I201" s="261"/>
      <c r="J201" s="262">
        <f>ROUND(I201*H201,2)</f>
        <v>0</v>
      </c>
      <c r="K201" s="258" t="s">
        <v>131</v>
      </c>
      <c r="L201" s="263"/>
      <c r="M201" s="264" t="s">
        <v>19</v>
      </c>
      <c r="N201" s="265" t="s">
        <v>43</v>
      </c>
      <c r="O201" s="85"/>
      <c r="P201" s="214">
        <f>O201*H201</f>
        <v>0</v>
      </c>
      <c r="Q201" s="214">
        <v>0.131</v>
      </c>
      <c r="R201" s="214">
        <f>Q201*H201</f>
        <v>3.1978410000000004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175</v>
      </c>
      <c r="AT201" s="216" t="s">
        <v>239</v>
      </c>
      <c r="AU201" s="216" t="s">
        <v>82</v>
      </c>
      <c r="AY201" s="18" t="s">
        <v>125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132</v>
      </c>
      <c r="BM201" s="216" t="s">
        <v>830</v>
      </c>
    </row>
    <row r="202" spans="1:51" s="14" customFormat="1" ht="12">
      <c r="A202" s="14"/>
      <c r="B202" s="234"/>
      <c r="C202" s="235"/>
      <c r="D202" s="225" t="s">
        <v>146</v>
      </c>
      <c r="E202" s="235"/>
      <c r="F202" s="237" t="s">
        <v>831</v>
      </c>
      <c r="G202" s="235"/>
      <c r="H202" s="238">
        <v>24.411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146</v>
      </c>
      <c r="AU202" s="244" t="s">
        <v>82</v>
      </c>
      <c r="AV202" s="14" t="s">
        <v>82</v>
      </c>
      <c r="AW202" s="14" t="s">
        <v>4</v>
      </c>
      <c r="AX202" s="14" t="s">
        <v>80</v>
      </c>
      <c r="AY202" s="244" t="s">
        <v>125</v>
      </c>
    </row>
    <row r="203" spans="1:65" s="2" customFormat="1" ht="16.5" customHeight="1">
      <c r="A203" s="39"/>
      <c r="B203" s="40"/>
      <c r="C203" s="256" t="s">
        <v>326</v>
      </c>
      <c r="D203" s="256" t="s">
        <v>239</v>
      </c>
      <c r="E203" s="257" t="s">
        <v>369</v>
      </c>
      <c r="F203" s="258" t="s">
        <v>370</v>
      </c>
      <c r="G203" s="259" t="s">
        <v>143</v>
      </c>
      <c r="H203" s="260">
        <v>0.824</v>
      </c>
      <c r="I203" s="261"/>
      <c r="J203" s="262">
        <f>ROUND(I203*H203,2)</f>
        <v>0</v>
      </c>
      <c r="K203" s="258" t="s">
        <v>131</v>
      </c>
      <c r="L203" s="263"/>
      <c r="M203" s="264" t="s">
        <v>19</v>
      </c>
      <c r="N203" s="265" t="s">
        <v>43</v>
      </c>
      <c r="O203" s="85"/>
      <c r="P203" s="214">
        <f>O203*H203</f>
        <v>0</v>
      </c>
      <c r="Q203" s="214">
        <v>0.131</v>
      </c>
      <c r="R203" s="214">
        <f>Q203*H203</f>
        <v>0.107944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175</v>
      </c>
      <c r="AT203" s="216" t="s">
        <v>239</v>
      </c>
      <c r="AU203" s="216" t="s">
        <v>82</v>
      </c>
      <c r="AY203" s="18" t="s">
        <v>125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132</v>
      </c>
      <c r="BM203" s="216" t="s">
        <v>832</v>
      </c>
    </row>
    <row r="204" spans="1:51" s="14" customFormat="1" ht="12">
      <c r="A204" s="14"/>
      <c r="B204" s="234"/>
      <c r="C204" s="235"/>
      <c r="D204" s="225" t="s">
        <v>146</v>
      </c>
      <c r="E204" s="235"/>
      <c r="F204" s="237" t="s">
        <v>372</v>
      </c>
      <c r="G204" s="235"/>
      <c r="H204" s="238">
        <v>0.824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146</v>
      </c>
      <c r="AU204" s="244" t="s">
        <v>82</v>
      </c>
      <c r="AV204" s="14" t="s">
        <v>82</v>
      </c>
      <c r="AW204" s="14" t="s">
        <v>4</v>
      </c>
      <c r="AX204" s="14" t="s">
        <v>80</v>
      </c>
      <c r="AY204" s="244" t="s">
        <v>125</v>
      </c>
    </row>
    <row r="205" spans="1:65" s="2" customFormat="1" ht="37.8" customHeight="1">
      <c r="A205" s="39"/>
      <c r="B205" s="40"/>
      <c r="C205" s="205" t="s">
        <v>332</v>
      </c>
      <c r="D205" s="205" t="s">
        <v>127</v>
      </c>
      <c r="E205" s="206" t="s">
        <v>833</v>
      </c>
      <c r="F205" s="207" t="s">
        <v>834</v>
      </c>
      <c r="G205" s="208" t="s">
        <v>143</v>
      </c>
      <c r="H205" s="209">
        <v>17</v>
      </c>
      <c r="I205" s="210"/>
      <c r="J205" s="211">
        <f>ROUND(I205*H205,2)</f>
        <v>0</v>
      </c>
      <c r="K205" s="207" t="s">
        <v>131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0.11162</v>
      </c>
      <c r="R205" s="214">
        <f>Q205*H205</f>
        <v>1.89754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132</v>
      </c>
      <c r="AT205" s="216" t="s">
        <v>127</v>
      </c>
      <c r="AU205" s="216" t="s">
        <v>82</v>
      </c>
      <c r="AY205" s="18" t="s">
        <v>125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132</v>
      </c>
      <c r="BM205" s="216" t="s">
        <v>835</v>
      </c>
    </row>
    <row r="206" spans="1:47" s="2" customFormat="1" ht="12">
      <c r="A206" s="39"/>
      <c r="B206" s="40"/>
      <c r="C206" s="41"/>
      <c r="D206" s="218" t="s">
        <v>134</v>
      </c>
      <c r="E206" s="41"/>
      <c r="F206" s="219" t="s">
        <v>836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134</v>
      </c>
      <c r="AU206" s="18" t="s">
        <v>82</v>
      </c>
    </row>
    <row r="207" spans="1:51" s="13" customFormat="1" ht="12">
      <c r="A207" s="13"/>
      <c r="B207" s="223"/>
      <c r="C207" s="224"/>
      <c r="D207" s="225" t="s">
        <v>146</v>
      </c>
      <c r="E207" s="226" t="s">
        <v>19</v>
      </c>
      <c r="F207" s="227" t="s">
        <v>181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146</v>
      </c>
      <c r="AU207" s="233" t="s">
        <v>82</v>
      </c>
      <c r="AV207" s="13" t="s">
        <v>80</v>
      </c>
      <c r="AW207" s="13" t="s">
        <v>33</v>
      </c>
      <c r="AX207" s="13" t="s">
        <v>72</v>
      </c>
      <c r="AY207" s="233" t="s">
        <v>125</v>
      </c>
    </row>
    <row r="208" spans="1:51" s="14" customFormat="1" ht="12">
      <c r="A208" s="14"/>
      <c r="B208" s="234"/>
      <c r="C208" s="235"/>
      <c r="D208" s="225" t="s">
        <v>146</v>
      </c>
      <c r="E208" s="236" t="s">
        <v>19</v>
      </c>
      <c r="F208" s="237" t="s">
        <v>238</v>
      </c>
      <c r="G208" s="235"/>
      <c r="H208" s="238">
        <v>17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146</v>
      </c>
      <c r="AU208" s="244" t="s">
        <v>82</v>
      </c>
      <c r="AV208" s="14" t="s">
        <v>82</v>
      </c>
      <c r="AW208" s="14" t="s">
        <v>33</v>
      </c>
      <c r="AX208" s="14" t="s">
        <v>80</v>
      </c>
      <c r="AY208" s="244" t="s">
        <v>125</v>
      </c>
    </row>
    <row r="209" spans="1:65" s="2" customFormat="1" ht="16.5" customHeight="1">
      <c r="A209" s="39"/>
      <c r="B209" s="40"/>
      <c r="C209" s="256" t="s">
        <v>337</v>
      </c>
      <c r="D209" s="256" t="s">
        <v>239</v>
      </c>
      <c r="E209" s="257" t="s">
        <v>380</v>
      </c>
      <c r="F209" s="258" t="s">
        <v>381</v>
      </c>
      <c r="G209" s="259" t="s">
        <v>143</v>
      </c>
      <c r="H209" s="260">
        <v>17.51</v>
      </c>
      <c r="I209" s="261"/>
      <c r="J209" s="262">
        <f>ROUND(I209*H209,2)</f>
        <v>0</v>
      </c>
      <c r="K209" s="258" t="s">
        <v>131</v>
      </c>
      <c r="L209" s="263"/>
      <c r="M209" s="264" t="s">
        <v>19</v>
      </c>
      <c r="N209" s="265" t="s">
        <v>43</v>
      </c>
      <c r="O209" s="85"/>
      <c r="P209" s="214">
        <f>O209*H209</f>
        <v>0</v>
      </c>
      <c r="Q209" s="214">
        <v>0.176</v>
      </c>
      <c r="R209" s="214">
        <f>Q209*H209</f>
        <v>3.08176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175</v>
      </c>
      <c r="AT209" s="216" t="s">
        <v>239</v>
      </c>
      <c r="AU209" s="216" t="s">
        <v>82</v>
      </c>
      <c r="AY209" s="18" t="s">
        <v>125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132</v>
      </c>
      <c r="BM209" s="216" t="s">
        <v>837</v>
      </c>
    </row>
    <row r="210" spans="1:51" s="14" customFormat="1" ht="12">
      <c r="A210" s="14"/>
      <c r="B210" s="234"/>
      <c r="C210" s="235"/>
      <c r="D210" s="225" t="s">
        <v>146</v>
      </c>
      <c r="E210" s="235"/>
      <c r="F210" s="237" t="s">
        <v>838</v>
      </c>
      <c r="G210" s="235"/>
      <c r="H210" s="238">
        <v>17.51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146</v>
      </c>
      <c r="AU210" s="244" t="s">
        <v>82</v>
      </c>
      <c r="AV210" s="14" t="s">
        <v>82</v>
      </c>
      <c r="AW210" s="14" t="s">
        <v>4</v>
      </c>
      <c r="AX210" s="14" t="s">
        <v>80</v>
      </c>
      <c r="AY210" s="244" t="s">
        <v>125</v>
      </c>
    </row>
    <row r="211" spans="1:63" s="12" customFormat="1" ht="22.8" customHeight="1">
      <c r="A211" s="12"/>
      <c r="B211" s="189"/>
      <c r="C211" s="190"/>
      <c r="D211" s="191" t="s">
        <v>71</v>
      </c>
      <c r="E211" s="203" t="s">
        <v>185</v>
      </c>
      <c r="F211" s="203" t="s">
        <v>389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SUM(P212:P243)</f>
        <v>0</v>
      </c>
      <c r="Q211" s="197"/>
      <c r="R211" s="198">
        <f>SUM(R212:R243)</f>
        <v>17.541494</v>
      </c>
      <c r="S211" s="197"/>
      <c r="T211" s="199">
        <f>SUM(T212:T243)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80</v>
      </c>
      <c r="AT211" s="201" t="s">
        <v>71</v>
      </c>
      <c r="AU211" s="201" t="s">
        <v>80</v>
      </c>
      <c r="AY211" s="200" t="s">
        <v>125</v>
      </c>
      <c r="BK211" s="202">
        <f>SUM(BK212:BK243)</f>
        <v>0</v>
      </c>
    </row>
    <row r="212" spans="1:65" s="2" customFormat="1" ht="24.15" customHeight="1">
      <c r="A212" s="39"/>
      <c r="B212" s="40"/>
      <c r="C212" s="205" t="s">
        <v>342</v>
      </c>
      <c r="D212" s="205" t="s">
        <v>127</v>
      </c>
      <c r="E212" s="206" t="s">
        <v>401</v>
      </c>
      <c r="F212" s="207" t="s">
        <v>402</v>
      </c>
      <c r="G212" s="208" t="s">
        <v>165</v>
      </c>
      <c r="H212" s="209">
        <v>69</v>
      </c>
      <c r="I212" s="210"/>
      <c r="J212" s="211">
        <f>ROUND(I212*H212,2)</f>
        <v>0</v>
      </c>
      <c r="K212" s="207" t="s">
        <v>131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0.1554</v>
      </c>
      <c r="R212" s="214">
        <f>Q212*H212</f>
        <v>10.7226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132</v>
      </c>
      <c r="AT212" s="216" t="s">
        <v>127</v>
      </c>
      <c r="AU212" s="216" t="s">
        <v>82</v>
      </c>
      <c r="AY212" s="18" t="s">
        <v>125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132</v>
      </c>
      <c r="BM212" s="216" t="s">
        <v>839</v>
      </c>
    </row>
    <row r="213" spans="1:47" s="2" customFormat="1" ht="12">
      <c r="A213" s="39"/>
      <c r="B213" s="40"/>
      <c r="C213" s="41"/>
      <c r="D213" s="218" t="s">
        <v>134</v>
      </c>
      <c r="E213" s="41"/>
      <c r="F213" s="219" t="s">
        <v>404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134</v>
      </c>
      <c r="AU213" s="18" t="s">
        <v>82</v>
      </c>
    </row>
    <row r="214" spans="1:51" s="13" customFormat="1" ht="12">
      <c r="A214" s="13"/>
      <c r="B214" s="223"/>
      <c r="C214" s="224"/>
      <c r="D214" s="225" t="s">
        <v>146</v>
      </c>
      <c r="E214" s="226" t="s">
        <v>19</v>
      </c>
      <c r="F214" s="227" t="s">
        <v>405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146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125</v>
      </c>
    </row>
    <row r="215" spans="1:51" s="14" customFormat="1" ht="12">
      <c r="A215" s="14"/>
      <c r="B215" s="234"/>
      <c r="C215" s="235"/>
      <c r="D215" s="225" t="s">
        <v>146</v>
      </c>
      <c r="E215" s="236" t="s">
        <v>19</v>
      </c>
      <c r="F215" s="237" t="s">
        <v>423</v>
      </c>
      <c r="G215" s="235"/>
      <c r="H215" s="238">
        <v>50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146</v>
      </c>
      <c r="AU215" s="244" t="s">
        <v>82</v>
      </c>
      <c r="AV215" s="14" t="s">
        <v>82</v>
      </c>
      <c r="AW215" s="14" t="s">
        <v>33</v>
      </c>
      <c r="AX215" s="14" t="s">
        <v>72</v>
      </c>
      <c r="AY215" s="244" t="s">
        <v>125</v>
      </c>
    </row>
    <row r="216" spans="1:51" s="13" customFormat="1" ht="12">
      <c r="A216" s="13"/>
      <c r="B216" s="223"/>
      <c r="C216" s="224"/>
      <c r="D216" s="225" t="s">
        <v>146</v>
      </c>
      <c r="E216" s="226" t="s">
        <v>19</v>
      </c>
      <c r="F216" s="227" t="s">
        <v>406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146</v>
      </c>
      <c r="AU216" s="233" t="s">
        <v>82</v>
      </c>
      <c r="AV216" s="13" t="s">
        <v>80</v>
      </c>
      <c r="AW216" s="13" t="s">
        <v>33</v>
      </c>
      <c r="AX216" s="13" t="s">
        <v>72</v>
      </c>
      <c r="AY216" s="233" t="s">
        <v>125</v>
      </c>
    </row>
    <row r="217" spans="1:51" s="14" customFormat="1" ht="12">
      <c r="A217" s="14"/>
      <c r="B217" s="234"/>
      <c r="C217" s="235"/>
      <c r="D217" s="225" t="s">
        <v>146</v>
      </c>
      <c r="E217" s="236" t="s">
        <v>19</v>
      </c>
      <c r="F217" s="237" t="s">
        <v>249</v>
      </c>
      <c r="G217" s="235"/>
      <c r="H217" s="238">
        <v>19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146</v>
      </c>
      <c r="AU217" s="244" t="s">
        <v>82</v>
      </c>
      <c r="AV217" s="14" t="s">
        <v>82</v>
      </c>
      <c r="AW217" s="14" t="s">
        <v>33</v>
      </c>
      <c r="AX217" s="14" t="s">
        <v>72</v>
      </c>
      <c r="AY217" s="244" t="s">
        <v>125</v>
      </c>
    </row>
    <row r="218" spans="1:51" s="15" customFormat="1" ht="12">
      <c r="A218" s="15"/>
      <c r="B218" s="245"/>
      <c r="C218" s="246"/>
      <c r="D218" s="225" t="s">
        <v>146</v>
      </c>
      <c r="E218" s="247" t="s">
        <v>19</v>
      </c>
      <c r="F218" s="248" t="s">
        <v>151</v>
      </c>
      <c r="G218" s="246"/>
      <c r="H218" s="249">
        <v>69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5" t="s">
        <v>146</v>
      </c>
      <c r="AU218" s="255" t="s">
        <v>82</v>
      </c>
      <c r="AV218" s="15" t="s">
        <v>132</v>
      </c>
      <c r="AW218" s="15" t="s">
        <v>33</v>
      </c>
      <c r="AX218" s="15" t="s">
        <v>80</v>
      </c>
      <c r="AY218" s="255" t="s">
        <v>125</v>
      </c>
    </row>
    <row r="219" spans="1:65" s="2" customFormat="1" ht="16.5" customHeight="1">
      <c r="A219" s="39"/>
      <c r="B219" s="40"/>
      <c r="C219" s="256" t="s">
        <v>348</v>
      </c>
      <c r="D219" s="256" t="s">
        <v>239</v>
      </c>
      <c r="E219" s="257" t="s">
        <v>408</v>
      </c>
      <c r="F219" s="258" t="s">
        <v>409</v>
      </c>
      <c r="G219" s="259" t="s">
        <v>165</v>
      </c>
      <c r="H219" s="260">
        <v>19.38</v>
      </c>
      <c r="I219" s="261"/>
      <c r="J219" s="262">
        <f>ROUND(I219*H219,2)</f>
        <v>0</v>
      </c>
      <c r="K219" s="258" t="s">
        <v>131</v>
      </c>
      <c r="L219" s="263"/>
      <c r="M219" s="264" t="s">
        <v>19</v>
      </c>
      <c r="N219" s="265" t="s">
        <v>43</v>
      </c>
      <c r="O219" s="85"/>
      <c r="P219" s="214">
        <f>O219*H219</f>
        <v>0</v>
      </c>
      <c r="Q219" s="214">
        <v>0.0483</v>
      </c>
      <c r="R219" s="214">
        <f>Q219*H219</f>
        <v>0.936054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175</v>
      </c>
      <c r="AT219" s="216" t="s">
        <v>239</v>
      </c>
      <c r="AU219" s="216" t="s">
        <v>82</v>
      </c>
      <c r="AY219" s="18" t="s">
        <v>125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132</v>
      </c>
      <c r="BM219" s="216" t="s">
        <v>840</v>
      </c>
    </row>
    <row r="220" spans="1:51" s="14" customFormat="1" ht="12">
      <c r="A220" s="14"/>
      <c r="B220" s="234"/>
      <c r="C220" s="235"/>
      <c r="D220" s="225" t="s">
        <v>146</v>
      </c>
      <c r="E220" s="235"/>
      <c r="F220" s="237" t="s">
        <v>841</v>
      </c>
      <c r="G220" s="235"/>
      <c r="H220" s="238">
        <v>19.38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146</v>
      </c>
      <c r="AU220" s="244" t="s">
        <v>82</v>
      </c>
      <c r="AV220" s="14" t="s">
        <v>82</v>
      </c>
      <c r="AW220" s="14" t="s">
        <v>4</v>
      </c>
      <c r="AX220" s="14" t="s">
        <v>80</v>
      </c>
      <c r="AY220" s="244" t="s">
        <v>125</v>
      </c>
    </row>
    <row r="221" spans="1:65" s="2" customFormat="1" ht="16.5" customHeight="1">
      <c r="A221" s="39"/>
      <c r="B221" s="40"/>
      <c r="C221" s="256" t="s">
        <v>353</v>
      </c>
      <c r="D221" s="256" t="s">
        <v>239</v>
      </c>
      <c r="E221" s="257" t="s">
        <v>413</v>
      </c>
      <c r="F221" s="258" t="s">
        <v>414</v>
      </c>
      <c r="G221" s="259" t="s">
        <v>165</v>
      </c>
      <c r="H221" s="260">
        <v>51.5</v>
      </c>
      <c r="I221" s="261"/>
      <c r="J221" s="262">
        <f>ROUND(I221*H221,2)</f>
        <v>0</v>
      </c>
      <c r="K221" s="258" t="s">
        <v>131</v>
      </c>
      <c r="L221" s="263"/>
      <c r="M221" s="264" t="s">
        <v>19</v>
      </c>
      <c r="N221" s="265" t="s">
        <v>43</v>
      </c>
      <c r="O221" s="85"/>
      <c r="P221" s="214">
        <f>O221*H221</f>
        <v>0</v>
      </c>
      <c r="Q221" s="214">
        <v>0.08</v>
      </c>
      <c r="R221" s="214">
        <f>Q221*H221</f>
        <v>4.12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175</v>
      </c>
      <c r="AT221" s="216" t="s">
        <v>239</v>
      </c>
      <c r="AU221" s="216" t="s">
        <v>82</v>
      </c>
      <c r="AY221" s="18" t="s">
        <v>125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132</v>
      </c>
      <c r="BM221" s="216" t="s">
        <v>842</v>
      </c>
    </row>
    <row r="222" spans="1:51" s="14" customFormat="1" ht="12">
      <c r="A222" s="14"/>
      <c r="B222" s="234"/>
      <c r="C222" s="235"/>
      <c r="D222" s="225" t="s">
        <v>146</v>
      </c>
      <c r="E222" s="235"/>
      <c r="F222" s="237" t="s">
        <v>843</v>
      </c>
      <c r="G222" s="235"/>
      <c r="H222" s="238">
        <v>51.5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146</v>
      </c>
      <c r="AU222" s="244" t="s">
        <v>82</v>
      </c>
      <c r="AV222" s="14" t="s">
        <v>82</v>
      </c>
      <c r="AW222" s="14" t="s">
        <v>4</v>
      </c>
      <c r="AX222" s="14" t="s">
        <v>80</v>
      </c>
      <c r="AY222" s="244" t="s">
        <v>125</v>
      </c>
    </row>
    <row r="223" spans="1:65" s="2" customFormat="1" ht="24.15" customHeight="1">
      <c r="A223" s="39"/>
      <c r="B223" s="40"/>
      <c r="C223" s="205" t="s">
        <v>358</v>
      </c>
      <c r="D223" s="205" t="s">
        <v>127</v>
      </c>
      <c r="E223" s="206" t="s">
        <v>418</v>
      </c>
      <c r="F223" s="207" t="s">
        <v>419</v>
      </c>
      <c r="G223" s="208" t="s">
        <v>165</v>
      </c>
      <c r="H223" s="209">
        <v>10</v>
      </c>
      <c r="I223" s="210"/>
      <c r="J223" s="211">
        <f>ROUND(I223*H223,2)</f>
        <v>0</v>
      </c>
      <c r="K223" s="207" t="s">
        <v>131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0.1295</v>
      </c>
      <c r="R223" s="214">
        <f>Q223*H223</f>
        <v>1.295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132</v>
      </c>
      <c r="AT223" s="216" t="s">
        <v>127</v>
      </c>
      <c r="AU223" s="216" t="s">
        <v>82</v>
      </c>
      <c r="AY223" s="18" t="s">
        <v>125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132</v>
      </c>
      <c r="BM223" s="216" t="s">
        <v>844</v>
      </c>
    </row>
    <row r="224" spans="1:47" s="2" customFormat="1" ht="12">
      <c r="A224" s="39"/>
      <c r="B224" s="40"/>
      <c r="C224" s="41"/>
      <c r="D224" s="218" t="s">
        <v>134</v>
      </c>
      <c r="E224" s="41"/>
      <c r="F224" s="219" t="s">
        <v>421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134</v>
      </c>
      <c r="AU224" s="18" t="s">
        <v>82</v>
      </c>
    </row>
    <row r="225" spans="1:51" s="13" customFormat="1" ht="12">
      <c r="A225" s="13"/>
      <c r="B225" s="223"/>
      <c r="C225" s="224"/>
      <c r="D225" s="225" t="s">
        <v>146</v>
      </c>
      <c r="E225" s="226" t="s">
        <v>19</v>
      </c>
      <c r="F225" s="227" t="s">
        <v>422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146</v>
      </c>
      <c r="AU225" s="233" t="s">
        <v>82</v>
      </c>
      <c r="AV225" s="13" t="s">
        <v>80</v>
      </c>
      <c r="AW225" s="13" t="s">
        <v>33</v>
      </c>
      <c r="AX225" s="13" t="s">
        <v>72</v>
      </c>
      <c r="AY225" s="233" t="s">
        <v>125</v>
      </c>
    </row>
    <row r="226" spans="1:51" s="14" customFormat="1" ht="12">
      <c r="A226" s="14"/>
      <c r="B226" s="234"/>
      <c r="C226" s="235"/>
      <c r="D226" s="225" t="s">
        <v>146</v>
      </c>
      <c r="E226" s="236" t="s">
        <v>19</v>
      </c>
      <c r="F226" s="237" t="s">
        <v>192</v>
      </c>
      <c r="G226" s="235"/>
      <c r="H226" s="238">
        <v>10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146</v>
      </c>
      <c r="AU226" s="244" t="s">
        <v>82</v>
      </c>
      <c r="AV226" s="14" t="s">
        <v>82</v>
      </c>
      <c r="AW226" s="14" t="s">
        <v>33</v>
      </c>
      <c r="AX226" s="14" t="s">
        <v>80</v>
      </c>
      <c r="AY226" s="244" t="s">
        <v>125</v>
      </c>
    </row>
    <row r="227" spans="1:65" s="2" customFormat="1" ht="16.5" customHeight="1">
      <c r="A227" s="39"/>
      <c r="B227" s="40"/>
      <c r="C227" s="256" t="s">
        <v>363</v>
      </c>
      <c r="D227" s="256" t="s">
        <v>239</v>
      </c>
      <c r="E227" s="257" t="s">
        <v>424</v>
      </c>
      <c r="F227" s="258" t="s">
        <v>425</v>
      </c>
      <c r="G227" s="259" t="s">
        <v>165</v>
      </c>
      <c r="H227" s="260">
        <v>10.2</v>
      </c>
      <c r="I227" s="261"/>
      <c r="J227" s="262">
        <f>ROUND(I227*H227,2)</f>
        <v>0</v>
      </c>
      <c r="K227" s="258" t="s">
        <v>131</v>
      </c>
      <c r="L227" s="263"/>
      <c r="M227" s="264" t="s">
        <v>19</v>
      </c>
      <c r="N227" s="265" t="s">
        <v>43</v>
      </c>
      <c r="O227" s="85"/>
      <c r="P227" s="214">
        <f>O227*H227</f>
        <v>0</v>
      </c>
      <c r="Q227" s="214">
        <v>0.045</v>
      </c>
      <c r="R227" s="214">
        <f>Q227*H227</f>
        <v>0.45899999999999996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175</v>
      </c>
      <c r="AT227" s="216" t="s">
        <v>239</v>
      </c>
      <c r="AU227" s="216" t="s">
        <v>82</v>
      </c>
      <c r="AY227" s="18" t="s">
        <v>125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132</v>
      </c>
      <c r="BM227" s="216" t="s">
        <v>845</v>
      </c>
    </row>
    <row r="228" spans="1:51" s="14" customFormat="1" ht="12">
      <c r="A228" s="14"/>
      <c r="B228" s="234"/>
      <c r="C228" s="235"/>
      <c r="D228" s="225" t="s">
        <v>146</v>
      </c>
      <c r="E228" s="235"/>
      <c r="F228" s="237" t="s">
        <v>846</v>
      </c>
      <c r="G228" s="235"/>
      <c r="H228" s="238">
        <v>10.2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146</v>
      </c>
      <c r="AU228" s="244" t="s">
        <v>82</v>
      </c>
      <c r="AV228" s="14" t="s">
        <v>82</v>
      </c>
      <c r="AW228" s="14" t="s">
        <v>4</v>
      </c>
      <c r="AX228" s="14" t="s">
        <v>80</v>
      </c>
      <c r="AY228" s="244" t="s">
        <v>125</v>
      </c>
    </row>
    <row r="229" spans="1:65" s="2" customFormat="1" ht="24.15" customHeight="1">
      <c r="A229" s="39"/>
      <c r="B229" s="40"/>
      <c r="C229" s="205" t="s">
        <v>368</v>
      </c>
      <c r="D229" s="205" t="s">
        <v>127</v>
      </c>
      <c r="E229" s="206" t="s">
        <v>429</v>
      </c>
      <c r="F229" s="207" t="s">
        <v>430</v>
      </c>
      <c r="G229" s="208" t="s">
        <v>165</v>
      </c>
      <c r="H229" s="209">
        <v>52</v>
      </c>
      <c r="I229" s="210"/>
      <c r="J229" s="211">
        <f>ROUND(I229*H229,2)</f>
        <v>0</v>
      </c>
      <c r="K229" s="207" t="s">
        <v>131</v>
      </c>
      <c r="L229" s="45"/>
      <c r="M229" s="212" t="s">
        <v>19</v>
      </c>
      <c r="N229" s="213" t="s">
        <v>43</v>
      </c>
      <c r="O229" s="85"/>
      <c r="P229" s="214">
        <f>O229*H229</f>
        <v>0</v>
      </c>
      <c r="Q229" s="214">
        <v>0.00017</v>
      </c>
      <c r="R229" s="214">
        <f>Q229*H229</f>
        <v>0.00884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132</v>
      </c>
      <c r="AT229" s="216" t="s">
        <v>127</v>
      </c>
      <c r="AU229" s="216" t="s">
        <v>82</v>
      </c>
      <c r="AY229" s="18" t="s">
        <v>125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132</v>
      </c>
      <c r="BM229" s="216" t="s">
        <v>847</v>
      </c>
    </row>
    <row r="230" spans="1:47" s="2" customFormat="1" ht="12">
      <c r="A230" s="39"/>
      <c r="B230" s="40"/>
      <c r="C230" s="41"/>
      <c r="D230" s="218" t="s">
        <v>134</v>
      </c>
      <c r="E230" s="41"/>
      <c r="F230" s="219" t="s">
        <v>432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134</v>
      </c>
      <c r="AU230" s="18" t="s">
        <v>82</v>
      </c>
    </row>
    <row r="231" spans="1:65" s="2" customFormat="1" ht="16.5" customHeight="1">
      <c r="A231" s="39"/>
      <c r="B231" s="40"/>
      <c r="C231" s="205" t="s">
        <v>373</v>
      </c>
      <c r="D231" s="205" t="s">
        <v>127</v>
      </c>
      <c r="E231" s="206" t="s">
        <v>434</v>
      </c>
      <c r="F231" s="207" t="s">
        <v>435</v>
      </c>
      <c r="G231" s="208" t="s">
        <v>165</v>
      </c>
      <c r="H231" s="209">
        <v>52</v>
      </c>
      <c r="I231" s="210"/>
      <c r="J231" s="211">
        <f>ROUND(I231*H231,2)</f>
        <v>0</v>
      </c>
      <c r="K231" s="207" t="s">
        <v>131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132</v>
      </c>
      <c r="AT231" s="216" t="s">
        <v>127</v>
      </c>
      <c r="AU231" s="216" t="s">
        <v>82</v>
      </c>
      <c r="AY231" s="18" t="s">
        <v>125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132</v>
      </c>
      <c r="BM231" s="216" t="s">
        <v>848</v>
      </c>
    </row>
    <row r="232" spans="1:47" s="2" customFormat="1" ht="12">
      <c r="A232" s="39"/>
      <c r="B232" s="40"/>
      <c r="C232" s="41"/>
      <c r="D232" s="218" t="s">
        <v>134</v>
      </c>
      <c r="E232" s="41"/>
      <c r="F232" s="219" t="s">
        <v>437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134</v>
      </c>
      <c r="AU232" s="18" t="s">
        <v>82</v>
      </c>
    </row>
    <row r="233" spans="1:51" s="14" customFormat="1" ht="12">
      <c r="A233" s="14"/>
      <c r="B233" s="234"/>
      <c r="C233" s="235"/>
      <c r="D233" s="225" t="s">
        <v>146</v>
      </c>
      <c r="E233" s="236" t="s">
        <v>19</v>
      </c>
      <c r="F233" s="237" t="s">
        <v>849</v>
      </c>
      <c r="G233" s="235"/>
      <c r="H233" s="238">
        <v>52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146</v>
      </c>
      <c r="AU233" s="244" t="s">
        <v>82</v>
      </c>
      <c r="AV233" s="14" t="s">
        <v>82</v>
      </c>
      <c r="AW233" s="14" t="s">
        <v>33</v>
      </c>
      <c r="AX233" s="14" t="s">
        <v>80</v>
      </c>
      <c r="AY233" s="244" t="s">
        <v>125</v>
      </c>
    </row>
    <row r="234" spans="1:65" s="2" customFormat="1" ht="16.5" customHeight="1">
      <c r="A234" s="39"/>
      <c r="B234" s="40"/>
      <c r="C234" s="205" t="s">
        <v>379</v>
      </c>
      <c r="D234" s="205" t="s">
        <v>127</v>
      </c>
      <c r="E234" s="206" t="s">
        <v>450</v>
      </c>
      <c r="F234" s="207" t="s">
        <v>451</v>
      </c>
      <c r="G234" s="208" t="s">
        <v>447</v>
      </c>
      <c r="H234" s="209">
        <v>1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132</v>
      </c>
      <c r="AT234" s="216" t="s">
        <v>127</v>
      </c>
      <c r="AU234" s="216" t="s">
        <v>82</v>
      </c>
      <c r="AY234" s="18" t="s">
        <v>125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132</v>
      </c>
      <c r="BM234" s="216" t="s">
        <v>850</v>
      </c>
    </row>
    <row r="235" spans="1:51" s="14" customFormat="1" ht="12">
      <c r="A235" s="14"/>
      <c r="B235" s="234"/>
      <c r="C235" s="235"/>
      <c r="D235" s="225" t="s">
        <v>146</v>
      </c>
      <c r="E235" s="236" t="s">
        <v>19</v>
      </c>
      <c r="F235" s="237" t="s">
        <v>80</v>
      </c>
      <c r="G235" s="235"/>
      <c r="H235" s="238">
        <v>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146</v>
      </c>
      <c r="AU235" s="244" t="s">
        <v>82</v>
      </c>
      <c r="AV235" s="14" t="s">
        <v>82</v>
      </c>
      <c r="AW235" s="14" t="s">
        <v>33</v>
      </c>
      <c r="AX235" s="14" t="s">
        <v>80</v>
      </c>
      <c r="AY235" s="244" t="s">
        <v>125</v>
      </c>
    </row>
    <row r="236" spans="1:65" s="2" customFormat="1" ht="16.5" customHeight="1">
      <c r="A236" s="39"/>
      <c r="B236" s="40"/>
      <c r="C236" s="205" t="s">
        <v>384</v>
      </c>
      <c r="D236" s="205" t="s">
        <v>127</v>
      </c>
      <c r="E236" s="206" t="s">
        <v>454</v>
      </c>
      <c r="F236" s="207" t="s">
        <v>455</v>
      </c>
      <c r="G236" s="208" t="s">
        <v>447</v>
      </c>
      <c r="H236" s="209">
        <v>1</v>
      </c>
      <c r="I236" s="210"/>
      <c r="J236" s="211">
        <f>ROUND(I236*H236,2)</f>
        <v>0</v>
      </c>
      <c r="K236" s="207" t="s">
        <v>19</v>
      </c>
      <c r="L236" s="45"/>
      <c r="M236" s="212" t="s">
        <v>19</v>
      </c>
      <c r="N236" s="213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132</v>
      </c>
      <c r="AT236" s="216" t="s">
        <v>127</v>
      </c>
      <c r="AU236" s="216" t="s">
        <v>82</v>
      </c>
      <c r="AY236" s="18" t="s">
        <v>125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132</v>
      </c>
      <c r="BM236" s="216" t="s">
        <v>851</v>
      </c>
    </row>
    <row r="237" spans="1:51" s="13" customFormat="1" ht="12">
      <c r="A237" s="13"/>
      <c r="B237" s="223"/>
      <c r="C237" s="224"/>
      <c r="D237" s="225" t="s">
        <v>146</v>
      </c>
      <c r="E237" s="226" t="s">
        <v>19</v>
      </c>
      <c r="F237" s="227" t="s">
        <v>457</v>
      </c>
      <c r="G237" s="224"/>
      <c r="H237" s="226" t="s">
        <v>19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146</v>
      </c>
      <c r="AU237" s="233" t="s">
        <v>82</v>
      </c>
      <c r="AV237" s="13" t="s">
        <v>80</v>
      </c>
      <c r="AW237" s="13" t="s">
        <v>33</v>
      </c>
      <c r="AX237" s="13" t="s">
        <v>72</v>
      </c>
      <c r="AY237" s="233" t="s">
        <v>125</v>
      </c>
    </row>
    <row r="238" spans="1:51" s="13" customFormat="1" ht="12">
      <c r="A238" s="13"/>
      <c r="B238" s="223"/>
      <c r="C238" s="224"/>
      <c r="D238" s="225" t="s">
        <v>146</v>
      </c>
      <c r="E238" s="226" t="s">
        <v>19</v>
      </c>
      <c r="F238" s="227" t="s">
        <v>852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146</v>
      </c>
      <c r="AU238" s="233" t="s">
        <v>82</v>
      </c>
      <c r="AV238" s="13" t="s">
        <v>80</v>
      </c>
      <c r="AW238" s="13" t="s">
        <v>33</v>
      </c>
      <c r="AX238" s="13" t="s">
        <v>72</v>
      </c>
      <c r="AY238" s="233" t="s">
        <v>125</v>
      </c>
    </row>
    <row r="239" spans="1:51" s="14" customFormat="1" ht="12">
      <c r="A239" s="14"/>
      <c r="B239" s="234"/>
      <c r="C239" s="235"/>
      <c r="D239" s="225" t="s">
        <v>146</v>
      </c>
      <c r="E239" s="236" t="s">
        <v>19</v>
      </c>
      <c r="F239" s="237" t="s">
        <v>80</v>
      </c>
      <c r="G239" s="235"/>
      <c r="H239" s="238">
        <v>1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146</v>
      </c>
      <c r="AU239" s="244" t="s">
        <v>82</v>
      </c>
      <c r="AV239" s="14" t="s">
        <v>82</v>
      </c>
      <c r="AW239" s="14" t="s">
        <v>33</v>
      </c>
      <c r="AX239" s="14" t="s">
        <v>80</v>
      </c>
      <c r="AY239" s="244" t="s">
        <v>125</v>
      </c>
    </row>
    <row r="240" spans="1:65" s="2" customFormat="1" ht="16.5" customHeight="1">
      <c r="A240" s="39"/>
      <c r="B240" s="40"/>
      <c r="C240" s="256" t="s">
        <v>390</v>
      </c>
      <c r="D240" s="256" t="s">
        <v>239</v>
      </c>
      <c r="E240" s="257" t="s">
        <v>460</v>
      </c>
      <c r="F240" s="258" t="s">
        <v>461</v>
      </c>
      <c r="G240" s="259" t="s">
        <v>130</v>
      </c>
      <c r="H240" s="260">
        <v>3</v>
      </c>
      <c r="I240" s="261"/>
      <c r="J240" s="262">
        <f>ROUND(I240*H240,2)</f>
        <v>0</v>
      </c>
      <c r="K240" s="258" t="s">
        <v>19</v>
      </c>
      <c r="L240" s="263"/>
      <c r="M240" s="264" t="s">
        <v>19</v>
      </c>
      <c r="N240" s="265" t="s">
        <v>43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175</v>
      </c>
      <c r="AT240" s="216" t="s">
        <v>239</v>
      </c>
      <c r="AU240" s="216" t="s">
        <v>82</v>
      </c>
      <c r="AY240" s="18" t="s">
        <v>125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80</v>
      </c>
      <c r="BK240" s="217">
        <f>ROUND(I240*H240,2)</f>
        <v>0</v>
      </c>
      <c r="BL240" s="18" t="s">
        <v>132</v>
      </c>
      <c r="BM240" s="216" t="s">
        <v>853</v>
      </c>
    </row>
    <row r="241" spans="1:65" s="2" customFormat="1" ht="16.5" customHeight="1">
      <c r="A241" s="39"/>
      <c r="B241" s="40"/>
      <c r="C241" s="256" t="s">
        <v>395</v>
      </c>
      <c r="D241" s="256" t="s">
        <v>239</v>
      </c>
      <c r="E241" s="257" t="s">
        <v>464</v>
      </c>
      <c r="F241" s="258" t="s">
        <v>660</v>
      </c>
      <c r="G241" s="259" t="s">
        <v>130</v>
      </c>
      <c r="H241" s="260">
        <v>1</v>
      </c>
      <c r="I241" s="261"/>
      <c r="J241" s="262">
        <f>ROUND(I241*H241,2)</f>
        <v>0</v>
      </c>
      <c r="K241" s="258" t="s">
        <v>19</v>
      </c>
      <c r="L241" s="263"/>
      <c r="M241" s="264" t="s">
        <v>19</v>
      </c>
      <c r="N241" s="265" t="s">
        <v>43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175</v>
      </c>
      <c r="AT241" s="216" t="s">
        <v>239</v>
      </c>
      <c r="AU241" s="216" t="s">
        <v>82</v>
      </c>
      <c r="AY241" s="18" t="s">
        <v>125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132</v>
      </c>
      <c r="BM241" s="216" t="s">
        <v>854</v>
      </c>
    </row>
    <row r="242" spans="1:65" s="2" customFormat="1" ht="16.5" customHeight="1">
      <c r="A242" s="39"/>
      <c r="B242" s="40"/>
      <c r="C242" s="256" t="s">
        <v>400</v>
      </c>
      <c r="D242" s="256" t="s">
        <v>239</v>
      </c>
      <c r="E242" s="257" t="s">
        <v>472</v>
      </c>
      <c r="F242" s="258" t="s">
        <v>473</v>
      </c>
      <c r="G242" s="259" t="s">
        <v>130</v>
      </c>
      <c r="H242" s="260">
        <v>1</v>
      </c>
      <c r="I242" s="261"/>
      <c r="J242" s="262">
        <f>ROUND(I242*H242,2)</f>
        <v>0</v>
      </c>
      <c r="K242" s="258" t="s">
        <v>19</v>
      </c>
      <c r="L242" s="263"/>
      <c r="M242" s="264" t="s">
        <v>19</v>
      </c>
      <c r="N242" s="265" t="s">
        <v>43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175</v>
      </c>
      <c r="AT242" s="216" t="s">
        <v>239</v>
      </c>
      <c r="AU242" s="216" t="s">
        <v>82</v>
      </c>
      <c r="AY242" s="18" t="s">
        <v>125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80</v>
      </c>
      <c r="BK242" s="217">
        <f>ROUND(I242*H242,2)</f>
        <v>0</v>
      </c>
      <c r="BL242" s="18" t="s">
        <v>132</v>
      </c>
      <c r="BM242" s="216" t="s">
        <v>855</v>
      </c>
    </row>
    <row r="243" spans="1:65" s="2" customFormat="1" ht="21.75" customHeight="1">
      <c r="A243" s="39"/>
      <c r="B243" s="40"/>
      <c r="C243" s="256" t="s">
        <v>407</v>
      </c>
      <c r="D243" s="256" t="s">
        <v>239</v>
      </c>
      <c r="E243" s="257" t="s">
        <v>662</v>
      </c>
      <c r="F243" s="258" t="s">
        <v>663</v>
      </c>
      <c r="G243" s="259" t="s">
        <v>130</v>
      </c>
      <c r="H243" s="260">
        <v>1</v>
      </c>
      <c r="I243" s="261"/>
      <c r="J243" s="262">
        <f>ROUND(I243*H243,2)</f>
        <v>0</v>
      </c>
      <c r="K243" s="258" t="s">
        <v>19</v>
      </c>
      <c r="L243" s="263"/>
      <c r="M243" s="264" t="s">
        <v>19</v>
      </c>
      <c r="N243" s="265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175</v>
      </c>
      <c r="AT243" s="216" t="s">
        <v>239</v>
      </c>
      <c r="AU243" s="216" t="s">
        <v>82</v>
      </c>
      <c r="AY243" s="18" t="s">
        <v>125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132</v>
      </c>
      <c r="BM243" s="216" t="s">
        <v>856</v>
      </c>
    </row>
    <row r="244" spans="1:63" s="12" customFormat="1" ht="22.8" customHeight="1">
      <c r="A244" s="12"/>
      <c r="B244" s="189"/>
      <c r="C244" s="190"/>
      <c r="D244" s="191" t="s">
        <v>71</v>
      </c>
      <c r="E244" s="203" t="s">
        <v>475</v>
      </c>
      <c r="F244" s="203" t="s">
        <v>476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SUM(P245:P261)</f>
        <v>0</v>
      </c>
      <c r="Q244" s="197"/>
      <c r="R244" s="198">
        <f>SUM(R245:R261)</f>
        <v>0</v>
      </c>
      <c r="S244" s="197"/>
      <c r="T244" s="199">
        <f>SUM(T245:T261)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0" t="s">
        <v>80</v>
      </c>
      <c r="AT244" s="201" t="s">
        <v>71</v>
      </c>
      <c r="AU244" s="201" t="s">
        <v>80</v>
      </c>
      <c r="AY244" s="200" t="s">
        <v>125</v>
      </c>
      <c r="BK244" s="202">
        <f>SUM(BK245:BK261)</f>
        <v>0</v>
      </c>
    </row>
    <row r="245" spans="1:65" s="2" customFormat="1" ht="24.15" customHeight="1">
      <c r="A245" s="39"/>
      <c r="B245" s="40"/>
      <c r="C245" s="205" t="s">
        <v>412</v>
      </c>
      <c r="D245" s="205" t="s">
        <v>127</v>
      </c>
      <c r="E245" s="206" t="s">
        <v>477</v>
      </c>
      <c r="F245" s="207" t="s">
        <v>478</v>
      </c>
      <c r="G245" s="208" t="s">
        <v>221</v>
      </c>
      <c r="H245" s="209">
        <v>24.416</v>
      </c>
      <c r="I245" s="210"/>
      <c r="J245" s="211">
        <f>ROUND(I245*H245,2)</f>
        <v>0</v>
      </c>
      <c r="K245" s="207" t="s">
        <v>131</v>
      </c>
      <c r="L245" s="45"/>
      <c r="M245" s="212" t="s">
        <v>19</v>
      </c>
      <c r="N245" s="213" t="s">
        <v>43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132</v>
      </c>
      <c r="AT245" s="216" t="s">
        <v>127</v>
      </c>
      <c r="AU245" s="216" t="s">
        <v>82</v>
      </c>
      <c r="AY245" s="18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132</v>
      </c>
      <c r="BM245" s="216" t="s">
        <v>857</v>
      </c>
    </row>
    <row r="246" spans="1:47" s="2" customFormat="1" ht="12">
      <c r="A246" s="39"/>
      <c r="B246" s="40"/>
      <c r="C246" s="41"/>
      <c r="D246" s="218" t="s">
        <v>134</v>
      </c>
      <c r="E246" s="41"/>
      <c r="F246" s="219" t="s">
        <v>480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134</v>
      </c>
      <c r="AU246" s="18" t="s">
        <v>82</v>
      </c>
    </row>
    <row r="247" spans="1:65" s="2" customFormat="1" ht="24.15" customHeight="1">
      <c r="A247" s="39"/>
      <c r="B247" s="40"/>
      <c r="C247" s="205" t="s">
        <v>417</v>
      </c>
      <c r="D247" s="205" t="s">
        <v>127</v>
      </c>
      <c r="E247" s="206" t="s">
        <v>482</v>
      </c>
      <c r="F247" s="207" t="s">
        <v>483</v>
      </c>
      <c r="G247" s="208" t="s">
        <v>221</v>
      </c>
      <c r="H247" s="209">
        <v>341.824</v>
      </c>
      <c r="I247" s="210"/>
      <c r="J247" s="211">
        <f>ROUND(I247*H247,2)</f>
        <v>0</v>
      </c>
      <c r="K247" s="207" t="s">
        <v>131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132</v>
      </c>
      <c r="AT247" s="216" t="s">
        <v>127</v>
      </c>
      <c r="AU247" s="216" t="s">
        <v>82</v>
      </c>
      <c r="AY247" s="18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132</v>
      </c>
      <c r="BM247" s="216" t="s">
        <v>858</v>
      </c>
    </row>
    <row r="248" spans="1:47" s="2" customFormat="1" ht="12">
      <c r="A248" s="39"/>
      <c r="B248" s="40"/>
      <c r="C248" s="41"/>
      <c r="D248" s="218" t="s">
        <v>134</v>
      </c>
      <c r="E248" s="41"/>
      <c r="F248" s="219" t="s">
        <v>485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82</v>
      </c>
    </row>
    <row r="249" spans="1:51" s="14" customFormat="1" ht="12">
      <c r="A249" s="14"/>
      <c r="B249" s="234"/>
      <c r="C249" s="235"/>
      <c r="D249" s="225" t="s">
        <v>146</v>
      </c>
      <c r="E249" s="236" t="s">
        <v>19</v>
      </c>
      <c r="F249" s="237" t="s">
        <v>859</v>
      </c>
      <c r="G249" s="235"/>
      <c r="H249" s="238">
        <v>341.824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146</v>
      </c>
      <c r="AU249" s="244" t="s">
        <v>82</v>
      </c>
      <c r="AV249" s="14" t="s">
        <v>82</v>
      </c>
      <c r="AW249" s="14" t="s">
        <v>33</v>
      </c>
      <c r="AX249" s="14" t="s">
        <v>80</v>
      </c>
      <c r="AY249" s="244" t="s">
        <v>125</v>
      </c>
    </row>
    <row r="250" spans="1:65" s="2" customFormat="1" ht="16.5" customHeight="1">
      <c r="A250" s="39"/>
      <c r="B250" s="40"/>
      <c r="C250" s="205" t="s">
        <v>423</v>
      </c>
      <c r="D250" s="205" t="s">
        <v>127</v>
      </c>
      <c r="E250" s="206" t="s">
        <v>488</v>
      </c>
      <c r="F250" s="207" t="s">
        <v>489</v>
      </c>
      <c r="G250" s="208" t="s">
        <v>221</v>
      </c>
      <c r="H250" s="209">
        <v>24.416</v>
      </c>
      <c r="I250" s="210"/>
      <c r="J250" s="211">
        <f>ROUND(I250*H250,2)</f>
        <v>0</v>
      </c>
      <c r="K250" s="207" t="s">
        <v>131</v>
      </c>
      <c r="L250" s="45"/>
      <c r="M250" s="212" t="s">
        <v>19</v>
      </c>
      <c r="N250" s="213" t="s">
        <v>43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132</v>
      </c>
      <c r="AT250" s="216" t="s">
        <v>127</v>
      </c>
      <c r="AU250" s="216" t="s">
        <v>82</v>
      </c>
      <c r="AY250" s="18" t="s">
        <v>125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80</v>
      </c>
      <c r="BK250" s="217">
        <f>ROUND(I250*H250,2)</f>
        <v>0</v>
      </c>
      <c r="BL250" s="18" t="s">
        <v>132</v>
      </c>
      <c r="BM250" s="216" t="s">
        <v>860</v>
      </c>
    </row>
    <row r="251" spans="1:47" s="2" customFormat="1" ht="12">
      <c r="A251" s="39"/>
      <c r="B251" s="40"/>
      <c r="C251" s="41"/>
      <c r="D251" s="218" t="s">
        <v>134</v>
      </c>
      <c r="E251" s="41"/>
      <c r="F251" s="219" t="s">
        <v>491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134</v>
      </c>
      <c r="AU251" s="18" t="s">
        <v>82</v>
      </c>
    </row>
    <row r="252" spans="1:51" s="14" customFormat="1" ht="12">
      <c r="A252" s="14"/>
      <c r="B252" s="234"/>
      <c r="C252" s="235"/>
      <c r="D252" s="225" t="s">
        <v>146</v>
      </c>
      <c r="E252" s="236" t="s">
        <v>19</v>
      </c>
      <c r="F252" s="237" t="s">
        <v>861</v>
      </c>
      <c r="G252" s="235"/>
      <c r="H252" s="238">
        <v>24.416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146</v>
      </c>
      <c r="AU252" s="244" t="s">
        <v>82</v>
      </c>
      <c r="AV252" s="14" t="s">
        <v>82</v>
      </c>
      <c r="AW252" s="14" t="s">
        <v>33</v>
      </c>
      <c r="AX252" s="14" t="s">
        <v>80</v>
      </c>
      <c r="AY252" s="244" t="s">
        <v>125</v>
      </c>
    </row>
    <row r="253" spans="1:65" s="2" customFormat="1" ht="24.15" customHeight="1">
      <c r="A253" s="39"/>
      <c r="B253" s="40"/>
      <c r="C253" s="205" t="s">
        <v>428</v>
      </c>
      <c r="D253" s="205" t="s">
        <v>127</v>
      </c>
      <c r="E253" s="206" t="s">
        <v>494</v>
      </c>
      <c r="F253" s="207" t="s">
        <v>495</v>
      </c>
      <c r="G253" s="208" t="s">
        <v>221</v>
      </c>
      <c r="H253" s="209">
        <v>10.742</v>
      </c>
      <c r="I253" s="210"/>
      <c r="J253" s="211">
        <f>ROUND(I253*H253,2)</f>
        <v>0</v>
      </c>
      <c r="K253" s="207" t="s">
        <v>131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132</v>
      </c>
      <c r="AT253" s="216" t="s">
        <v>127</v>
      </c>
      <c r="AU253" s="216" t="s">
        <v>82</v>
      </c>
      <c r="AY253" s="18" t="s">
        <v>125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132</v>
      </c>
      <c r="BM253" s="216" t="s">
        <v>862</v>
      </c>
    </row>
    <row r="254" spans="1:47" s="2" customFormat="1" ht="12">
      <c r="A254" s="39"/>
      <c r="B254" s="40"/>
      <c r="C254" s="41"/>
      <c r="D254" s="218" t="s">
        <v>134</v>
      </c>
      <c r="E254" s="41"/>
      <c r="F254" s="219" t="s">
        <v>497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134</v>
      </c>
      <c r="AU254" s="18" t="s">
        <v>82</v>
      </c>
    </row>
    <row r="255" spans="1:51" s="14" customFormat="1" ht="12">
      <c r="A255" s="14"/>
      <c r="B255" s="234"/>
      <c r="C255" s="235"/>
      <c r="D255" s="225" t="s">
        <v>146</v>
      </c>
      <c r="E255" s="236" t="s">
        <v>19</v>
      </c>
      <c r="F255" s="237" t="s">
        <v>863</v>
      </c>
      <c r="G255" s="235"/>
      <c r="H255" s="238">
        <v>10.742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146</v>
      </c>
      <c r="AU255" s="244" t="s">
        <v>82</v>
      </c>
      <c r="AV255" s="14" t="s">
        <v>82</v>
      </c>
      <c r="AW255" s="14" t="s">
        <v>33</v>
      </c>
      <c r="AX255" s="14" t="s">
        <v>80</v>
      </c>
      <c r="AY255" s="244" t="s">
        <v>125</v>
      </c>
    </row>
    <row r="256" spans="1:65" s="2" customFormat="1" ht="24.15" customHeight="1">
      <c r="A256" s="39"/>
      <c r="B256" s="40"/>
      <c r="C256" s="205" t="s">
        <v>433</v>
      </c>
      <c r="D256" s="205" t="s">
        <v>127</v>
      </c>
      <c r="E256" s="206" t="s">
        <v>501</v>
      </c>
      <c r="F256" s="207" t="s">
        <v>220</v>
      </c>
      <c r="G256" s="208" t="s">
        <v>221</v>
      </c>
      <c r="H256" s="209">
        <v>6.583</v>
      </c>
      <c r="I256" s="210"/>
      <c r="J256" s="211">
        <f>ROUND(I256*H256,2)</f>
        <v>0</v>
      </c>
      <c r="K256" s="207" t="s">
        <v>131</v>
      </c>
      <c r="L256" s="45"/>
      <c r="M256" s="212" t="s">
        <v>19</v>
      </c>
      <c r="N256" s="213" t="s">
        <v>43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132</v>
      </c>
      <c r="AT256" s="216" t="s">
        <v>127</v>
      </c>
      <c r="AU256" s="216" t="s">
        <v>82</v>
      </c>
      <c r="AY256" s="18" t="s">
        <v>125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80</v>
      </c>
      <c r="BK256" s="217">
        <f>ROUND(I256*H256,2)</f>
        <v>0</v>
      </c>
      <c r="BL256" s="18" t="s">
        <v>132</v>
      </c>
      <c r="BM256" s="216" t="s">
        <v>864</v>
      </c>
    </row>
    <row r="257" spans="1:47" s="2" customFormat="1" ht="12">
      <c r="A257" s="39"/>
      <c r="B257" s="40"/>
      <c r="C257" s="41"/>
      <c r="D257" s="218" t="s">
        <v>134</v>
      </c>
      <c r="E257" s="41"/>
      <c r="F257" s="219" t="s">
        <v>503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134</v>
      </c>
      <c r="AU257" s="18" t="s">
        <v>82</v>
      </c>
    </row>
    <row r="258" spans="1:51" s="14" customFormat="1" ht="12">
      <c r="A258" s="14"/>
      <c r="B258" s="234"/>
      <c r="C258" s="235"/>
      <c r="D258" s="225" t="s">
        <v>146</v>
      </c>
      <c r="E258" s="236" t="s">
        <v>19</v>
      </c>
      <c r="F258" s="237" t="s">
        <v>865</v>
      </c>
      <c r="G258" s="235"/>
      <c r="H258" s="238">
        <v>6.583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146</v>
      </c>
      <c r="AU258" s="244" t="s">
        <v>82</v>
      </c>
      <c r="AV258" s="14" t="s">
        <v>82</v>
      </c>
      <c r="AW258" s="14" t="s">
        <v>33</v>
      </c>
      <c r="AX258" s="14" t="s">
        <v>80</v>
      </c>
      <c r="AY258" s="244" t="s">
        <v>125</v>
      </c>
    </row>
    <row r="259" spans="1:65" s="2" customFormat="1" ht="24.15" customHeight="1">
      <c r="A259" s="39"/>
      <c r="B259" s="40"/>
      <c r="C259" s="205" t="s">
        <v>439</v>
      </c>
      <c r="D259" s="205" t="s">
        <v>127</v>
      </c>
      <c r="E259" s="206" t="s">
        <v>506</v>
      </c>
      <c r="F259" s="207" t="s">
        <v>507</v>
      </c>
      <c r="G259" s="208" t="s">
        <v>221</v>
      </c>
      <c r="H259" s="209">
        <v>7.173</v>
      </c>
      <c r="I259" s="210"/>
      <c r="J259" s="211">
        <f>ROUND(I259*H259,2)</f>
        <v>0</v>
      </c>
      <c r="K259" s="207" t="s">
        <v>131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132</v>
      </c>
      <c r="AT259" s="216" t="s">
        <v>127</v>
      </c>
      <c r="AU259" s="216" t="s">
        <v>82</v>
      </c>
      <c r="AY259" s="18" t="s">
        <v>125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132</v>
      </c>
      <c r="BM259" s="216" t="s">
        <v>866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509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82</v>
      </c>
    </row>
    <row r="261" spans="1:51" s="14" customFormat="1" ht="12">
      <c r="A261" s="14"/>
      <c r="B261" s="234"/>
      <c r="C261" s="235"/>
      <c r="D261" s="225" t="s">
        <v>146</v>
      </c>
      <c r="E261" s="236" t="s">
        <v>19</v>
      </c>
      <c r="F261" s="237" t="s">
        <v>867</v>
      </c>
      <c r="G261" s="235"/>
      <c r="H261" s="238">
        <v>7.173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146</v>
      </c>
      <c r="AU261" s="244" t="s">
        <v>82</v>
      </c>
      <c r="AV261" s="14" t="s">
        <v>82</v>
      </c>
      <c r="AW261" s="14" t="s">
        <v>33</v>
      </c>
      <c r="AX261" s="14" t="s">
        <v>80</v>
      </c>
      <c r="AY261" s="244" t="s">
        <v>125</v>
      </c>
    </row>
    <row r="262" spans="1:63" s="12" customFormat="1" ht="22.8" customHeight="1">
      <c r="A262" s="12"/>
      <c r="B262" s="189"/>
      <c r="C262" s="190"/>
      <c r="D262" s="191" t="s">
        <v>71</v>
      </c>
      <c r="E262" s="203" t="s">
        <v>512</v>
      </c>
      <c r="F262" s="203" t="s">
        <v>513</v>
      </c>
      <c r="G262" s="190"/>
      <c r="H262" s="190"/>
      <c r="I262" s="193"/>
      <c r="J262" s="204">
        <f>BK262</f>
        <v>0</v>
      </c>
      <c r="K262" s="190"/>
      <c r="L262" s="195"/>
      <c r="M262" s="196"/>
      <c r="N262" s="197"/>
      <c r="O262" s="197"/>
      <c r="P262" s="198">
        <f>SUM(P263:P264)</f>
        <v>0</v>
      </c>
      <c r="Q262" s="197"/>
      <c r="R262" s="198">
        <f>SUM(R263:R264)</f>
        <v>0</v>
      </c>
      <c r="S262" s="197"/>
      <c r="T262" s="199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0" t="s">
        <v>80</v>
      </c>
      <c r="AT262" s="201" t="s">
        <v>71</v>
      </c>
      <c r="AU262" s="201" t="s">
        <v>80</v>
      </c>
      <c r="AY262" s="200" t="s">
        <v>125</v>
      </c>
      <c r="BK262" s="202">
        <f>SUM(BK263:BK264)</f>
        <v>0</v>
      </c>
    </row>
    <row r="263" spans="1:65" s="2" customFormat="1" ht="24.15" customHeight="1">
      <c r="A263" s="39"/>
      <c r="B263" s="40"/>
      <c r="C263" s="205" t="s">
        <v>444</v>
      </c>
      <c r="D263" s="205" t="s">
        <v>127</v>
      </c>
      <c r="E263" s="206" t="s">
        <v>515</v>
      </c>
      <c r="F263" s="207" t="s">
        <v>516</v>
      </c>
      <c r="G263" s="208" t="s">
        <v>221</v>
      </c>
      <c r="H263" s="209">
        <v>66.067</v>
      </c>
      <c r="I263" s="210"/>
      <c r="J263" s="211">
        <f>ROUND(I263*H263,2)</f>
        <v>0</v>
      </c>
      <c r="K263" s="207" t="s">
        <v>131</v>
      </c>
      <c r="L263" s="45"/>
      <c r="M263" s="212" t="s">
        <v>19</v>
      </c>
      <c r="N263" s="213" t="s">
        <v>43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132</v>
      </c>
      <c r="AT263" s="216" t="s">
        <v>127</v>
      </c>
      <c r="AU263" s="216" t="s">
        <v>82</v>
      </c>
      <c r="AY263" s="18" t="s">
        <v>125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132</v>
      </c>
      <c r="BM263" s="216" t="s">
        <v>868</v>
      </c>
    </row>
    <row r="264" spans="1:47" s="2" customFormat="1" ht="12">
      <c r="A264" s="39"/>
      <c r="B264" s="40"/>
      <c r="C264" s="41"/>
      <c r="D264" s="218" t="s">
        <v>134</v>
      </c>
      <c r="E264" s="41"/>
      <c r="F264" s="219" t="s">
        <v>518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134</v>
      </c>
      <c r="AU264" s="18" t="s">
        <v>82</v>
      </c>
    </row>
    <row r="265" spans="1:63" s="12" customFormat="1" ht="25.9" customHeight="1">
      <c r="A265" s="12"/>
      <c r="B265" s="189"/>
      <c r="C265" s="190"/>
      <c r="D265" s="191" t="s">
        <v>71</v>
      </c>
      <c r="E265" s="192" t="s">
        <v>519</v>
      </c>
      <c r="F265" s="192" t="s">
        <v>520</v>
      </c>
      <c r="G265" s="190"/>
      <c r="H265" s="190"/>
      <c r="I265" s="193"/>
      <c r="J265" s="194">
        <f>BK265</f>
        <v>0</v>
      </c>
      <c r="K265" s="190"/>
      <c r="L265" s="195"/>
      <c r="M265" s="196"/>
      <c r="N265" s="197"/>
      <c r="O265" s="197"/>
      <c r="P265" s="198">
        <f>P266+P275+P283</f>
        <v>0</v>
      </c>
      <c r="Q265" s="197"/>
      <c r="R265" s="198">
        <f>R266+R275+R283</f>
        <v>0</v>
      </c>
      <c r="S265" s="197"/>
      <c r="T265" s="199">
        <f>T266+T275+T283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0" t="s">
        <v>157</v>
      </c>
      <c r="AT265" s="201" t="s">
        <v>71</v>
      </c>
      <c r="AU265" s="201" t="s">
        <v>72</v>
      </c>
      <c r="AY265" s="200" t="s">
        <v>125</v>
      </c>
      <c r="BK265" s="202">
        <f>BK266+BK275+BK283</f>
        <v>0</v>
      </c>
    </row>
    <row r="266" spans="1:63" s="12" customFormat="1" ht="22.8" customHeight="1">
      <c r="A266" s="12"/>
      <c r="B266" s="189"/>
      <c r="C266" s="190"/>
      <c r="D266" s="191" t="s">
        <v>71</v>
      </c>
      <c r="E266" s="203" t="s">
        <v>521</v>
      </c>
      <c r="F266" s="203" t="s">
        <v>522</v>
      </c>
      <c r="G266" s="190"/>
      <c r="H266" s="190"/>
      <c r="I266" s="193"/>
      <c r="J266" s="204">
        <f>BK266</f>
        <v>0</v>
      </c>
      <c r="K266" s="190"/>
      <c r="L266" s="195"/>
      <c r="M266" s="196"/>
      <c r="N266" s="197"/>
      <c r="O266" s="197"/>
      <c r="P266" s="198">
        <f>SUM(P267:P274)</f>
        <v>0</v>
      </c>
      <c r="Q266" s="197"/>
      <c r="R266" s="198">
        <f>SUM(R267:R274)</f>
        <v>0</v>
      </c>
      <c r="S266" s="197"/>
      <c r="T266" s="199">
        <f>SUM(T267:T274)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0" t="s">
        <v>157</v>
      </c>
      <c r="AT266" s="201" t="s">
        <v>71</v>
      </c>
      <c r="AU266" s="201" t="s">
        <v>80</v>
      </c>
      <c r="AY266" s="200" t="s">
        <v>125</v>
      </c>
      <c r="BK266" s="202">
        <f>SUM(BK267:BK274)</f>
        <v>0</v>
      </c>
    </row>
    <row r="267" spans="1:65" s="2" customFormat="1" ht="16.5" customHeight="1">
      <c r="A267" s="39"/>
      <c r="B267" s="40"/>
      <c r="C267" s="205" t="s">
        <v>449</v>
      </c>
      <c r="D267" s="205" t="s">
        <v>127</v>
      </c>
      <c r="E267" s="206" t="s">
        <v>524</v>
      </c>
      <c r="F267" s="207" t="s">
        <v>525</v>
      </c>
      <c r="G267" s="208" t="s">
        <v>526</v>
      </c>
      <c r="H267" s="209">
        <v>10</v>
      </c>
      <c r="I267" s="210"/>
      <c r="J267" s="211">
        <f>ROUND(I267*H267,2)</f>
        <v>0</v>
      </c>
      <c r="K267" s="207" t="s">
        <v>19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527</v>
      </c>
      <c r="AT267" s="216" t="s">
        <v>127</v>
      </c>
      <c r="AU267" s="216" t="s">
        <v>82</v>
      </c>
      <c r="AY267" s="18" t="s">
        <v>125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527</v>
      </c>
      <c r="BM267" s="216" t="s">
        <v>869</v>
      </c>
    </row>
    <row r="268" spans="1:51" s="13" customFormat="1" ht="12">
      <c r="A268" s="13"/>
      <c r="B268" s="223"/>
      <c r="C268" s="224"/>
      <c r="D268" s="225" t="s">
        <v>146</v>
      </c>
      <c r="E268" s="226" t="s">
        <v>19</v>
      </c>
      <c r="F268" s="227" t="s">
        <v>529</v>
      </c>
      <c r="G268" s="224"/>
      <c r="H268" s="226" t="s">
        <v>19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146</v>
      </c>
      <c r="AU268" s="233" t="s">
        <v>82</v>
      </c>
      <c r="AV268" s="13" t="s">
        <v>80</v>
      </c>
      <c r="AW268" s="13" t="s">
        <v>33</v>
      </c>
      <c r="AX268" s="13" t="s">
        <v>72</v>
      </c>
      <c r="AY268" s="233" t="s">
        <v>125</v>
      </c>
    </row>
    <row r="269" spans="1:51" s="14" customFormat="1" ht="12">
      <c r="A269" s="14"/>
      <c r="B269" s="234"/>
      <c r="C269" s="235"/>
      <c r="D269" s="225" t="s">
        <v>146</v>
      </c>
      <c r="E269" s="236" t="s">
        <v>19</v>
      </c>
      <c r="F269" s="237" t="s">
        <v>192</v>
      </c>
      <c r="G269" s="235"/>
      <c r="H269" s="238">
        <v>10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146</v>
      </c>
      <c r="AU269" s="244" t="s">
        <v>82</v>
      </c>
      <c r="AV269" s="14" t="s">
        <v>82</v>
      </c>
      <c r="AW269" s="14" t="s">
        <v>33</v>
      </c>
      <c r="AX269" s="14" t="s">
        <v>80</v>
      </c>
      <c r="AY269" s="244" t="s">
        <v>125</v>
      </c>
    </row>
    <row r="270" spans="1:65" s="2" customFormat="1" ht="16.5" customHeight="1">
      <c r="A270" s="39"/>
      <c r="B270" s="40"/>
      <c r="C270" s="205" t="s">
        <v>453</v>
      </c>
      <c r="D270" s="205" t="s">
        <v>127</v>
      </c>
      <c r="E270" s="206" t="s">
        <v>531</v>
      </c>
      <c r="F270" s="207" t="s">
        <v>532</v>
      </c>
      <c r="G270" s="208" t="s">
        <v>526</v>
      </c>
      <c r="H270" s="209">
        <v>10</v>
      </c>
      <c r="I270" s="210"/>
      <c r="J270" s="211">
        <f>ROUND(I270*H270,2)</f>
        <v>0</v>
      </c>
      <c r="K270" s="207" t="s">
        <v>131</v>
      </c>
      <c r="L270" s="45"/>
      <c r="M270" s="212" t="s">
        <v>19</v>
      </c>
      <c r="N270" s="213" t="s">
        <v>43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527</v>
      </c>
      <c r="AT270" s="216" t="s">
        <v>127</v>
      </c>
      <c r="AU270" s="216" t="s">
        <v>82</v>
      </c>
      <c r="AY270" s="18" t="s">
        <v>125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80</v>
      </c>
      <c r="BK270" s="217">
        <f>ROUND(I270*H270,2)</f>
        <v>0</v>
      </c>
      <c r="BL270" s="18" t="s">
        <v>527</v>
      </c>
      <c r="BM270" s="216" t="s">
        <v>870</v>
      </c>
    </row>
    <row r="271" spans="1:47" s="2" customFormat="1" ht="12">
      <c r="A271" s="39"/>
      <c r="B271" s="40"/>
      <c r="C271" s="41"/>
      <c r="D271" s="218" t="s">
        <v>134</v>
      </c>
      <c r="E271" s="41"/>
      <c r="F271" s="219" t="s">
        <v>534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134</v>
      </c>
      <c r="AU271" s="18" t="s">
        <v>82</v>
      </c>
    </row>
    <row r="272" spans="1:65" s="2" customFormat="1" ht="16.5" customHeight="1">
      <c r="A272" s="39"/>
      <c r="B272" s="40"/>
      <c r="C272" s="205" t="s">
        <v>459</v>
      </c>
      <c r="D272" s="205" t="s">
        <v>127</v>
      </c>
      <c r="E272" s="206" t="s">
        <v>536</v>
      </c>
      <c r="F272" s="207" t="s">
        <v>537</v>
      </c>
      <c r="G272" s="208" t="s">
        <v>526</v>
      </c>
      <c r="H272" s="209">
        <v>10</v>
      </c>
      <c r="I272" s="210"/>
      <c r="J272" s="211">
        <f>ROUND(I272*H272,2)</f>
        <v>0</v>
      </c>
      <c r="K272" s="207" t="s">
        <v>19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527</v>
      </c>
      <c r="AT272" s="216" t="s">
        <v>127</v>
      </c>
      <c r="AU272" s="216" t="s">
        <v>82</v>
      </c>
      <c r="AY272" s="18" t="s">
        <v>125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527</v>
      </c>
      <c r="BM272" s="216" t="s">
        <v>871</v>
      </c>
    </row>
    <row r="273" spans="1:51" s="13" customFormat="1" ht="12">
      <c r="A273" s="13"/>
      <c r="B273" s="223"/>
      <c r="C273" s="224"/>
      <c r="D273" s="225" t="s">
        <v>146</v>
      </c>
      <c r="E273" s="226" t="s">
        <v>19</v>
      </c>
      <c r="F273" s="227" t="s">
        <v>539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146</v>
      </c>
      <c r="AU273" s="233" t="s">
        <v>82</v>
      </c>
      <c r="AV273" s="13" t="s">
        <v>80</v>
      </c>
      <c r="AW273" s="13" t="s">
        <v>33</v>
      </c>
      <c r="AX273" s="13" t="s">
        <v>72</v>
      </c>
      <c r="AY273" s="233" t="s">
        <v>125</v>
      </c>
    </row>
    <row r="274" spans="1:51" s="14" customFormat="1" ht="12">
      <c r="A274" s="14"/>
      <c r="B274" s="234"/>
      <c r="C274" s="235"/>
      <c r="D274" s="225" t="s">
        <v>146</v>
      </c>
      <c r="E274" s="236" t="s">
        <v>19</v>
      </c>
      <c r="F274" s="237" t="s">
        <v>192</v>
      </c>
      <c r="G274" s="235"/>
      <c r="H274" s="238">
        <v>10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146</v>
      </c>
      <c r="AU274" s="244" t="s">
        <v>82</v>
      </c>
      <c r="AV274" s="14" t="s">
        <v>82</v>
      </c>
      <c r="AW274" s="14" t="s">
        <v>33</v>
      </c>
      <c r="AX274" s="14" t="s">
        <v>80</v>
      </c>
      <c r="AY274" s="244" t="s">
        <v>125</v>
      </c>
    </row>
    <row r="275" spans="1:63" s="12" customFormat="1" ht="22.8" customHeight="1">
      <c r="A275" s="12"/>
      <c r="B275" s="189"/>
      <c r="C275" s="190"/>
      <c r="D275" s="191" t="s">
        <v>71</v>
      </c>
      <c r="E275" s="203" t="s">
        <v>540</v>
      </c>
      <c r="F275" s="203" t="s">
        <v>541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SUM(P276:P282)</f>
        <v>0</v>
      </c>
      <c r="Q275" s="197"/>
      <c r="R275" s="198">
        <f>SUM(R276:R282)</f>
        <v>0</v>
      </c>
      <c r="S275" s="197"/>
      <c r="T275" s="199">
        <f>SUM(T276:T282)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157</v>
      </c>
      <c r="AT275" s="201" t="s">
        <v>71</v>
      </c>
      <c r="AU275" s="201" t="s">
        <v>80</v>
      </c>
      <c r="AY275" s="200" t="s">
        <v>125</v>
      </c>
      <c r="BK275" s="202">
        <f>SUM(BK276:BK282)</f>
        <v>0</v>
      </c>
    </row>
    <row r="276" spans="1:65" s="2" customFormat="1" ht="16.5" customHeight="1">
      <c r="A276" s="39"/>
      <c r="B276" s="40"/>
      <c r="C276" s="205" t="s">
        <v>463</v>
      </c>
      <c r="D276" s="205" t="s">
        <v>127</v>
      </c>
      <c r="E276" s="206" t="s">
        <v>543</v>
      </c>
      <c r="F276" s="207" t="s">
        <v>544</v>
      </c>
      <c r="G276" s="208" t="s">
        <v>447</v>
      </c>
      <c r="H276" s="209">
        <v>1</v>
      </c>
      <c r="I276" s="210"/>
      <c r="J276" s="211">
        <f>ROUND(I276*H276,2)</f>
        <v>0</v>
      </c>
      <c r="K276" s="207" t="s">
        <v>19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527</v>
      </c>
      <c r="AT276" s="216" t="s">
        <v>127</v>
      </c>
      <c r="AU276" s="216" t="s">
        <v>82</v>
      </c>
      <c r="AY276" s="18" t="s">
        <v>125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527</v>
      </c>
      <c r="BM276" s="216" t="s">
        <v>872</v>
      </c>
    </row>
    <row r="277" spans="1:65" s="2" customFormat="1" ht="16.5" customHeight="1">
      <c r="A277" s="39"/>
      <c r="B277" s="40"/>
      <c r="C277" s="205" t="s">
        <v>467</v>
      </c>
      <c r="D277" s="205" t="s">
        <v>127</v>
      </c>
      <c r="E277" s="206" t="s">
        <v>547</v>
      </c>
      <c r="F277" s="207" t="s">
        <v>548</v>
      </c>
      <c r="G277" s="208" t="s">
        <v>549</v>
      </c>
      <c r="H277" s="209">
        <v>1</v>
      </c>
      <c r="I277" s="210"/>
      <c r="J277" s="211">
        <f>ROUND(I277*H277,2)</f>
        <v>0</v>
      </c>
      <c r="K277" s="207" t="s">
        <v>19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527</v>
      </c>
      <c r="AT277" s="216" t="s">
        <v>127</v>
      </c>
      <c r="AU277" s="216" t="s">
        <v>82</v>
      </c>
      <c r="AY277" s="18" t="s">
        <v>125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527</v>
      </c>
      <c r="BM277" s="216" t="s">
        <v>873</v>
      </c>
    </row>
    <row r="278" spans="1:51" s="14" customFormat="1" ht="12">
      <c r="A278" s="14"/>
      <c r="B278" s="234"/>
      <c r="C278" s="235"/>
      <c r="D278" s="225" t="s">
        <v>146</v>
      </c>
      <c r="E278" s="236" t="s">
        <v>19</v>
      </c>
      <c r="F278" s="237" t="s">
        <v>80</v>
      </c>
      <c r="G278" s="235"/>
      <c r="H278" s="238">
        <v>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146</v>
      </c>
      <c r="AU278" s="244" t="s">
        <v>82</v>
      </c>
      <c r="AV278" s="14" t="s">
        <v>82</v>
      </c>
      <c r="AW278" s="14" t="s">
        <v>33</v>
      </c>
      <c r="AX278" s="14" t="s">
        <v>80</v>
      </c>
      <c r="AY278" s="244" t="s">
        <v>125</v>
      </c>
    </row>
    <row r="279" spans="1:65" s="2" customFormat="1" ht="16.5" customHeight="1">
      <c r="A279" s="39"/>
      <c r="B279" s="40"/>
      <c r="C279" s="205" t="s">
        <v>471</v>
      </c>
      <c r="D279" s="205" t="s">
        <v>127</v>
      </c>
      <c r="E279" s="206" t="s">
        <v>552</v>
      </c>
      <c r="F279" s="207" t="s">
        <v>553</v>
      </c>
      <c r="G279" s="208" t="s">
        <v>549</v>
      </c>
      <c r="H279" s="209">
        <v>1</v>
      </c>
      <c r="I279" s="210"/>
      <c r="J279" s="211">
        <f>ROUND(I279*H279,2)</f>
        <v>0</v>
      </c>
      <c r="K279" s="207" t="s">
        <v>19</v>
      </c>
      <c r="L279" s="45"/>
      <c r="M279" s="212" t="s">
        <v>19</v>
      </c>
      <c r="N279" s="213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527</v>
      </c>
      <c r="AT279" s="216" t="s">
        <v>127</v>
      </c>
      <c r="AU279" s="216" t="s">
        <v>82</v>
      </c>
      <c r="AY279" s="18" t="s">
        <v>125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527</v>
      </c>
      <c r="BM279" s="216" t="s">
        <v>874</v>
      </c>
    </row>
    <row r="280" spans="1:51" s="13" customFormat="1" ht="12">
      <c r="A280" s="13"/>
      <c r="B280" s="223"/>
      <c r="C280" s="224"/>
      <c r="D280" s="225" t="s">
        <v>146</v>
      </c>
      <c r="E280" s="226" t="s">
        <v>19</v>
      </c>
      <c r="F280" s="227" t="s">
        <v>555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146</v>
      </c>
      <c r="AU280" s="233" t="s">
        <v>82</v>
      </c>
      <c r="AV280" s="13" t="s">
        <v>80</v>
      </c>
      <c r="AW280" s="13" t="s">
        <v>33</v>
      </c>
      <c r="AX280" s="13" t="s">
        <v>72</v>
      </c>
      <c r="AY280" s="233" t="s">
        <v>125</v>
      </c>
    </row>
    <row r="281" spans="1:51" s="14" customFormat="1" ht="12">
      <c r="A281" s="14"/>
      <c r="B281" s="234"/>
      <c r="C281" s="235"/>
      <c r="D281" s="225" t="s">
        <v>146</v>
      </c>
      <c r="E281" s="236" t="s">
        <v>19</v>
      </c>
      <c r="F281" s="237" t="s">
        <v>80</v>
      </c>
      <c r="G281" s="235"/>
      <c r="H281" s="238">
        <v>1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146</v>
      </c>
      <c r="AU281" s="244" t="s">
        <v>82</v>
      </c>
      <c r="AV281" s="14" t="s">
        <v>82</v>
      </c>
      <c r="AW281" s="14" t="s">
        <v>33</v>
      </c>
      <c r="AX281" s="14" t="s">
        <v>80</v>
      </c>
      <c r="AY281" s="244" t="s">
        <v>125</v>
      </c>
    </row>
    <row r="282" spans="1:65" s="2" customFormat="1" ht="16.5" customHeight="1">
      <c r="A282" s="39"/>
      <c r="B282" s="40"/>
      <c r="C282" s="205" t="s">
        <v>168</v>
      </c>
      <c r="D282" s="205" t="s">
        <v>127</v>
      </c>
      <c r="E282" s="206" t="s">
        <v>557</v>
      </c>
      <c r="F282" s="207" t="s">
        <v>558</v>
      </c>
      <c r="G282" s="208" t="s">
        <v>130</v>
      </c>
      <c r="H282" s="209">
        <v>1</v>
      </c>
      <c r="I282" s="210"/>
      <c r="J282" s="211">
        <f>ROUND(I282*H282,2)</f>
        <v>0</v>
      </c>
      <c r="K282" s="207" t="s">
        <v>19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527</v>
      </c>
      <c r="AT282" s="216" t="s">
        <v>127</v>
      </c>
      <c r="AU282" s="216" t="s">
        <v>82</v>
      </c>
      <c r="AY282" s="18" t="s">
        <v>125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527</v>
      </c>
      <c r="BM282" s="216" t="s">
        <v>875</v>
      </c>
    </row>
    <row r="283" spans="1:63" s="12" customFormat="1" ht="22.8" customHeight="1">
      <c r="A283" s="12"/>
      <c r="B283" s="189"/>
      <c r="C283" s="190"/>
      <c r="D283" s="191" t="s">
        <v>71</v>
      </c>
      <c r="E283" s="203" t="s">
        <v>560</v>
      </c>
      <c r="F283" s="203" t="s">
        <v>561</v>
      </c>
      <c r="G283" s="190"/>
      <c r="H283" s="190"/>
      <c r="I283" s="193"/>
      <c r="J283" s="204">
        <f>BK283</f>
        <v>0</v>
      </c>
      <c r="K283" s="190"/>
      <c r="L283" s="195"/>
      <c r="M283" s="196"/>
      <c r="N283" s="197"/>
      <c r="O283" s="197"/>
      <c r="P283" s="198">
        <f>P284</f>
        <v>0</v>
      </c>
      <c r="Q283" s="197"/>
      <c r="R283" s="198">
        <f>R284</f>
        <v>0</v>
      </c>
      <c r="S283" s="197"/>
      <c r="T283" s="199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157</v>
      </c>
      <c r="AT283" s="201" t="s">
        <v>71</v>
      </c>
      <c r="AU283" s="201" t="s">
        <v>80</v>
      </c>
      <c r="AY283" s="200" t="s">
        <v>125</v>
      </c>
      <c r="BK283" s="202">
        <f>BK284</f>
        <v>0</v>
      </c>
    </row>
    <row r="284" spans="1:65" s="2" customFormat="1" ht="16.5" customHeight="1">
      <c r="A284" s="39"/>
      <c r="B284" s="40"/>
      <c r="C284" s="205" t="s">
        <v>481</v>
      </c>
      <c r="D284" s="205" t="s">
        <v>127</v>
      </c>
      <c r="E284" s="206" t="s">
        <v>563</v>
      </c>
      <c r="F284" s="207" t="s">
        <v>564</v>
      </c>
      <c r="G284" s="208" t="s">
        <v>447</v>
      </c>
      <c r="H284" s="209">
        <v>2</v>
      </c>
      <c r="I284" s="210"/>
      <c r="J284" s="211">
        <f>ROUND(I284*H284,2)</f>
        <v>0</v>
      </c>
      <c r="K284" s="207" t="s">
        <v>19</v>
      </c>
      <c r="L284" s="45"/>
      <c r="M284" s="266" t="s">
        <v>19</v>
      </c>
      <c r="N284" s="267" t="s">
        <v>43</v>
      </c>
      <c r="O284" s="268"/>
      <c r="P284" s="269">
        <f>O284*H284</f>
        <v>0</v>
      </c>
      <c r="Q284" s="269">
        <v>0</v>
      </c>
      <c r="R284" s="269">
        <f>Q284*H284</f>
        <v>0</v>
      </c>
      <c r="S284" s="269">
        <v>0</v>
      </c>
      <c r="T284" s="27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527</v>
      </c>
      <c r="AT284" s="216" t="s">
        <v>127</v>
      </c>
      <c r="AU284" s="216" t="s">
        <v>82</v>
      </c>
      <c r="AY284" s="18" t="s">
        <v>125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80</v>
      </c>
      <c r="BK284" s="217">
        <f>ROUND(I284*H284,2)</f>
        <v>0</v>
      </c>
      <c r="BL284" s="18" t="s">
        <v>527</v>
      </c>
      <c r="BM284" s="216" t="s">
        <v>876</v>
      </c>
    </row>
    <row r="285" spans="1:31" s="2" customFormat="1" ht="6.95" customHeight="1">
      <c r="A285" s="39"/>
      <c r="B285" s="60"/>
      <c r="C285" s="61"/>
      <c r="D285" s="61"/>
      <c r="E285" s="61"/>
      <c r="F285" s="61"/>
      <c r="G285" s="61"/>
      <c r="H285" s="61"/>
      <c r="I285" s="61"/>
      <c r="J285" s="61"/>
      <c r="K285" s="61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password="C7D8" sheet="1" objects="1" scenarios="1" formatColumns="0" formatRows="0" autoFilter="0"/>
  <autoFilter ref="C89:K2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1/111211101"/>
    <hyperlink ref="F96" r:id="rId2" display="https://podminky.urs.cz/item/CS_URS_2023_01/113107122"/>
    <hyperlink ref="F100" r:id="rId3" display="https://podminky.urs.cz/item/CS_URS_2023_01/113107143"/>
    <hyperlink ref="F104" r:id="rId4" display="https://podminky.urs.cz/item/CS_URS_2023_01/113202111"/>
    <hyperlink ref="F107" r:id="rId5" display="https://podminky.urs.cz/item/CS_URS_2023_01/121151113"/>
    <hyperlink ref="F110" r:id="rId6" display="https://podminky.urs.cz/item/CS_URS_2023_01/122251101"/>
    <hyperlink ref="F117" r:id="rId7" display="https://podminky.urs.cz/item/CS_URS_2023_01/131251102"/>
    <hyperlink ref="F120" r:id="rId8" display="https://podminky.urs.cz/item/CS_URS_2023_01/162751117"/>
    <hyperlink ref="F126" r:id="rId9" display="https://podminky.urs.cz/item/CS_URS_2023_01/162751119"/>
    <hyperlink ref="F129" r:id="rId10" display="https://podminky.urs.cz/item/CS_URS_2023_01/167151101"/>
    <hyperlink ref="F131" r:id="rId11" display="https://podminky.urs.cz/item/CS_URS_2023_01/171201231"/>
    <hyperlink ref="F134" r:id="rId12" display="https://podminky.urs.cz/item/CS_URS_2023_01/171251201"/>
    <hyperlink ref="F137" r:id="rId13" display="https://podminky.urs.cz/item/CS_URS_2023_01/174111101"/>
    <hyperlink ref="F145" r:id="rId14" display="https://podminky.urs.cz/item/CS_URS_2023_01/181411131"/>
    <hyperlink ref="F150" r:id="rId15" display="https://podminky.urs.cz/item/CS_URS_2023_01/181951112"/>
    <hyperlink ref="F157" r:id="rId16" display="https://podminky.urs.cz/item/CS_URS_2023_01/182303111"/>
    <hyperlink ref="F162" r:id="rId17" display="https://podminky.urs.cz/item/CS_URS_2023_01/271542211"/>
    <hyperlink ref="F165" r:id="rId18" display="https://podminky.urs.cz/item/CS_URS_2023_01/273321411"/>
    <hyperlink ref="F168" r:id="rId19" display="https://podminky.urs.cz/item/CS_URS_2023_01/273362021"/>
    <hyperlink ref="F172" r:id="rId20" display="https://podminky.urs.cz/item/CS_URS_2023_01/564831011"/>
    <hyperlink ref="F176" r:id="rId21" display="https://podminky.urs.cz/item/CS_URS_2023_01/564851011"/>
    <hyperlink ref="F178" r:id="rId22" display="https://podminky.urs.cz/item/CS_URS_2023_01/564861011"/>
    <hyperlink ref="F180" r:id="rId23" display="https://podminky.urs.cz/item/CS_URS_2023_01/564871011"/>
    <hyperlink ref="F186" r:id="rId24" display="https://podminky.urs.cz/item/CS_URS_2023_01/565165101"/>
    <hyperlink ref="F190" r:id="rId25" display="https://podminky.urs.cz/item/CS_URS_2023_01/573211108"/>
    <hyperlink ref="F194" r:id="rId26" display="https://podminky.urs.cz/item/CS_URS_2023_01/577144031"/>
    <hyperlink ref="F198" r:id="rId27" display="https://podminky.urs.cz/item/CS_URS_2023_01/596211110"/>
    <hyperlink ref="F206" r:id="rId28" display="https://podminky.urs.cz/item/CS_URS_2023_01/596212210"/>
    <hyperlink ref="F213" r:id="rId29" display="https://podminky.urs.cz/item/CS_URS_2023_01/916131213"/>
    <hyperlink ref="F224" r:id="rId30" display="https://podminky.urs.cz/item/CS_URS_2023_01/916231213"/>
    <hyperlink ref="F230" r:id="rId31" display="https://podminky.urs.cz/item/CS_URS_2023_01/919122122"/>
    <hyperlink ref="F232" r:id="rId32" display="https://podminky.urs.cz/item/CS_URS_2023_01/919735113"/>
    <hyperlink ref="F246" r:id="rId33" display="https://podminky.urs.cz/item/CS_URS_2023_01/997221571"/>
    <hyperlink ref="F248" r:id="rId34" display="https://podminky.urs.cz/item/CS_URS_2023_01/997221579"/>
    <hyperlink ref="F251" r:id="rId35" display="https://podminky.urs.cz/item/CS_URS_2023_01/997221612"/>
    <hyperlink ref="F254" r:id="rId36" display="https://podminky.urs.cz/item/CS_URS_2023_01/997221861"/>
    <hyperlink ref="F257" r:id="rId37" display="https://podminky.urs.cz/item/CS_URS_2023_01/997221873"/>
    <hyperlink ref="F260" r:id="rId38" display="https://podminky.urs.cz/item/CS_URS_2023_01/997221875"/>
    <hyperlink ref="F264" r:id="rId39" display="https://podminky.urs.cz/item/CS_URS_2023_01/998223011"/>
    <hyperlink ref="F271" r:id="rId40" display="https://podminky.urs.cz/item/CS_URS_2023_01/01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6" customFormat="1" ht="45" customHeight="1">
      <c r="B3" s="275"/>
      <c r="C3" s="276" t="s">
        <v>877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878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879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880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881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882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883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884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885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886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887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79</v>
      </c>
      <c r="F18" s="282" t="s">
        <v>888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889</v>
      </c>
      <c r="F19" s="282" t="s">
        <v>890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891</v>
      </c>
      <c r="F20" s="282" t="s">
        <v>892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893</v>
      </c>
      <c r="F21" s="282" t="s">
        <v>894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895</v>
      </c>
      <c r="F22" s="282" t="s">
        <v>896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897</v>
      </c>
      <c r="F23" s="282" t="s">
        <v>898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899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900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901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902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903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904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905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906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907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111</v>
      </c>
      <c r="F36" s="282"/>
      <c r="G36" s="282" t="s">
        <v>908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909</v>
      </c>
      <c r="F37" s="282"/>
      <c r="G37" s="282" t="s">
        <v>910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282" t="s">
        <v>911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282" t="s">
        <v>912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112</v>
      </c>
      <c r="F40" s="282"/>
      <c r="G40" s="282" t="s">
        <v>913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113</v>
      </c>
      <c r="F41" s="282"/>
      <c r="G41" s="282" t="s">
        <v>914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915</v>
      </c>
      <c r="F42" s="282"/>
      <c r="G42" s="282" t="s">
        <v>916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917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918</v>
      </c>
      <c r="F44" s="282"/>
      <c r="G44" s="282" t="s">
        <v>919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115</v>
      </c>
      <c r="F45" s="282"/>
      <c r="G45" s="282" t="s">
        <v>920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921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922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923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924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925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926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927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928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929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930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931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932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933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934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935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936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937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938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939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940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941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942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943</v>
      </c>
      <c r="D76" s="300"/>
      <c r="E76" s="300"/>
      <c r="F76" s="300" t="s">
        <v>944</v>
      </c>
      <c r="G76" s="301"/>
      <c r="H76" s="300" t="s">
        <v>54</v>
      </c>
      <c r="I76" s="300" t="s">
        <v>57</v>
      </c>
      <c r="J76" s="300" t="s">
        <v>945</v>
      </c>
      <c r="K76" s="299"/>
    </row>
    <row r="77" spans="2:11" s="1" customFormat="1" ht="17.25" customHeight="1">
      <c r="B77" s="297"/>
      <c r="C77" s="302" t="s">
        <v>946</v>
      </c>
      <c r="D77" s="302"/>
      <c r="E77" s="302"/>
      <c r="F77" s="303" t="s">
        <v>947</v>
      </c>
      <c r="G77" s="304"/>
      <c r="H77" s="302"/>
      <c r="I77" s="302"/>
      <c r="J77" s="302" t="s">
        <v>948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53</v>
      </c>
      <c r="D79" s="307"/>
      <c r="E79" s="307"/>
      <c r="F79" s="308" t="s">
        <v>949</v>
      </c>
      <c r="G79" s="309"/>
      <c r="H79" s="285" t="s">
        <v>950</v>
      </c>
      <c r="I79" s="285" t="s">
        <v>951</v>
      </c>
      <c r="J79" s="285">
        <v>20</v>
      </c>
      <c r="K79" s="299"/>
    </row>
    <row r="80" spans="2:11" s="1" customFormat="1" ht="15" customHeight="1">
      <c r="B80" s="297"/>
      <c r="C80" s="285" t="s">
        <v>952</v>
      </c>
      <c r="D80" s="285"/>
      <c r="E80" s="285"/>
      <c r="F80" s="308" t="s">
        <v>949</v>
      </c>
      <c r="G80" s="309"/>
      <c r="H80" s="285" t="s">
        <v>953</v>
      </c>
      <c r="I80" s="285" t="s">
        <v>951</v>
      </c>
      <c r="J80" s="285">
        <v>120</v>
      </c>
      <c r="K80" s="299"/>
    </row>
    <row r="81" spans="2:11" s="1" customFormat="1" ht="15" customHeight="1">
      <c r="B81" s="310"/>
      <c r="C81" s="285" t="s">
        <v>954</v>
      </c>
      <c r="D81" s="285"/>
      <c r="E81" s="285"/>
      <c r="F81" s="308" t="s">
        <v>955</v>
      </c>
      <c r="G81" s="309"/>
      <c r="H81" s="285" t="s">
        <v>956</v>
      </c>
      <c r="I81" s="285" t="s">
        <v>951</v>
      </c>
      <c r="J81" s="285">
        <v>50</v>
      </c>
      <c r="K81" s="299"/>
    </row>
    <row r="82" spans="2:11" s="1" customFormat="1" ht="15" customHeight="1">
      <c r="B82" s="310"/>
      <c r="C82" s="285" t="s">
        <v>957</v>
      </c>
      <c r="D82" s="285"/>
      <c r="E82" s="285"/>
      <c r="F82" s="308" t="s">
        <v>949</v>
      </c>
      <c r="G82" s="309"/>
      <c r="H82" s="285" t="s">
        <v>958</v>
      </c>
      <c r="I82" s="285" t="s">
        <v>959</v>
      </c>
      <c r="J82" s="285"/>
      <c r="K82" s="299"/>
    </row>
    <row r="83" spans="2:11" s="1" customFormat="1" ht="15" customHeight="1">
      <c r="B83" s="310"/>
      <c r="C83" s="311" t="s">
        <v>960</v>
      </c>
      <c r="D83" s="311"/>
      <c r="E83" s="311"/>
      <c r="F83" s="312" t="s">
        <v>955</v>
      </c>
      <c r="G83" s="311"/>
      <c r="H83" s="311" t="s">
        <v>961</v>
      </c>
      <c r="I83" s="311" t="s">
        <v>951</v>
      </c>
      <c r="J83" s="311">
        <v>15</v>
      </c>
      <c r="K83" s="299"/>
    </row>
    <row r="84" spans="2:11" s="1" customFormat="1" ht="15" customHeight="1">
      <c r="B84" s="310"/>
      <c r="C84" s="311" t="s">
        <v>962</v>
      </c>
      <c r="D84" s="311"/>
      <c r="E84" s="311"/>
      <c r="F84" s="312" t="s">
        <v>955</v>
      </c>
      <c r="G84" s="311"/>
      <c r="H84" s="311" t="s">
        <v>963</v>
      </c>
      <c r="I84" s="311" t="s">
        <v>951</v>
      </c>
      <c r="J84" s="311">
        <v>15</v>
      </c>
      <c r="K84" s="299"/>
    </row>
    <row r="85" spans="2:11" s="1" customFormat="1" ht="15" customHeight="1">
      <c r="B85" s="310"/>
      <c r="C85" s="311" t="s">
        <v>964</v>
      </c>
      <c r="D85" s="311"/>
      <c r="E85" s="311"/>
      <c r="F85" s="312" t="s">
        <v>955</v>
      </c>
      <c r="G85" s="311"/>
      <c r="H85" s="311" t="s">
        <v>965</v>
      </c>
      <c r="I85" s="311" t="s">
        <v>951</v>
      </c>
      <c r="J85" s="311">
        <v>20</v>
      </c>
      <c r="K85" s="299"/>
    </row>
    <row r="86" spans="2:11" s="1" customFormat="1" ht="15" customHeight="1">
      <c r="B86" s="310"/>
      <c r="C86" s="311" t="s">
        <v>966</v>
      </c>
      <c r="D86" s="311"/>
      <c r="E86" s="311"/>
      <c r="F86" s="312" t="s">
        <v>955</v>
      </c>
      <c r="G86" s="311"/>
      <c r="H86" s="311" t="s">
        <v>967</v>
      </c>
      <c r="I86" s="311" t="s">
        <v>951</v>
      </c>
      <c r="J86" s="311">
        <v>20</v>
      </c>
      <c r="K86" s="299"/>
    </row>
    <row r="87" spans="2:11" s="1" customFormat="1" ht="15" customHeight="1">
      <c r="B87" s="310"/>
      <c r="C87" s="285" t="s">
        <v>968</v>
      </c>
      <c r="D87" s="285"/>
      <c r="E87" s="285"/>
      <c r="F87" s="308" t="s">
        <v>955</v>
      </c>
      <c r="G87" s="309"/>
      <c r="H87" s="285" t="s">
        <v>969</v>
      </c>
      <c r="I87" s="285" t="s">
        <v>951</v>
      </c>
      <c r="J87" s="285">
        <v>50</v>
      </c>
      <c r="K87" s="299"/>
    </row>
    <row r="88" spans="2:11" s="1" customFormat="1" ht="15" customHeight="1">
      <c r="B88" s="310"/>
      <c r="C88" s="285" t="s">
        <v>970</v>
      </c>
      <c r="D88" s="285"/>
      <c r="E88" s="285"/>
      <c r="F88" s="308" t="s">
        <v>955</v>
      </c>
      <c r="G88" s="309"/>
      <c r="H88" s="285" t="s">
        <v>971</v>
      </c>
      <c r="I88" s="285" t="s">
        <v>951</v>
      </c>
      <c r="J88" s="285">
        <v>20</v>
      </c>
      <c r="K88" s="299"/>
    </row>
    <row r="89" spans="2:11" s="1" customFormat="1" ht="15" customHeight="1">
      <c r="B89" s="310"/>
      <c r="C89" s="285" t="s">
        <v>972</v>
      </c>
      <c r="D89" s="285"/>
      <c r="E89" s="285"/>
      <c r="F89" s="308" t="s">
        <v>955</v>
      </c>
      <c r="G89" s="309"/>
      <c r="H89" s="285" t="s">
        <v>973</v>
      </c>
      <c r="I89" s="285" t="s">
        <v>951</v>
      </c>
      <c r="J89" s="285">
        <v>20</v>
      </c>
      <c r="K89" s="299"/>
    </row>
    <row r="90" spans="2:11" s="1" customFormat="1" ht="15" customHeight="1">
      <c r="B90" s="310"/>
      <c r="C90" s="285" t="s">
        <v>974</v>
      </c>
      <c r="D90" s="285"/>
      <c r="E90" s="285"/>
      <c r="F90" s="308" t="s">
        <v>955</v>
      </c>
      <c r="G90" s="309"/>
      <c r="H90" s="285" t="s">
        <v>975</v>
      </c>
      <c r="I90" s="285" t="s">
        <v>951</v>
      </c>
      <c r="J90" s="285">
        <v>50</v>
      </c>
      <c r="K90" s="299"/>
    </row>
    <row r="91" spans="2:11" s="1" customFormat="1" ht="15" customHeight="1">
      <c r="B91" s="310"/>
      <c r="C91" s="285" t="s">
        <v>976</v>
      </c>
      <c r="D91" s="285"/>
      <c r="E91" s="285"/>
      <c r="F91" s="308" t="s">
        <v>955</v>
      </c>
      <c r="G91" s="309"/>
      <c r="H91" s="285" t="s">
        <v>976</v>
      </c>
      <c r="I91" s="285" t="s">
        <v>951</v>
      </c>
      <c r="J91" s="285">
        <v>50</v>
      </c>
      <c r="K91" s="299"/>
    </row>
    <row r="92" spans="2:11" s="1" customFormat="1" ht="15" customHeight="1">
      <c r="B92" s="310"/>
      <c r="C92" s="285" t="s">
        <v>977</v>
      </c>
      <c r="D92" s="285"/>
      <c r="E92" s="285"/>
      <c r="F92" s="308" t="s">
        <v>955</v>
      </c>
      <c r="G92" s="309"/>
      <c r="H92" s="285" t="s">
        <v>978</v>
      </c>
      <c r="I92" s="285" t="s">
        <v>951</v>
      </c>
      <c r="J92" s="285">
        <v>255</v>
      </c>
      <c r="K92" s="299"/>
    </row>
    <row r="93" spans="2:11" s="1" customFormat="1" ht="15" customHeight="1">
      <c r="B93" s="310"/>
      <c r="C93" s="285" t="s">
        <v>979</v>
      </c>
      <c r="D93" s="285"/>
      <c r="E93" s="285"/>
      <c r="F93" s="308" t="s">
        <v>949</v>
      </c>
      <c r="G93" s="309"/>
      <c r="H93" s="285" t="s">
        <v>980</v>
      </c>
      <c r="I93" s="285" t="s">
        <v>981</v>
      </c>
      <c r="J93" s="285"/>
      <c r="K93" s="299"/>
    </row>
    <row r="94" spans="2:11" s="1" customFormat="1" ht="15" customHeight="1">
      <c r="B94" s="310"/>
      <c r="C94" s="285" t="s">
        <v>982</v>
      </c>
      <c r="D94" s="285"/>
      <c r="E94" s="285"/>
      <c r="F94" s="308" t="s">
        <v>949</v>
      </c>
      <c r="G94" s="309"/>
      <c r="H94" s="285" t="s">
        <v>983</v>
      </c>
      <c r="I94" s="285" t="s">
        <v>984</v>
      </c>
      <c r="J94" s="285"/>
      <c r="K94" s="299"/>
    </row>
    <row r="95" spans="2:11" s="1" customFormat="1" ht="15" customHeight="1">
      <c r="B95" s="310"/>
      <c r="C95" s="285" t="s">
        <v>985</v>
      </c>
      <c r="D95" s="285"/>
      <c r="E95" s="285"/>
      <c r="F95" s="308" t="s">
        <v>949</v>
      </c>
      <c r="G95" s="309"/>
      <c r="H95" s="285" t="s">
        <v>985</v>
      </c>
      <c r="I95" s="285" t="s">
        <v>984</v>
      </c>
      <c r="J95" s="285"/>
      <c r="K95" s="299"/>
    </row>
    <row r="96" spans="2:11" s="1" customFormat="1" ht="15" customHeight="1">
      <c r="B96" s="310"/>
      <c r="C96" s="285" t="s">
        <v>38</v>
      </c>
      <c r="D96" s="285"/>
      <c r="E96" s="285"/>
      <c r="F96" s="308" t="s">
        <v>949</v>
      </c>
      <c r="G96" s="309"/>
      <c r="H96" s="285" t="s">
        <v>986</v>
      </c>
      <c r="I96" s="285" t="s">
        <v>984</v>
      </c>
      <c r="J96" s="285"/>
      <c r="K96" s="299"/>
    </row>
    <row r="97" spans="2:11" s="1" customFormat="1" ht="15" customHeight="1">
      <c r="B97" s="310"/>
      <c r="C97" s="285" t="s">
        <v>48</v>
      </c>
      <c r="D97" s="285"/>
      <c r="E97" s="285"/>
      <c r="F97" s="308" t="s">
        <v>949</v>
      </c>
      <c r="G97" s="309"/>
      <c r="H97" s="285" t="s">
        <v>987</v>
      </c>
      <c r="I97" s="285" t="s">
        <v>984</v>
      </c>
      <c r="J97" s="285"/>
      <c r="K97" s="299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988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943</v>
      </c>
      <c r="D103" s="300"/>
      <c r="E103" s="300"/>
      <c r="F103" s="300" t="s">
        <v>944</v>
      </c>
      <c r="G103" s="301"/>
      <c r="H103" s="300" t="s">
        <v>54</v>
      </c>
      <c r="I103" s="300" t="s">
        <v>57</v>
      </c>
      <c r="J103" s="300" t="s">
        <v>945</v>
      </c>
      <c r="K103" s="299"/>
    </row>
    <row r="104" spans="2:11" s="1" customFormat="1" ht="17.25" customHeight="1">
      <c r="B104" s="297"/>
      <c r="C104" s="302" t="s">
        <v>946</v>
      </c>
      <c r="D104" s="302"/>
      <c r="E104" s="302"/>
      <c r="F104" s="303" t="s">
        <v>947</v>
      </c>
      <c r="G104" s="304"/>
      <c r="H104" s="302"/>
      <c r="I104" s="302"/>
      <c r="J104" s="302" t="s">
        <v>948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pans="2:11" s="1" customFormat="1" ht="15" customHeight="1">
      <c r="B106" s="297"/>
      <c r="C106" s="285" t="s">
        <v>53</v>
      </c>
      <c r="D106" s="307"/>
      <c r="E106" s="307"/>
      <c r="F106" s="308" t="s">
        <v>949</v>
      </c>
      <c r="G106" s="285"/>
      <c r="H106" s="285" t="s">
        <v>989</v>
      </c>
      <c r="I106" s="285" t="s">
        <v>951</v>
      </c>
      <c r="J106" s="285">
        <v>20</v>
      </c>
      <c r="K106" s="299"/>
    </row>
    <row r="107" spans="2:11" s="1" customFormat="1" ht="15" customHeight="1">
      <c r="B107" s="297"/>
      <c r="C107" s="285" t="s">
        <v>952</v>
      </c>
      <c r="D107" s="285"/>
      <c r="E107" s="285"/>
      <c r="F107" s="308" t="s">
        <v>949</v>
      </c>
      <c r="G107" s="285"/>
      <c r="H107" s="285" t="s">
        <v>989</v>
      </c>
      <c r="I107" s="285" t="s">
        <v>951</v>
      </c>
      <c r="J107" s="285">
        <v>120</v>
      </c>
      <c r="K107" s="299"/>
    </row>
    <row r="108" spans="2:11" s="1" customFormat="1" ht="15" customHeight="1">
      <c r="B108" s="310"/>
      <c r="C108" s="285" t="s">
        <v>954</v>
      </c>
      <c r="D108" s="285"/>
      <c r="E108" s="285"/>
      <c r="F108" s="308" t="s">
        <v>955</v>
      </c>
      <c r="G108" s="285"/>
      <c r="H108" s="285" t="s">
        <v>989</v>
      </c>
      <c r="I108" s="285" t="s">
        <v>951</v>
      </c>
      <c r="J108" s="285">
        <v>50</v>
      </c>
      <c r="K108" s="299"/>
    </row>
    <row r="109" spans="2:11" s="1" customFormat="1" ht="15" customHeight="1">
      <c r="B109" s="310"/>
      <c r="C109" s="285" t="s">
        <v>957</v>
      </c>
      <c r="D109" s="285"/>
      <c r="E109" s="285"/>
      <c r="F109" s="308" t="s">
        <v>949</v>
      </c>
      <c r="G109" s="285"/>
      <c r="H109" s="285" t="s">
        <v>989</v>
      </c>
      <c r="I109" s="285" t="s">
        <v>959</v>
      </c>
      <c r="J109" s="285"/>
      <c r="K109" s="299"/>
    </row>
    <row r="110" spans="2:11" s="1" customFormat="1" ht="15" customHeight="1">
      <c r="B110" s="310"/>
      <c r="C110" s="285" t="s">
        <v>968</v>
      </c>
      <c r="D110" s="285"/>
      <c r="E110" s="285"/>
      <c r="F110" s="308" t="s">
        <v>955</v>
      </c>
      <c r="G110" s="285"/>
      <c r="H110" s="285" t="s">
        <v>989</v>
      </c>
      <c r="I110" s="285" t="s">
        <v>951</v>
      </c>
      <c r="J110" s="285">
        <v>50</v>
      </c>
      <c r="K110" s="299"/>
    </row>
    <row r="111" spans="2:11" s="1" customFormat="1" ht="15" customHeight="1">
      <c r="B111" s="310"/>
      <c r="C111" s="285" t="s">
        <v>976</v>
      </c>
      <c r="D111" s="285"/>
      <c r="E111" s="285"/>
      <c r="F111" s="308" t="s">
        <v>955</v>
      </c>
      <c r="G111" s="285"/>
      <c r="H111" s="285" t="s">
        <v>989</v>
      </c>
      <c r="I111" s="285" t="s">
        <v>951</v>
      </c>
      <c r="J111" s="285">
        <v>50</v>
      </c>
      <c r="K111" s="299"/>
    </row>
    <row r="112" spans="2:11" s="1" customFormat="1" ht="15" customHeight="1">
      <c r="B112" s="310"/>
      <c r="C112" s="285" t="s">
        <v>974</v>
      </c>
      <c r="D112" s="285"/>
      <c r="E112" s="285"/>
      <c r="F112" s="308" t="s">
        <v>955</v>
      </c>
      <c r="G112" s="285"/>
      <c r="H112" s="285" t="s">
        <v>989</v>
      </c>
      <c r="I112" s="285" t="s">
        <v>951</v>
      </c>
      <c r="J112" s="285">
        <v>50</v>
      </c>
      <c r="K112" s="299"/>
    </row>
    <row r="113" spans="2:11" s="1" customFormat="1" ht="15" customHeight="1">
      <c r="B113" s="310"/>
      <c r="C113" s="285" t="s">
        <v>53</v>
      </c>
      <c r="D113" s="285"/>
      <c r="E113" s="285"/>
      <c r="F113" s="308" t="s">
        <v>949</v>
      </c>
      <c r="G113" s="285"/>
      <c r="H113" s="285" t="s">
        <v>990</v>
      </c>
      <c r="I113" s="285" t="s">
        <v>951</v>
      </c>
      <c r="J113" s="285">
        <v>20</v>
      </c>
      <c r="K113" s="299"/>
    </row>
    <row r="114" spans="2:11" s="1" customFormat="1" ht="15" customHeight="1">
      <c r="B114" s="310"/>
      <c r="C114" s="285" t="s">
        <v>991</v>
      </c>
      <c r="D114" s="285"/>
      <c r="E114" s="285"/>
      <c r="F114" s="308" t="s">
        <v>949</v>
      </c>
      <c r="G114" s="285"/>
      <c r="H114" s="285" t="s">
        <v>992</v>
      </c>
      <c r="I114" s="285" t="s">
        <v>951</v>
      </c>
      <c r="J114" s="285">
        <v>120</v>
      </c>
      <c r="K114" s="299"/>
    </row>
    <row r="115" spans="2:11" s="1" customFormat="1" ht="15" customHeight="1">
      <c r="B115" s="310"/>
      <c r="C115" s="285" t="s">
        <v>38</v>
      </c>
      <c r="D115" s="285"/>
      <c r="E115" s="285"/>
      <c r="F115" s="308" t="s">
        <v>949</v>
      </c>
      <c r="G115" s="285"/>
      <c r="H115" s="285" t="s">
        <v>993</v>
      </c>
      <c r="I115" s="285" t="s">
        <v>984</v>
      </c>
      <c r="J115" s="285"/>
      <c r="K115" s="299"/>
    </row>
    <row r="116" spans="2:11" s="1" customFormat="1" ht="15" customHeight="1">
      <c r="B116" s="310"/>
      <c r="C116" s="285" t="s">
        <v>48</v>
      </c>
      <c r="D116" s="285"/>
      <c r="E116" s="285"/>
      <c r="F116" s="308" t="s">
        <v>949</v>
      </c>
      <c r="G116" s="285"/>
      <c r="H116" s="285" t="s">
        <v>994</v>
      </c>
      <c r="I116" s="285" t="s">
        <v>984</v>
      </c>
      <c r="J116" s="285"/>
      <c r="K116" s="299"/>
    </row>
    <row r="117" spans="2:11" s="1" customFormat="1" ht="15" customHeight="1">
      <c r="B117" s="310"/>
      <c r="C117" s="285" t="s">
        <v>57</v>
      </c>
      <c r="D117" s="285"/>
      <c r="E117" s="285"/>
      <c r="F117" s="308" t="s">
        <v>949</v>
      </c>
      <c r="G117" s="285"/>
      <c r="H117" s="285" t="s">
        <v>995</v>
      </c>
      <c r="I117" s="285" t="s">
        <v>996</v>
      </c>
      <c r="J117" s="285"/>
      <c r="K117" s="299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2:11" s="1" customFormat="1" ht="45" customHeight="1">
      <c r="B122" s="326"/>
      <c r="C122" s="276" t="s">
        <v>997</v>
      </c>
      <c r="D122" s="276"/>
      <c r="E122" s="276"/>
      <c r="F122" s="276"/>
      <c r="G122" s="276"/>
      <c r="H122" s="276"/>
      <c r="I122" s="276"/>
      <c r="J122" s="276"/>
      <c r="K122" s="327"/>
    </row>
    <row r="123" spans="2:11" s="1" customFormat="1" ht="17.25" customHeight="1">
      <c r="B123" s="328"/>
      <c r="C123" s="300" t="s">
        <v>943</v>
      </c>
      <c r="D123" s="300"/>
      <c r="E123" s="300"/>
      <c r="F123" s="300" t="s">
        <v>944</v>
      </c>
      <c r="G123" s="301"/>
      <c r="H123" s="300" t="s">
        <v>54</v>
      </c>
      <c r="I123" s="300" t="s">
        <v>57</v>
      </c>
      <c r="J123" s="300" t="s">
        <v>945</v>
      </c>
      <c r="K123" s="329"/>
    </row>
    <row r="124" spans="2:11" s="1" customFormat="1" ht="17.25" customHeight="1">
      <c r="B124" s="328"/>
      <c r="C124" s="302" t="s">
        <v>946</v>
      </c>
      <c r="D124" s="302"/>
      <c r="E124" s="302"/>
      <c r="F124" s="303" t="s">
        <v>947</v>
      </c>
      <c r="G124" s="304"/>
      <c r="H124" s="302"/>
      <c r="I124" s="302"/>
      <c r="J124" s="302" t="s">
        <v>948</v>
      </c>
      <c r="K124" s="329"/>
    </row>
    <row r="125" spans="2:11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pans="2:11" s="1" customFormat="1" ht="15" customHeight="1">
      <c r="B126" s="330"/>
      <c r="C126" s="285" t="s">
        <v>952</v>
      </c>
      <c r="D126" s="307"/>
      <c r="E126" s="307"/>
      <c r="F126" s="308" t="s">
        <v>949</v>
      </c>
      <c r="G126" s="285"/>
      <c r="H126" s="285" t="s">
        <v>989</v>
      </c>
      <c r="I126" s="285" t="s">
        <v>951</v>
      </c>
      <c r="J126" s="285">
        <v>120</v>
      </c>
      <c r="K126" s="333"/>
    </row>
    <row r="127" spans="2:11" s="1" customFormat="1" ht="15" customHeight="1">
      <c r="B127" s="330"/>
      <c r="C127" s="285" t="s">
        <v>998</v>
      </c>
      <c r="D127" s="285"/>
      <c r="E127" s="285"/>
      <c r="F127" s="308" t="s">
        <v>949</v>
      </c>
      <c r="G127" s="285"/>
      <c r="H127" s="285" t="s">
        <v>999</v>
      </c>
      <c r="I127" s="285" t="s">
        <v>951</v>
      </c>
      <c r="J127" s="285" t="s">
        <v>1000</v>
      </c>
      <c r="K127" s="333"/>
    </row>
    <row r="128" spans="2:11" s="1" customFormat="1" ht="15" customHeight="1">
      <c r="B128" s="330"/>
      <c r="C128" s="285" t="s">
        <v>897</v>
      </c>
      <c r="D128" s="285"/>
      <c r="E128" s="285"/>
      <c r="F128" s="308" t="s">
        <v>949</v>
      </c>
      <c r="G128" s="285"/>
      <c r="H128" s="285" t="s">
        <v>1001</v>
      </c>
      <c r="I128" s="285" t="s">
        <v>951</v>
      </c>
      <c r="J128" s="285" t="s">
        <v>1000</v>
      </c>
      <c r="K128" s="333"/>
    </row>
    <row r="129" spans="2:11" s="1" customFormat="1" ht="15" customHeight="1">
      <c r="B129" s="330"/>
      <c r="C129" s="285" t="s">
        <v>960</v>
      </c>
      <c r="D129" s="285"/>
      <c r="E129" s="285"/>
      <c r="F129" s="308" t="s">
        <v>955</v>
      </c>
      <c r="G129" s="285"/>
      <c r="H129" s="285" t="s">
        <v>961</v>
      </c>
      <c r="I129" s="285" t="s">
        <v>951</v>
      </c>
      <c r="J129" s="285">
        <v>15</v>
      </c>
      <c r="K129" s="333"/>
    </row>
    <row r="130" spans="2:11" s="1" customFormat="1" ht="15" customHeight="1">
      <c r="B130" s="330"/>
      <c r="C130" s="311" t="s">
        <v>962</v>
      </c>
      <c r="D130" s="311"/>
      <c r="E130" s="311"/>
      <c r="F130" s="312" t="s">
        <v>955</v>
      </c>
      <c r="G130" s="311"/>
      <c r="H130" s="311" t="s">
        <v>963</v>
      </c>
      <c r="I130" s="311" t="s">
        <v>951</v>
      </c>
      <c r="J130" s="311">
        <v>15</v>
      </c>
      <c r="K130" s="333"/>
    </row>
    <row r="131" spans="2:11" s="1" customFormat="1" ht="15" customHeight="1">
      <c r="B131" s="330"/>
      <c r="C131" s="311" t="s">
        <v>964</v>
      </c>
      <c r="D131" s="311"/>
      <c r="E131" s="311"/>
      <c r="F131" s="312" t="s">
        <v>955</v>
      </c>
      <c r="G131" s="311"/>
      <c r="H131" s="311" t="s">
        <v>965</v>
      </c>
      <c r="I131" s="311" t="s">
        <v>951</v>
      </c>
      <c r="J131" s="311">
        <v>20</v>
      </c>
      <c r="K131" s="333"/>
    </row>
    <row r="132" spans="2:11" s="1" customFormat="1" ht="15" customHeight="1">
      <c r="B132" s="330"/>
      <c r="C132" s="311" t="s">
        <v>966</v>
      </c>
      <c r="D132" s="311"/>
      <c r="E132" s="311"/>
      <c r="F132" s="312" t="s">
        <v>955</v>
      </c>
      <c r="G132" s="311"/>
      <c r="H132" s="311" t="s">
        <v>967</v>
      </c>
      <c r="I132" s="311" t="s">
        <v>951</v>
      </c>
      <c r="J132" s="311">
        <v>20</v>
      </c>
      <c r="K132" s="333"/>
    </row>
    <row r="133" spans="2:11" s="1" customFormat="1" ht="15" customHeight="1">
      <c r="B133" s="330"/>
      <c r="C133" s="285" t="s">
        <v>954</v>
      </c>
      <c r="D133" s="285"/>
      <c r="E133" s="285"/>
      <c r="F133" s="308" t="s">
        <v>955</v>
      </c>
      <c r="G133" s="285"/>
      <c r="H133" s="285" t="s">
        <v>989</v>
      </c>
      <c r="I133" s="285" t="s">
        <v>951</v>
      </c>
      <c r="J133" s="285">
        <v>50</v>
      </c>
      <c r="K133" s="333"/>
    </row>
    <row r="134" spans="2:11" s="1" customFormat="1" ht="15" customHeight="1">
      <c r="B134" s="330"/>
      <c r="C134" s="285" t="s">
        <v>968</v>
      </c>
      <c r="D134" s="285"/>
      <c r="E134" s="285"/>
      <c r="F134" s="308" t="s">
        <v>955</v>
      </c>
      <c r="G134" s="285"/>
      <c r="H134" s="285" t="s">
        <v>989</v>
      </c>
      <c r="I134" s="285" t="s">
        <v>951</v>
      </c>
      <c r="J134" s="285">
        <v>50</v>
      </c>
      <c r="K134" s="333"/>
    </row>
    <row r="135" spans="2:11" s="1" customFormat="1" ht="15" customHeight="1">
      <c r="B135" s="330"/>
      <c r="C135" s="285" t="s">
        <v>974</v>
      </c>
      <c r="D135" s="285"/>
      <c r="E135" s="285"/>
      <c r="F135" s="308" t="s">
        <v>955</v>
      </c>
      <c r="G135" s="285"/>
      <c r="H135" s="285" t="s">
        <v>989</v>
      </c>
      <c r="I135" s="285" t="s">
        <v>951</v>
      </c>
      <c r="J135" s="285">
        <v>50</v>
      </c>
      <c r="K135" s="333"/>
    </row>
    <row r="136" spans="2:11" s="1" customFormat="1" ht="15" customHeight="1">
      <c r="B136" s="330"/>
      <c r="C136" s="285" t="s">
        <v>976</v>
      </c>
      <c r="D136" s="285"/>
      <c r="E136" s="285"/>
      <c r="F136" s="308" t="s">
        <v>955</v>
      </c>
      <c r="G136" s="285"/>
      <c r="H136" s="285" t="s">
        <v>989</v>
      </c>
      <c r="I136" s="285" t="s">
        <v>951</v>
      </c>
      <c r="J136" s="285">
        <v>50</v>
      </c>
      <c r="K136" s="333"/>
    </row>
    <row r="137" spans="2:11" s="1" customFormat="1" ht="15" customHeight="1">
      <c r="B137" s="330"/>
      <c r="C137" s="285" t="s">
        <v>977</v>
      </c>
      <c r="D137" s="285"/>
      <c r="E137" s="285"/>
      <c r="F137" s="308" t="s">
        <v>955</v>
      </c>
      <c r="G137" s="285"/>
      <c r="H137" s="285" t="s">
        <v>1002</v>
      </c>
      <c r="I137" s="285" t="s">
        <v>951</v>
      </c>
      <c r="J137" s="285">
        <v>255</v>
      </c>
      <c r="K137" s="333"/>
    </row>
    <row r="138" spans="2:11" s="1" customFormat="1" ht="15" customHeight="1">
      <c r="B138" s="330"/>
      <c r="C138" s="285" t="s">
        <v>979</v>
      </c>
      <c r="D138" s="285"/>
      <c r="E138" s="285"/>
      <c r="F138" s="308" t="s">
        <v>949</v>
      </c>
      <c r="G138" s="285"/>
      <c r="H138" s="285" t="s">
        <v>1003</v>
      </c>
      <c r="I138" s="285" t="s">
        <v>981</v>
      </c>
      <c r="J138" s="285"/>
      <c r="K138" s="333"/>
    </row>
    <row r="139" spans="2:11" s="1" customFormat="1" ht="15" customHeight="1">
      <c r="B139" s="330"/>
      <c r="C139" s="285" t="s">
        <v>982</v>
      </c>
      <c r="D139" s="285"/>
      <c r="E139" s="285"/>
      <c r="F139" s="308" t="s">
        <v>949</v>
      </c>
      <c r="G139" s="285"/>
      <c r="H139" s="285" t="s">
        <v>1004</v>
      </c>
      <c r="I139" s="285" t="s">
        <v>984</v>
      </c>
      <c r="J139" s="285"/>
      <c r="K139" s="333"/>
    </row>
    <row r="140" spans="2:11" s="1" customFormat="1" ht="15" customHeight="1">
      <c r="B140" s="330"/>
      <c r="C140" s="285" t="s">
        <v>985</v>
      </c>
      <c r="D140" s="285"/>
      <c r="E140" s="285"/>
      <c r="F140" s="308" t="s">
        <v>949</v>
      </c>
      <c r="G140" s="285"/>
      <c r="H140" s="285" t="s">
        <v>985</v>
      </c>
      <c r="I140" s="285" t="s">
        <v>984</v>
      </c>
      <c r="J140" s="285"/>
      <c r="K140" s="333"/>
    </row>
    <row r="141" spans="2:11" s="1" customFormat="1" ht="15" customHeight="1">
      <c r="B141" s="330"/>
      <c r="C141" s="285" t="s">
        <v>38</v>
      </c>
      <c r="D141" s="285"/>
      <c r="E141" s="285"/>
      <c r="F141" s="308" t="s">
        <v>949</v>
      </c>
      <c r="G141" s="285"/>
      <c r="H141" s="285" t="s">
        <v>1005</v>
      </c>
      <c r="I141" s="285" t="s">
        <v>984</v>
      </c>
      <c r="J141" s="285"/>
      <c r="K141" s="333"/>
    </row>
    <row r="142" spans="2:11" s="1" customFormat="1" ht="15" customHeight="1">
      <c r="B142" s="330"/>
      <c r="C142" s="285" t="s">
        <v>1006</v>
      </c>
      <c r="D142" s="285"/>
      <c r="E142" s="285"/>
      <c r="F142" s="308" t="s">
        <v>949</v>
      </c>
      <c r="G142" s="285"/>
      <c r="H142" s="285" t="s">
        <v>1007</v>
      </c>
      <c r="I142" s="285" t="s">
        <v>984</v>
      </c>
      <c r="J142" s="285"/>
      <c r="K142" s="333"/>
    </row>
    <row r="143" spans="2:11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2:11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1008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943</v>
      </c>
      <c r="D148" s="300"/>
      <c r="E148" s="300"/>
      <c r="F148" s="300" t="s">
        <v>944</v>
      </c>
      <c r="G148" s="301"/>
      <c r="H148" s="300" t="s">
        <v>54</v>
      </c>
      <c r="I148" s="300" t="s">
        <v>57</v>
      </c>
      <c r="J148" s="300" t="s">
        <v>945</v>
      </c>
      <c r="K148" s="299"/>
    </row>
    <row r="149" spans="2:11" s="1" customFormat="1" ht="17.25" customHeight="1">
      <c r="B149" s="297"/>
      <c r="C149" s="302" t="s">
        <v>946</v>
      </c>
      <c r="D149" s="302"/>
      <c r="E149" s="302"/>
      <c r="F149" s="303" t="s">
        <v>947</v>
      </c>
      <c r="G149" s="304"/>
      <c r="H149" s="302"/>
      <c r="I149" s="302"/>
      <c r="J149" s="302" t="s">
        <v>948</v>
      </c>
      <c r="K149" s="299"/>
    </row>
    <row r="150" spans="2:11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pans="2:11" s="1" customFormat="1" ht="15" customHeight="1">
      <c r="B151" s="310"/>
      <c r="C151" s="337" t="s">
        <v>952</v>
      </c>
      <c r="D151" s="285"/>
      <c r="E151" s="285"/>
      <c r="F151" s="338" t="s">
        <v>949</v>
      </c>
      <c r="G151" s="285"/>
      <c r="H151" s="337" t="s">
        <v>989</v>
      </c>
      <c r="I151" s="337" t="s">
        <v>951</v>
      </c>
      <c r="J151" s="337">
        <v>120</v>
      </c>
      <c r="K151" s="333"/>
    </row>
    <row r="152" spans="2:11" s="1" customFormat="1" ht="15" customHeight="1">
      <c r="B152" s="310"/>
      <c r="C152" s="337" t="s">
        <v>998</v>
      </c>
      <c r="D152" s="285"/>
      <c r="E152" s="285"/>
      <c r="F152" s="338" t="s">
        <v>949</v>
      </c>
      <c r="G152" s="285"/>
      <c r="H152" s="337" t="s">
        <v>1009</v>
      </c>
      <c r="I152" s="337" t="s">
        <v>951</v>
      </c>
      <c r="J152" s="337" t="s">
        <v>1000</v>
      </c>
      <c r="K152" s="333"/>
    </row>
    <row r="153" spans="2:11" s="1" customFormat="1" ht="15" customHeight="1">
      <c r="B153" s="310"/>
      <c r="C153" s="337" t="s">
        <v>897</v>
      </c>
      <c r="D153" s="285"/>
      <c r="E153" s="285"/>
      <c r="F153" s="338" t="s">
        <v>949</v>
      </c>
      <c r="G153" s="285"/>
      <c r="H153" s="337" t="s">
        <v>1010</v>
      </c>
      <c r="I153" s="337" t="s">
        <v>951</v>
      </c>
      <c r="J153" s="337" t="s">
        <v>1000</v>
      </c>
      <c r="K153" s="333"/>
    </row>
    <row r="154" spans="2:11" s="1" customFormat="1" ht="15" customHeight="1">
      <c r="B154" s="310"/>
      <c r="C154" s="337" t="s">
        <v>954</v>
      </c>
      <c r="D154" s="285"/>
      <c r="E154" s="285"/>
      <c r="F154" s="338" t="s">
        <v>955</v>
      </c>
      <c r="G154" s="285"/>
      <c r="H154" s="337" t="s">
        <v>989</v>
      </c>
      <c r="I154" s="337" t="s">
        <v>951</v>
      </c>
      <c r="J154" s="337">
        <v>50</v>
      </c>
      <c r="K154" s="333"/>
    </row>
    <row r="155" spans="2:11" s="1" customFormat="1" ht="15" customHeight="1">
      <c r="B155" s="310"/>
      <c r="C155" s="337" t="s">
        <v>957</v>
      </c>
      <c r="D155" s="285"/>
      <c r="E155" s="285"/>
      <c r="F155" s="338" t="s">
        <v>949</v>
      </c>
      <c r="G155" s="285"/>
      <c r="H155" s="337" t="s">
        <v>989</v>
      </c>
      <c r="I155" s="337" t="s">
        <v>959</v>
      </c>
      <c r="J155" s="337"/>
      <c r="K155" s="333"/>
    </row>
    <row r="156" spans="2:11" s="1" customFormat="1" ht="15" customHeight="1">
      <c r="B156" s="310"/>
      <c r="C156" s="337" t="s">
        <v>968</v>
      </c>
      <c r="D156" s="285"/>
      <c r="E156" s="285"/>
      <c r="F156" s="338" t="s">
        <v>955</v>
      </c>
      <c r="G156" s="285"/>
      <c r="H156" s="337" t="s">
        <v>989</v>
      </c>
      <c r="I156" s="337" t="s">
        <v>951</v>
      </c>
      <c r="J156" s="337">
        <v>50</v>
      </c>
      <c r="K156" s="333"/>
    </row>
    <row r="157" spans="2:11" s="1" customFormat="1" ht="15" customHeight="1">
      <c r="B157" s="310"/>
      <c r="C157" s="337" t="s">
        <v>976</v>
      </c>
      <c r="D157" s="285"/>
      <c r="E157" s="285"/>
      <c r="F157" s="338" t="s">
        <v>955</v>
      </c>
      <c r="G157" s="285"/>
      <c r="H157" s="337" t="s">
        <v>989</v>
      </c>
      <c r="I157" s="337" t="s">
        <v>951</v>
      </c>
      <c r="J157" s="337">
        <v>50</v>
      </c>
      <c r="K157" s="333"/>
    </row>
    <row r="158" spans="2:11" s="1" customFormat="1" ht="15" customHeight="1">
      <c r="B158" s="310"/>
      <c r="C158" s="337" t="s">
        <v>974</v>
      </c>
      <c r="D158" s="285"/>
      <c r="E158" s="285"/>
      <c r="F158" s="338" t="s">
        <v>955</v>
      </c>
      <c r="G158" s="285"/>
      <c r="H158" s="337" t="s">
        <v>989</v>
      </c>
      <c r="I158" s="337" t="s">
        <v>951</v>
      </c>
      <c r="J158" s="337">
        <v>50</v>
      </c>
      <c r="K158" s="333"/>
    </row>
    <row r="159" spans="2:11" s="1" customFormat="1" ht="15" customHeight="1">
      <c r="B159" s="310"/>
      <c r="C159" s="337" t="s">
        <v>96</v>
      </c>
      <c r="D159" s="285"/>
      <c r="E159" s="285"/>
      <c r="F159" s="338" t="s">
        <v>949</v>
      </c>
      <c r="G159" s="285"/>
      <c r="H159" s="337" t="s">
        <v>1011</v>
      </c>
      <c r="I159" s="337" t="s">
        <v>951</v>
      </c>
      <c r="J159" s="337" t="s">
        <v>1012</v>
      </c>
      <c r="K159" s="333"/>
    </row>
    <row r="160" spans="2:11" s="1" customFormat="1" ht="15" customHeight="1">
      <c r="B160" s="310"/>
      <c r="C160" s="337" t="s">
        <v>1013</v>
      </c>
      <c r="D160" s="285"/>
      <c r="E160" s="285"/>
      <c r="F160" s="338" t="s">
        <v>949</v>
      </c>
      <c r="G160" s="285"/>
      <c r="H160" s="337" t="s">
        <v>1014</v>
      </c>
      <c r="I160" s="337" t="s">
        <v>984</v>
      </c>
      <c r="J160" s="337"/>
      <c r="K160" s="333"/>
    </row>
    <row r="161" spans="2:1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pans="2:11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1015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943</v>
      </c>
      <c r="D166" s="300"/>
      <c r="E166" s="300"/>
      <c r="F166" s="300" t="s">
        <v>944</v>
      </c>
      <c r="G166" s="342"/>
      <c r="H166" s="343" t="s">
        <v>54</v>
      </c>
      <c r="I166" s="343" t="s">
        <v>57</v>
      </c>
      <c r="J166" s="300" t="s">
        <v>945</v>
      </c>
      <c r="K166" s="277"/>
    </row>
    <row r="167" spans="2:11" s="1" customFormat="1" ht="17.25" customHeight="1">
      <c r="B167" s="278"/>
      <c r="C167" s="302" t="s">
        <v>946</v>
      </c>
      <c r="D167" s="302"/>
      <c r="E167" s="302"/>
      <c r="F167" s="303" t="s">
        <v>947</v>
      </c>
      <c r="G167" s="344"/>
      <c r="H167" s="345"/>
      <c r="I167" s="345"/>
      <c r="J167" s="302" t="s">
        <v>948</v>
      </c>
      <c r="K167" s="280"/>
    </row>
    <row r="168" spans="2:11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pans="2:11" s="1" customFormat="1" ht="15" customHeight="1">
      <c r="B169" s="310"/>
      <c r="C169" s="285" t="s">
        <v>952</v>
      </c>
      <c r="D169" s="285"/>
      <c r="E169" s="285"/>
      <c r="F169" s="308" t="s">
        <v>949</v>
      </c>
      <c r="G169" s="285"/>
      <c r="H169" s="285" t="s">
        <v>989</v>
      </c>
      <c r="I169" s="285" t="s">
        <v>951</v>
      </c>
      <c r="J169" s="285">
        <v>120</v>
      </c>
      <c r="K169" s="333"/>
    </row>
    <row r="170" spans="2:11" s="1" customFormat="1" ht="15" customHeight="1">
      <c r="B170" s="310"/>
      <c r="C170" s="285" t="s">
        <v>998</v>
      </c>
      <c r="D170" s="285"/>
      <c r="E170" s="285"/>
      <c r="F170" s="308" t="s">
        <v>949</v>
      </c>
      <c r="G170" s="285"/>
      <c r="H170" s="285" t="s">
        <v>999</v>
      </c>
      <c r="I170" s="285" t="s">
        <v>951</v>
      </c>
      <c r="J170" s="285" t="s">
        <v>1000</v>
      </c>
      <c r="K170" s="333"/>
    </row>
    <row r="171" spans="2:11" s="1" customFormat="1" ht="15" customHeight="1">
      <c r="B171" s="310"/>
      <c r="C171" s="285" t="s">
        <v>897</v>
      </c>
      <c r="D171" s="285"/>
      <c r="E171" s="285"/>
      <c r="F171" s="308" t="s">
        <v>949</v>
      </c>
      <c r="G171" s="285"/>
      <c r="H171" s="285" t="s">
        <v>1016</v>
      </c>
      <c r="I171" s="285" t="s">
        <v>951</v>
      </c>
      <c r="J171" s="285" t="s">
        <v>1000</v>
      </c>
      <c r="K171" s="333"/>
    </row>
    <row r="172" spans="2:11" s="1" customFormat="1" ht="15" customHeight="1">
      <c r="B172" s="310"/>
      <c r="C172" s="285" t="s">
        <v>954</v>
      </c>
      <c r="D172" s="285"/>
      <c r="E172" s="285"/>
      <c r="F172" s="308" t="s">
        <v>955</v>
      </c>
      <c r="G172" s="285"/>
      <c r="H172" s="285" t="s">
        <v>1016</v>
      </c>
      <c r="I172" s="285" t="s">
        <v>951</v>
      </c>
      <c r="J172" s="285">
        <v>50</v>
      </c>
      <c r="K172" s="333"/>
    </row>
    <row r="173" spans="2:11" s="1" customFormat="1" ht="15" customHeight="1">
      <c r="B173" s="310"/>
      <c r="C173" s="285" t="s">
        <v>957</v>
      </c>
      <c r="D173" s="285"/>
      <c r="E173" s="285"/>
      <c r="F173" s="308" t="s">
        <v>949</v>
      </c>
      <c r="G173" s="285"/>
      <c r="H173" s="285" t="s">
        <v>1016</v>
      </c>
      <c r="I173" s="285" t="s">
        <v>959</v>
      </c>
      <c r="J173" s="285"/>
      <c r="K173" s="333"/>
    </row>
    <row r="174" spans="2:11" s="1" customFormat="1" ht="15" customHeight="1">
      <c r="B174" s="310"/>
      <c r="C174" s="285" t="s">
        <v>968</v>
      </c>
      <c r="D174" s="285"/>
      <c r="E174" s="285"/>
      <c r="F174" s="308" t="s">
        <v>955</v>
      </c>
      <c r="G174" s="285"/>
      <c r="H174" s="285" t="s">
        <v>1016</v>
      </c>
      <c r="I174" s="285" t="s">
        <v>951</v>
      </c>
      <c r="J174" s="285">
        <v>50</v>
      </c>
      <c r="K174" s="333"/>
    </row>
    <row r="175" spans="2:11" s="1" customFormat="1" ht="15" customHeight="1">
      <c r="B175" s="310"/>
      <c r="C175" s="285" t="s">
        <v>976</v>
      </c>
      <c r="D175" s="285"/>
      <c r="E175" s="285"/>
      <c r="F175" s="308" t="s">
        <v>955</v>
      </c>
      <c r="G175" s="285"/>
      <c r="H175" s="285" t="s">
        <v>1016</v>
      </c>
      <c r="I175" s="285" t="s">
        <v>951</v>
      </c>
      <c r="J175" s="285">
        <v>50</v>
      </c>
      <c r="K175" s="333"/>
    </row>
    <row r="176" spans="2:11" s="1" customFormat="1" ht="15" customHeight="1">
      <c r="B176" s="310"/>
      <c r="C176" s="285" t="s">
        <v>974</v>
      </c>
      <c r="D176" s="285"/>
      <c r="E176" s="285"/>
      <c r="F176" s="308" t="s">
        <v>955</v>
      </c>
      <c r="G176" s="285"/>
      <c r="H176" s="285" t="s">
        <v>1016</v>
      </c>
      <c r="I176" s="285" t="s">
        <v>951</v>
      </c>
      <c r="J176" s="285">
        <v>50</v>
      </c>
      <c r="K176" s="333"/>
    </row>
    <row r="177" spans="2:11" s="1" customFormat="1" ht="15" customHeight="1">
      <c r="B177" s="310"/>
      <c r="C177" s="285" t="s">
        <v>111</v>
      </c>
      <c r="D177" s="285"/>
      <c r="E177" s="285"/>
      <c r="F177" s="308" t="s">
        <v>949</v>
      </c>
      <c r="G177" s="285"/>
      <c r="H177" s="285" t="s">
        <v>1017</v>
      </c>
      <c r="I177" s="285" t="s">
        <v>1018</v>
      </c>
      <c r="J177" s="285"/>
      <c r="K177" s="333"/>
    </row>
    <row r="178" spans="2:11" s="1" customFormat="1" ht="15" customHeight="1">
      <c r="B178" s="310"/>
      <c r="C178" s="285" t="s">
        <v>57</v>
      </c>
      <c r="D178" s="285"/>
      <c r="E178" s="285"/>
      <c r="F178" s="308" t="s">
        <v>949</v>
      </c>
      <c r="G178" s="285"/>
      <c r="H178" s="285" t="s">
        <v>1019</v>
      </c>
      <c r="I178" s="285" t="s">
        <v>1020</v>
      </c>
      <c r="J178" s="285">
        <v>1</v>
      </c>
      <c r="K178" s="333"/>
    </row>
    <row r="179" spans="2:11" s="1" customFormat="1" ht="15" customHeight="1">
      <c r="B179" s="310"/>
      <c r="C179" s="285" t="s">
        <v>53</v>
      </c>
      <c r="D179" s="285"/>
      <c r="E179" s="285"/>
      <c r="F179" s="308" t="s">
        <v>949</v>
      </c>
      <c r="G179" s="285"/>
      <c r="H179" s="285" t="s">
        <v>1021</v>
      </c>
      <c r="I179" s="285" t="s">
        <v>951</v>
      </c>
      <c r="J179" s="285">
        <v>20</v>
      </c>
      <c r="K179" s="333"/>
    </row>
    <row r="180" spans="2:11" s="1" customFormat="1" ht="15" customHeight="1">
      <c r="B180" s="310"/>
      <c r="C180" s="285" t="s">
        <v>54</v>
      </c>
      <c r="D180" s="285"/>
      <c r="E180" s="285"/>
      <c r="F180" s="308" t="s">
        <v>949</v>
      </c>
      <c r="G180" s="285"/>
      <c r="H180" s="285" t="s">
        <v>1022</v>
      </c>
      <c r="I180" s="285" t="s">
        <v>951</v>
      </c>
      <c r="J180" s="285">
        <v>255</v>
      </c>
      <c r="K180" s="333"/>
    </row>
    <row r="181" spans="2:11" s="1" customFormat="1" ht="15" customHeight="1">
      <c r="B181" s="310"/>
      <c r="C181" s="285" t="s">
        <v>112</v>
      </c>
      <c r="D181" s="285"/>
      <c r="E181" s="285"/>
      <c r="F181" s="308" t="s">
        <v>949</v>
      </c>
      <c r="G181" s="285"/>
      <c r="H181" s="285" t="s">
        <v>913</v>
      </c>
      <c r="I181" s="285" t="s">
        <v>951</v>
      </c>
      <c r="J181" s="285">
        <v>10</v>
      </c>
      <c r="K181" s="333"/>
    </row>
    <row r="182" spans="2:11" s="1" customFormat="1" ht="15" customHeight="1">
      <c r="B182" s="310"/>
      <c r="C182" s="285" t="s">
        <v>113</v>
      </c>
      <c r="D182" s="285"/>
      <c r="E182" s="285"/>
      <c r="F182" s="308" t="s">
        <v>949</v>
      </c>
      <c r="G182" s="285"/>
      <c r="H182" s="285" t="s">
        <v>1023</v>
      </c>
      <c r="I182" s="285" t="s">
        <v>984</v>
      </c>
      <c r="J182" s="285"/>
      <c r="K182" s="333"/>
    </row>
    <row r="183" spans="2:11" s="1" customFormat="1" ht="15" customHeight="1">
      <c r="B183" s="310"/>
      <c r="C183" s="285" t="s">
        <v>1024</v>
      </c>
      <c r="D183" s="285"/>
      <c r="E183" s="285"/>
      <c r="F183" s="308" t="s">
        <v>949</v>
      </c>
      <c r="G183" s="285"/>
      <c r="H183" s="285" t="s">
        <v>1025</v>
      </c>
      <c r="I183" s="285" t="s">
        <v>984</v>
      </c>
      <c r="J183" s="285"/>
      <c r="K183" s="333"/>
    </row>
    <row r="184" spans="2:11" s="1" customFormat="1" ht="15" customHeight="1">
      <c r="B184" s="310"/>
      <c r="C184" s="285" t="s">
        <v>1013</v>
      </c>
      <c r="D184" s="285"/>
      <c r="E184" s="285"/>
      <c r="F184" s="308" t="s">
        <v>949</v>
      </c>
      <c r="G184" s="285"/>
      <c r="H184" s="285" t="s">
        <v>1026</v>
      </c>
      <c r="I184" s="285" t="s">
        <v>984</v>
      </c>
      <c r="J184" s="285"/>
      <c r="K184" s="333"/>
    </row>
    <row r="185" spans="2:11" s="1" customFormat="1" ht="15" customHeight="1">
      <c r="B185" s="310"/>
      <c r="C185" s="285" t="s">
        <v>115</v>
      </c>
      <c r="D185" s="285"/>
      <c r="E185" s="285"/>
      <c r="F185" s="308" t="s">
        <v>955</v>
      </c>
      <c r="G185" s="285"/>
      <c r="H185" s="285" t="s">
        <v>1027</v>
      </c>
      <c r="I185" s="285" t="s">
        <v>951</v>
      </c>
      <c r="J185" s="285">
        <v>50</v>
      </c>
      <c r="K185" s="333"/>
    </row>
    <row r="186" spans="2:11" s="1" customFormat="1" ht="15" customHeight="1">
      <c r="B186" s="310"/>
      <c r="C186" s="285" t="s">
        <v>1028</v>
      </c>
      <c r="D186" s="285"/>
      <c r="E186" s="285"/>
      <c r="F186" s="308" t="s">
        <v>955</v>
      </c>
      <c r="G186" s="285"/>
      <c r="H186" s="285" t="s">
        <v>1029</v>
      </c>
      <c r="I186" s="285" t="s">
        <v>1030</v>
      </c>
      <c r="J186" s="285"/>
      <c r="K186" s="333"/>
    </row>
    <row r="187" spans="2:11" s="1" customFormat="1" ht="15" customHeight="1">
      <c r="B187" s="310"/>
      <c r="C187" s="285" t="s">
        <v>1031</v>
      </c>
      <c r="D187" s="285"/>
      <c r="E187" s="285"/>
      <c r="F187" s="308" t="s">
        <v>955</v>
      </c>
      <c r="G187" s="285"/>
      <c r="H187" s="285" t="s">
        <v>1032</v>
      </c>
      <c r="I187" s="285" t="s">
        <v>1030</v>
      </c>
      <c r="J187" s="285"/>
      <c r="K187" s="333"/>
    </row>
    <row r="188" spans="2:11" s="1" customFormat="1" ht="15" customHeight="1">
      <c r="B188" s="310"/>
      <c r="C188" s="285" t="s">
        <v>1033</v>
      </c>
      <c r="D188" s="285"/>
      <c r="E188" s="285"/>
      <c r="F188" s="308" t="s">
        <v>955</v>
      </c>
      <c r="G188" s="285"/>
      <c r="H188" s="285" t="s">
        <v>1034</v>
      </c>
      <c r="I188" s="285" t="s">
        <v>1030</v>
      </c>
      <c r="J188" s="285"/>
      <c r="K188" s="333"/>
    </row>
    <row r="189" spans="2:11" s="1" customFormat="1" ht="15" customHeight="1">
      <c r="B189" s="310"/>
      <c r="C189" s="346" t="s">
        <v>1035</v>
      </c>
      <c r="D189" s="285"/>
      <c r="E189" s="285"/>
      <c r="F189" s="308" t="s">
        <v>955</v>
      </c>
      <c r="G189" s="285"/>
      <c r="H189" s="285" t="s">
        <v>1036</v>
      </c>
      <c r="I189" s="285" t="s">
        <v>1037</v>
      </c>
      <c r="J189" s="347" t="s">
        <v>1038</v>
      </c>
      <c r="K189" s="333"/>
    </row>
    <row r="190" spans="2:11" s="1" customFormat="1" ht="15" customHeight="1">
      <c r="B190" s="310"/>
      <c r="C190" s="346" t="s">
        <v>42</v>
      </c>
      <c r="D190" s="285"/>
      <c r="E190" s="285"/>
      <c r="F190" s="308" t="s">
        <v>949</v>
      </c>
      <c r="G190" s="285"/>
      <c r="H190" s="282" t="s">
        <v>1039</v>
      </c>
      <c r="I190" s="285" t="s">
        <v>1040</v>
      </c>
      <c r="J190" s="285"/>
      <c r="K190" s="333"/>
    </row>
    <row r="191" spans="2:11" s="1" customFormat="1" ht="15" customHeight="1">
      <c r="B191" s="310"/>
      <c r="C191" s="346" t="s">
        <v>1041</v>
      </c>
      <c r="D191" s="285"/>
      <c r="E191" s="285"/>
      <c r="F191" s="308" t="s">
        <v>949</v>
      </c>
      <c r="G191" s="285"/>
      <c r="H191" s="285" t="s">
        <v>1042</v>
      </c>
      <c r="I191" s="285" t="s">
        <v>984</v>
      </c>
      <c r="J191" s="285"/>
      <c r="K191" s="333"/>
    </row>
    <row r="192" spans="2:11" s="1" customFormat="1" ht="15" customHeight="1">
      <c r="B192" s="310"/>
      <c r="C192" s="346" t="s">
        <v>1043</v>
      </c>
      <c r="D192" s="285"/>
      <c r="E192" s="285"/>
      <c r="F192" s="308" t="s">
        <v>949</v>
      </c>
      <c r="G192" s="285"/>
      <c r="H192" s="285" t="s">
        <v>1044</v>
      </c>
      <c r="I192" s="285" t="s">
        <v>984</v>
      </c>
      <c r="J192" s="285"/>
      <c r="K192" s="333"/>
    </row>
    <row r="193" spans="2:11" s="1" customFormat="1" ht="15" customHeight="1">
      <c r="B193" s="310"/>
      <c r="C193" s="346" t="s">
        <v>1045</v>
      </c>
      <c r="D193" s="285"/>
      <c r="E193" s="285"/>
      <c r="F193" s="308" t="s">
        <v>955</v>
      </c>
      <c r="G193" s="285"/>
      <c r="H193" s="285" t="s">
        <v>1046</v>
      </c>
      <c r="I193" s="285" t="s">
        <v>984</v>
      </c>
      <c r="J193" s="285"/>
      <c r="K193" s="333"/>
    </row>
    <row r="194" spans="2:11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pans="2:11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pans="2:11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1047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9" t="s">
        <v>1048</v>
      </c>
      <c r="D200" s="349"/>
      <c r="E200" s="349"/>
      <c r="F200" s="349" t="s">
        <v>1049</v>
      </c>
      <c r="G200" s="350"/>
      <c r="H200" s="349" t="s">
        <v>1050</v>
      </c>
      <c r="I200" s="349"/>
      <c r="J200" s="349"/>
      <c r="K200" s="277"/>
    </row>
    <row r="201" spans="2:1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pans="2:11" s="1" customFormat="1" ht="15" customHeight="1">
      <c r="B202" s="310"/>
      <c r="C202" s="285" t="s">
        <v>1040</v>
      </c>
      <c r="D202" s="285"/>
      <c r="E202" s="285"/>
      <c r="F202" s="308" t="s">
        <v>43</v>
      </c>
      <c r="G202" s="285"/>
      <c r="H202" s="285" t="s">
        <v>1051</v>
      </c>
      <c r="I202" s="285"/>
      <c r="J202" s="285"/>
      <c r="K202" s="333"/>
    </row>
    <row r="203" spans="2:11" s="1" customFormat="1" ht="15" customHeight="1">
      <c r="B203" s="310"/>
      <c r="C203" s="285"/>
      <c r="D203" s="285"/>
      <c r="E203" s="285"/>
      <c r="F203" s="308" t="s">
        <v>44</v>
      </c>
      <c r="G203" s="285"/>
      <c r="H203" s="285" t="s">
        <v>1052</v>
      </c>
      <c r="I203" s="285"/>
      <c r="J203" s="285"/>
      <c r="K203" s="333"/>
    </row>
    <row r="204" spans="2:11" s="1" customFormat="1" ht="15" customHeight="1">
      <c r="B204" s="310"/>
      <c r="C204" s="285"/>
      <c r="D204" s="285"/>
      <c r="E204" s="285"/>
      <c r="F204" s="308" t="s">
        <v>47</v>
      </c>
      <c r="G204" s="285"/>
      <c r="H204" s="285" t="s">
        <v>1053</v>
      </c>
      <c r="I204" s="285"/>
      <c r="J204" s="285"/>
      <c r="K204" s="333"/>
    </row>
    <row r="205" spans="2:11" s="1" customFormat="1" ht="15" customHeight="1">
      <c r="B205" s="310"/>
      <c r="C205" s="285"/>
      <c r="D205" s="285"/>
      <c r="E205" s="285"/>
      <c r="F205" s="308" t="s">
        <v>45</v>
      </c>
      <c r="G205" s="285"/>
      <c r="H205" s="285" t="s">
        <v>1054</v>
      </c>
      <c r="I205" s="285"/>
      <c r="J205" s="285"/>
      <c r="K205" s="333"/>
    </row>
    <row r="206" spans="2:11" s="1" customFormat="1" ht="15" customHeight="1">
      <c r="B206" s="310"/>
      <c r="C206" s="285"/>
      <c r="D206" s="285"/>
      <c r="E206" s="285"/>
      <c r="F206" s="308" t="s">
        <v>46</v>
      </c>
      <c r="G206" s="285"/>
      <c r="H206" s="285" t="s">
        <v>1055</v>
      </c>
      <c r="I206" s="285"/>
      <c r="J206" s="285"/>
      <c r="K206" s="333"/>
    </row>
    <row r="207" spans="2:11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pans="2:11" s="1" customFormat="1" ht="15" customHeight="1">
      <c r="B208" s="310"/>
      <c r="C208" s="285" t="s">
        <v>996</v>
      </c>
      <c r="D208" s="285"/>
      <c r="E208" s="285"/>
      <c r="F208" s="308" t="s">
        <v>79</v>
      </c>
      <c r="G208" s="285"/>
      <c r="H208" s="285" t="s">
        <v>1056</v>
      </c>
      <c r="I208" s="285"/>
      <c r="J208" s="285"/>
      <c r="K208" s="333"/>
    </row>
    <row r="209" spans="2:11" s="1" customFormat="1" ht="15" customHeight="1">
      <c r="B209" s="310"/>
      <c r="C209" s="285"/>
      <c r="D209" s="285"/>
      <c r="E209" s="285"/>
      <c r="F209" s="308" t="s">
        <v>891</v>
      </c>
      <c r="G209" s="285"/>
      <c r="H209" s="285" t="s">
        <v>892</v>
      </c>
      <c r="I209" s="285"/>
      <c r="J209" s="285"/>
      <c r="K209" s="333"/>
    </row>
    <row r="210" spans="2:11" s="1" customFormat="1" ht="15" customHeight="1">
      <c r="B210" s="310"/>
      <c r="C210" s="285"/>
      <c r="D210" s="285"/>
      <c r="E210" s="285"/>
      <c r="F210" s="308" t="s">
        <v>889</v>
      </c>
      <c r="G210" s="285"/>
      <c r="H210" s="285" t="s">
        <v>1057</v>
      </c>
      <c r="I210" s="285"/>
      <c r="J210" s="285"/>
      <c r="K210" s="333"/>
    </row>
    <row r="211" spans="2:11" s="1" customFormat="1" ht="15" customHeight="1">
      <c r="B211" s="351"/>
      <c r="C211" s="285"/>
      <c r="D211" s="285"/>
      <c r="E211" s="285"/>
      <c r="F211" s="308" t="s">
        <v>893</v>
      </c>
      <c r="G211" s="346"/>
      <c r="H211" s="337" t="s">
        <v>894</v>
      </c>
      <c r="I211" s="337"/>
      <c r="J211" s="337"/>
      <c r="K211" s="352"/>
    </row>
    <row r="212" spans="2:11" s="1" customFormat="1" ht="15" customHeight="1">
      <c r="B212" s="351"/>
      <c r="C212" s="285"/>
      <c r="D212" s="285"/>
      <c r="E212" s="285"/>
      <c r="F212" s="308" t="s">
        <v>895</v>
      </c>
      <c r="G212" s="346"/>
      <c r="H212" s="337" t="s">
        <v>1058</v>
      </c>
      <c r="I212" s="337"/>
      <c r="J212" s="337"/>
      <c r="K212" s="352"/>
    </row>
    <row r="213" spans="2:11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pans="2:11" s="1" customFormat="1" ht="15" customHeight="1">
      <c r="B214" s="351"/>
      <c r="C214" s="285" t="s">
        <v>1020</v>
      </c>
      <c r="D214" s="285"/>
      <c r="E214" s="285"/>
      <c r="F214" s="308">
        <v>1</v>
      </c>
      <c r="G214" s="346"/>
      <c r="H214" s="337" t="s">
        <v>1059</v>
      </c>
      <c r="I214" s="337"/>
      <c r="J214" s="337"/>
      <c r="K214" s="352"/>
    </row>
    <row r="215" spans="2:11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1060</v>
      </c>
      <c r="I215" s="337"/>
      <c r="J215" s="337"/>
      <c r="K215" s="352"/>
    </row>
    <row r="216" spans="2:11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1061</v>
      </c>
      <c r="I216" s="337"/>
      <c r="J216" s="337"/>
      <c r="K216" s="352"/>
    </row>
    <row r="217" spans="2:11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1062</v>
      </c>
      <c r="I217" s="337"/>
      <c r="J217" s="337"/>
      <c r="K217" s="352"/>
    </row>
    <row r="218" spans="2:11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2023-07-27T07:30:03Z</dcterms:created>
  <dcterms:modified xsi:type="dcterms:W3CDTF">2023-07-27T07:30:10Z</dcterms:modified>
  <cp:category/>
  <cp:version/>
  <cp:contentType/>
  <cp:contentStatus/>
</cp:coreProperties>
</file>