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2"/>
  </bookViews>
  <sheets>
    <sheet name="rekapitulace" sheetId="1" r:id="rId1"/>
    <sheet name="SO 01" sheetId="2" r:id="rId2"/>
    <sheet name="SO 02" sheetId="3" r:id="rId3"/>
    <sheet name="Obecná ustanovení" sheetId="4" r:id="rId4"/>
  </sheets>
  <definedNames>
    <definedName name="_xlnm.Print_Area" localSheetId="0">'rekapitulace'!$A$1:$E$12</definedName>
  </definedNames>
  <calcPr fullCalcOnLoad="1"/>
</workbook>
</file>

<file path=xl/sharedStrings.xml><?xml version="1.0" encoding="utf-8"?>
<sst xmlns="http://schemas.openxmlformats.org/spreadsheetml/2006/main" count="375" uniqueCount="161">
  <si>
    <t>Soupis objektů s DPH</t>
  </si>
  <si>
    <t>Odbytová cena:</t>
  </si>
  <si>
    <t>OC+DPH:</t>
  </si>
  <si>
    <t>Sazba 1</t>
  </si>
  <si>
    <t>Sazba 2</t>
  </si>
  <si>
    <t>Sazba 3</t>
  </si>
  <si>
    <t>Objekt</t>
  </si>
  <si>
    <t>Popis</t>
  </si>
  <si>
    <t>OC</t>
  </si>
  <si>
    <t>DPH</t>
  </si>
  <si>
    <t>OC+DPH</t>
  </si>
  <si>
    <t>ASPE 9</t>
  </si>
  <si>
    <t>Firma: KAP ATELIER s.r.o.</t>
  </si>
  <si>
    <t>Stavba :</t>
  </si>
  <si>
    <t>číslo a název SO:</t>
  </si>
  <si>
    <t>číslo a název rozpočtu:</t>
  </si>
  <si>
    <t>18249</t>
  </si>
  <si>
    <t>Obnova povrchu ulic Dobrovského, Pod Lesem, Ve Stráni, Chomutov</t>
  </si>
  <si>
    <t>SO 01</t>
  </si>
  <si>
    <t>Obnova komunikace - etapa I.</t>
  </si>
  <si>
    <t>Poř.
č.pol.</t>
  </si>
  <si>
    <t>1</t>
  </si>
  <si>
    <t>cenová
soustava</t>
  </si>
  <si>
    <t>Kód
položky</t>
  </si>
  <si>
    <t>Varianta
položky</t>
  </si>
  <si>
    <t>Název položky</t>
  </si>
  <si>
    <t>jednotka</t>
  </si>
  <si>
    <t>Počet
jednotek</t>
  </si>
  <si>
    <t>CENA</t>
  </si>
  <si>
    <t>jednotková</t>
  </si>
  <si>
    <t>celkem</t>
  </si>
  <si>
    <t>Sazba</t>
  </si>
  <si>
    <t>2</t>
  </si>
  <si>
    <t>3</t>
  </si>
  <si>
    <t>4</t>
  </si>
  <si>
    <t>5</t>
  </si>
  <si>
    <t>6</t>
  </si>
  <si>
    <t>7</t>
  </si>
  <si>
    <t>8</t>
  </si>
  <si>
    <t>9</t>
  </si>
  <si>
    <t>Všeobecné konstrukce a práce</t>
  </si>
  <si>
    <t>0</t>
  </si>
  <si>
    <t>2018_OTSKP</t>
  </si>
  <si>
    <t>014102</t>
  </si>
  <si>
    <t>A</t>
  </si>
  <si>
    <t>POPLATKY ZA SKLÁDKU
Výkopek/nestmelené podkladní vrstvy</t>
  </si>
  <si>
    <t xml:space="preserve">T         </t>
  </si>
  <si>
    <t>z pol. 11332: 17,25m3*1,9t/m3=32,775 [A]t</t>
  </si>
  <si>
    <t>Zahrnuje veškeré poplatky provozovateli skládky související s uložením odpadu na skládce.</t>
  </si>
  <si>
    <t>G</t>
  </si>
  <si>
    <t>POPLATKY ZA SKLÁDKU
Mat. s asfaltovým pojivem</t>
  </si>
  <si>
    <t>z pol. 11372: 99,56m3*2,4t/m3=238,944 [A]t</t>
  </si>
  <si>
    <t>02720</t>
  </si>
  <si>
    <t>POMOC PRÁCE ZŘÍZ NEBO ZAJIŠŤ REGULACI A OCHRANU DOPRAVY
Dopravně inženýrská opatření vč. nájmu a údržby značek a zařízení po celou dobu výstavby, vč. vypracování návrhu DIO a zajištění DIR (I. etapa)</t>
  </si>
  <si>
    <t xml:space="preserve">KPL       </t>
  </si>
  <si>
    <t>1kpl=1,000 [A]kpl</t>
  </si>
  <si>
    <t>zahrnuje veškeré náklady spojené s objednatelem požadovanými zařízeními</t>
  </si>
  <si>
    <t>Zemní práce</t>
  </si>
  <si>
    <t>11332</t>
  </si>
  <si>
    <t>P</t>
  </si>
  <si>
    <t xml:space="preserve">M3        </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</si>
  <si>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</si>
  <si>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11372</t>
  </si>
  <si>
    <t>FRÉZOVÁNÍ ZPEVNĚNÝCH PLOCH ASFALTOVÝCH</t>
  </si>
  <si>
    <t>krátký úsek v ulici Dobrovského a jižní část ulice Ve Stráni, viz Situace, Vzorový řez a TZ: 978m2*0,04m + 978m2*1,03 (koef. pro rozšíř. podkl. vrstev)*0,06m=99,560 [A]m3</t>
  </si>
  <si>
    <t>17380</t>
  </si>
  <si>
    <t>ZEMNÍ KRAJNICE A DOSYPÁVKY Z NAKUPOVANÝCH MATERIÁLŮ
ŠD</t>
  </si>
  <si>
    <t>krajnice po stranách vozovky (mimo obrubníky a zpevněné vjezdy), viz Situace, Vzorový řez a TZ: 320m*0,5m*0,1m=16,000 [A]m3</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</si>
  <si>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svahování, hutnění a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</si>
  <si>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Komunikace</t>
  </si>
  <si>
    <t>561401</t>
  </si>
  <si>
    <t>KAMENIVO ZPEVNĚNÉ CEMENTEM TŘ. I
SC C8/10,
bude čerpáno pouze se souhlasem a v rozsahu určeném TDS</t>
  </si>
  <si>
    <t>- dodání směsi v požadované kvalitě
- očištění podkladu
- uložení směsi dle předepsaného technologického předpisu a zhutnění vrstvy v předepsané tloušťce
- zřízení vrstvy bez rozlišení šířky, pokládání vrstvy po etapách, včetně pracovních spar a spojů
- úpravu napojení, ukončení
- úpravu dilatačních spar včetně předepsané výztuže
- nezahrnuje postřiky, nátěry
- nezahrnuje úpravu povrchu krytu</t>
  </si>
  <si>
    <t>572123</t>
  </si>
  <si>
    <t>INFILTRAČNÍ POSTŘIK Z EMULZE DO 1,0KG/M2
0,8 kg/m2,
bude čerpáno pouze se souhlasem a v rozsahu určeném TDS</t>
  </si>
  <si>
    <t xml:space="preserve">M2        </t>
  </si>
  <si>
    <t>viz Situace, Vzorový řez, TZ a pol. 561401: 115m2=115,000 [B]m2</t>
  </si>
  <si>
    <t>- dodání všech předepsaných materiálů pro postřiky v předepsaném množství
- provedení dle předepsaného technologického předpisu
- zřízení vrstvy bez rozlišení šířky, pokládání vrstvy po etapách
- úpravu napojení, ukončení</t>
  </si>
  <si>
    <t>572213</t>
  </si>
  <si>
    <t>SPOJOVACÍ POSTŘIK Z EMULZE DO 0,5KG/M2
0,2 kg/m2</t>
  </si>
  <si>
    <t>viz Situace, Vzorový řez, TZ a pol. 574A33: 984m2=984,000 [B]m2</t>
  </si>
  <si>
    <t>B</t>
  </si>
  <si>
    <t>SPOJOVACÍ POSTŘIK Z EMULZE DO 0,5KG/M2
0,5 kg/m2</t>
  </si>
  <si>
    <t>viz Situace, Vzorový řez, TZ a pol. 574E56: 1013,52m2-115m2 (viz pol. 57213)=898,520 [B]m2</t>
  </si>
  <si>
    <t>574A33</t>
  </si>
  <si>
    <t>ASFALTOVÝ BETON PRO OBRUSNÉ VRSTVY ACO 11 TL. 40MM</t>
  </si>
  <si>
    <t>krátký úsek v ulici Dobrovského a jižní část ulice Ve Stráni, viz Situace, Vzorový řez a TZ: 869m2+115m2=984,000 [B]m2</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</si>
  <si>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</si>
  <si>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574E56</t>
  </si>
  <si>
    <t>ASFALTOVÝ BETON PRO PODKLADNÍ VRSTVY ACP 16+, 16S TL. 60MM
ACP 16+</t>
  </si>
  <si>
    <t>krátký úsek v ulici Dobrovského a jižní část ulice Ve Stráni, viz Situace, Vzorový řez a TZ: (869m2+115m2)*1,03 (koef. pro rozšíř. vrstev)=1 013,520 [B]m2</t>
  </si>
  <si>
    <t>58920</t>
  </si>
  <si>
    <t>VÝPLŇ SPAR MODIFIKOVANÝM ASFALTEM
Za horka</t>
  </si>
  <si>
    <t xml:space="preserve">M         </t>
  </si>
  <si>
    <t>ošetření napojovacích spár, viz Situace, TZ a pol. 919111: 
napojení na okolní vozovku: 9,95m+4,5m+3,25m =17,700 [A]m
neřešené živičné vjezdy: 8,7m (vjezd k pozemku č. 5334/2, č.p. 5827)=8,700 [B]m
A+B=26,400 [C]m</t>
  </si>
  <si>
    <t>položka zahrnuje:
- dodávku předepsaného materiálu
- vyčištění a výplň spar tímto materiálem</t>
  </si>
  <si>
    <t>Potrubí</t>
  </si>
  <si>
    <t>89921</t>
  </si>
  <si>
    <t>VÝŠKOVÁ ÚPRAVA POKLOPŮ
Bude čerpáno pouze se souhlasem a v rozsahu určeném TDS</t>
  </si>
  <si>
    <t xml:space="preserve">KUS       </t>
  </si>
  <si>
    <t>v úseku v ul. Dobrovského, předpoklad: 3ks=3,000 [A]ks</t>
  </si>
  <si>
    <t>- položka výškové úpravy zahrnuje všechny nutné práce a materiály pro zvýšení nebo snížení zařízení (včetně nutné úpravy stávajícího povrchu vozovky nebo chodníku).</t>
  </si>
  <si>
    <t>89922</t>
  </si>
  <si>
    <t>VÝŠKOVÁ ÚPRAVA MŘÍŽÍ
Bude čerpáno pouze se souhlasem a v rozsahu určeném TDS</t>
  </si>
  <si>
    <t>v úseku v ul. Dobrovského, předpoklad: 1ks=1,000 [A]ks</t>
  </si>
  <si>
    <t>89923</t>
  </si>
  <si>
    <t>VÝŠKOVÁ ÚPRAVA KRYCÍCH HRNCŮ
Bude čerpáno pouze se souhlasem a v rozsahu určeném TDS</t>
  </si>
  <si>
    <t>Ostatní konstrukce a práce</t>
  </si>
  <si>
    <t>919111</t>
  </si>
  <si>
    <t>ŘEZÁNÍ ASFALTOVÉHO KRYTU VOZOVEK TL DO 50MM</t>
  </si>
  <si>
    <t>zaříznutí hran stáv. (obrus.) vrstev pro plynulé napojení, viz Situace a TZ: 
napojení na okolní vozovku: 9,95m+4,5m+3,25m=17,700 [A]m
neřešené živičné vjezdy: 8,7m (vjezd k pozemku č. 5334/2, č.p. 5827)=8,700 [B]m
A+B=26,400 [C]m</t>
  </si>
  <si>
    <t>položka zahrnuje řezání vozovkové vrstvy v předepsané tloušťce, včetně spotřeby vody</t>
  </si>
  <si>
    <t>919112</t>
  </si>
  <si>
    <t>ŘEZÁNÍ ASFALTOVÉHO KRYTU VOZOVEK TL DO 100MM</t>
  </si>
  <si>
    <t>zaříznutí hran stáv. (ložné) vrstvy pro plynulé napojení, viz Situace a TZ: 
napojení na okolní vozovku: 9,95m+4,5m+3,25m=17,700 [A]m
neřešené živičné vjezdy: 8,7m (vjezd k pozemku č. 5334/2, č.p. 5827)=8,700 [B]m
A+B=26,400 [C]m</t>
  </si>
  <si>
    <t>C e l k e m</t>
  </si>
  <si>
    <t>SO 02</t>
  </si>
  <si>
    <t>Obnova komunikace - etapa II.</t>
  </si>
  <si>
    <t>z pol. 11332: 18,15m3*1,9t/m3=34,485 [A]t</t>
  </si>
  <si>
    <t>D</t>
  </si>
  <si>
    <t>POPLATKY ZA SKLÁDKU
Beton</t>
  </si>
  <si>
    <t>z pol. 11315: 0,45m3*2,3t/m3=1,035 [A]t</t>
  </si>
  <si>
    <t>z pol. 11372: 60,65m3*2,4t/m3=145,560 [A]t
z pol. 57790E: 6,05m3*2,4t/m3=14,520 [B]t
A+B=160,080 [C]t</t>
  </si>
  <si>
    <t>POMOC PRÁCE ZŘÍZ NEBO ZAJIŠŤ REGULACI A OCHRANU DOPRAVY
Dopravně inženýrská opatření vč. nájmu a údržby značek a zařízení po celou dobu výstavby, vč. vypracování návrhu DIO a zajištění DIR (II. etapa)</t>
  </si>
  <si>
    <t>11315</t>
  </si>
  <si>
    <t>ODSTRANĚNÍ KRYTU ZPEVNĚNÝCH PLOCH Z BETONU</t>
  </si>
  <si>
    <t>v místě styku ul. Pod Lesem a Ve Stráni a v místě vjezdu k pozemku č. 5352/3, viz Situace, odhad: (2m2+1m2)*0,15m=0,450 [A]m3</t>
  </si>
  <si>
    <t>východní úsek v ulici Pod Lesem a severovýchodní část ulice Ve Stráni, viz Situace, Vzorový řez a TZ: 1213m2*0,05m=60,650 [A]m3</t>
  </si>
  <si>
    <t>krajnice po stranách vozovky (mimo zpevněné vjezdy a pravou krajnici v ul. Ve Stráni), viz Situace, Vzorový řez a TZ: 388m*0,5m*0,1m=19,400 [A]m3</t>
  </si>
  <si>
    <t>viz Situace, Vzorový řez,TZ a pol. 574A43: 1213m2=1 213,000 [B]m2</t>
  </si>
  <si>
    <t>574A43</t>
  </si>
  <si>
    <t>ASFALTOVÝ BETON PRO OBRUSNÉ VRSTVY ACO 11 TL. 50MM</t>
  </si>
  <si>
    <t>východní úsek v ulici Pod Lesem a severovýchodní část ulice Ve Stráni, viz Situace, Vzorový řez a TZ: 1092m2+121m2=1 213,000 [B]m2</t>
  </si>
  <si>
    <t>57790E</t>
  </si>
  <si>
    <t>VÝSPRAVA VÝTLUKŮ SMĚSÍ ACP (KUBATURA)
ACP 16+,
bude čerpáno pouze se souhlasem a v rozsahu určeném TDS</t>
  </si>
  <si>
    <t>viz TZ a Vzorový řez, odhad: 121m2*0,05m=6,050 [B]m3</t>
  </si>
  <si>
    <t>- odfrézování nebo jiné odstranění poškozených vozovkových vrstev
- zaříznutí hran
- vyčištění
- nátěr
- dodání a výplň předepsanou zhutněnou balenou asfaltovou směsí
- asfaltová zálivka</t>
  </si>
  <si>
    <t>ošetření napojovacích spár, viz Situace, TZ a pol. 919111:
napojení na okolní vozovku: 3,25m+5m=8,250 [A]m
neřešené živičné vjezdy apod., předpoklad: 31m=31,000 [B]m
A+B=39,250 [C]m</t>
  </si>
  <si>
    <t>předpoklad: 3ks=3,000 [A]ks</t>
  </si>
  <si>
    <t>zaříznutí hran stáv. (obrus.) vrstev pro plynulé napojení, viz Situace a TZ: 
napojení na okolní vozovku: 3,25m+5m=8,250 [A]m
neřešené živičné vjezdy apod., předpoklad: 31m=31,000 [B]m
A+B=39,250 [C]m</t>
  </si>
  <si>
    <t>919121</t>
  </si>
  <si>
    <t>ŘEZÁNÍ BETON KRYTU VOZOVEK TL DO 50MM</t>
  </si>
  <si>
    <t>zaříznutí hrany stáv. vjezdu k pozemku č. 5352/3, viz Situace: 4,9m=4,900 [A]m</t>
  </si>
  <si>
    <t>Kontrolní rozpočet</t>
  </si>
  <si>
    <t>Stavba: 18249 - Obnova povrchu ulic Dobrovského, Pod Lesem, Ve Stráni, Chomutov</t>
  </si>
  <si>
    <t>Varianta: ZŘ - Základní řešení</t>
  </si>
  <si>
    <t>OTSKP - POPISOVNÍK PRACÍ STAVEB POZEMNÍCH KOMUNIKACÍ - VÝTAH:</t>
  </si>
  <si>
    <t>2.2. Obecná ustanovení k položkám</t>
  </si>
  <si>
    <t>(2) Náklady na částečné práce, v popisu práce dané položky jmenovitě neuvedené, vyplývající ze zadávací dokumentace a pro zdárné (úplné) ukončení prací jako celku nutné, musí být zahrnuty v cenách těchto položek. Je nepřípustné předpokládat, že popis položek neobsahující všechny podrobnosti, připouští provést práce pod stávající technickou úroveň, s nižšími technickými parametry, než které jsou obvyklé pro daný účel a nezajišťující předpokládanou životnost dané konstrukce za stanovených provozních podmínek a v daném prostředí.</t>
  </si>
  <si>
    <t>(3) Práce pro objekty nebo části staveb obsahují ve svém souhrnu veškeré práce, vyplývající ze zadávací dokumentace, nutné pro jejich realizaci. Obsahují vždy ucelený soubor prací. Tyto soubory svým způsobem na sebe navazují a jejich členění a ocenění je nutno stanovit v rámci celé stavby. Toto ustanovení platí i pro vztah podle jednotlivých položek ze soupisu prací pro objekty nebo části staveb. Zvláště toto ustanovení je nutné uplatnit při ocenění zemních prací, které je nutno stanovit v rámci organizace všech zemních prací v rozsahu celé stavby, t.j. hospodaření s ornicí, využití zemníků a skládek, vhodnosti zemin, optimalizace přepravních vzdáleností, postupu prací, klimatických vlivů, postupových termínů a pod.</t>
  </si>
  <si>
    <t>(4) Popisy prací zahrnují veškerý materiál, výrobky a polotovary, včetně mimostaveništní a vnitrostaveništní dopravy (rovněž přesuny), včetně naložení a složení,případně s uložením. Se samostatnými „dodávkami“ materiálů se neuvažuje (mimo případy, kdy bude užita položka základní ceny).</t>
  </si>
  <si>
    <t>(6) Náklady na veškeré vytyčovací práce a na vypracování veškeré realizační dokumentace, jak prováděcí, tak výrobně technické (VTD), je nutno zahrnout do ocenění položek prací příslušného objektu, mimo dokumentaci uvedenou ve stavebním dílu 02, která se oceňuje zvlášť. Pod pojmem vytyčení se rozumí i vytyčení stávajících podzemních vedení.</t>
  </si>
  <si>
    <t>(7) Veškeré zkoušky a testy materiálů, konstrukcí a prací požadované dokumentací stavby, TKP a ZTKP, je nutno zahrnout do ocenění příslušných prací. Výjimku tvoří zkoušky konstrukcí uvedené ve stavebním dílu 89 a 93, které se oceňují samostatně. Zkoušky a testy ze stavebního dílu 02 jsou zkoušky a testy prováděné výhradně jako jmenovitý dodatečný požadavek objednatele a oceňují se též samostatně.</t>
  </si>
  <si>
    <t>(8) Do ocenění prací nutno zahrnout veškerá požadovaná označení prací (např. dílců a výrobků výrobním číslem a výrobcem) a letopočty uváděné zejména na mostní konstrukce. Dále je nutno zahrnout požadovaná měřící zařízení i vlastní měření, nejsou-li pro tyto práce uvedeny samostatné položky.</t>
  </si>
  <si>
    <t>(16) Do nákladů všech položek nutno započítat veškerá v úvahu přicházející známá rizika a požadovaná zajištění bezpečnosti práce, požární ochrany a ochrany životního prostředí.</t>
  </si>
  <si>
    <t>(18) Pokud není uvedeno jinak, stanovuje se množství provedené práce měřených položek na hotové konstrukci (výsledku práce), ale pouze v předepsaném a tudíž požadovaném tvaru.</t>
  </si>
  <si>
    <t>(20) Pokud není v popise položky výslovně uvedeno, že příslušná činnost v položce zahrnuta není, zahrnuje položka zejména náklady na všechny následující činnosti v rozsahu příslušné práce:
- přípravu pracoviště včetně přístupu
- úpravu, očištění a ošetření styčných ploch a konstrukcí 
- dodání materiálů a dílců v požadované kvalitě 
- zhotovení práce (včetně spar, spojů, uložení a pod.) podle technologického předpisu 
- veškeré nutné ochrany práce 
- veškeré požadované úpravy práce 
- veškerou dopravu (svislou a vodorovnou) 
- potřebná lešení a podpěrné konstrukce 
- montážní prostředky a pomůcky 
- potřebné dočasné úpravy 
- úpravy, očištění a ošetření pracoviště 
- zajištění pracoviště proti všem vlivům znemožňujícím nebo znesnadňujícím práci (čerpání vody, zajištění svahů, zimní opatření, přístřešky a pod.)</t>
  </si>
  <si>
    <r>
      <rPr>
        <sz val="10"/>
        <rFont val="Arial"/>
        <family val="2"/>
      </rPr>
      <t xml:space="preserve">Zdroj: </t>
    </r>
    <r>
      <rPr>
        <u val="single"/>
        <sz val="10"/>
        <color indexed="12"/>
        <rFont val="Arial"/>
        <family val="2"/>
      </rPr>
      <t>http://www.sfdi.cz/pravidla-metodiky-a-ceniky/cenove-databaze/</t>
    </r>
  </si>
  <si>
    <t>ODSTRANĚNÍ PODKLADŮ ZPEVNĚNÝCH PLOCH Z KAMENIVA NESTMELENÉHO
Práce spojené po vybudované kanalizaci</t>
  </si>
  <si>
    <t xml:space="preserve">KAMENIVO ZPEVNĚNÉ CEMENTEM TŘ. I
SC C8/10,
</t>
  </si>
  <si>
    <t xml:space="preserve">ODSTRANĚNÍ PODKLADŮ ZPEVNĚNÝCH PLOCH Z KAMENIVA NESTMELENÉHO
</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</si>
</sst>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 ###\ ###\ ##0.00"/>
    <numFmt numFmtId="165" formatCode="###\ ###\ ###\ ##0.000"/>
  </numFmts>
  <fonts count="43">
    <font>
      <sz val="10"/>
      <name val="Arial"/>
      <family val="0"/>
    </font>
    <font>
      <b/>
      <sz val="11"/>
      <name val="Arial"/>
      <family val="0"/>
    </font>
    <font>
      <sz val="11"/>
      <name val="Arial"/>
      <family val="0"/>
    </font>
    <font>
      <b/>
      <sz val="10"/>
      <name val="Arial"/>
      <family val="0"/>
    </font>
    <font>
      <b/>
      <sz val="11"/>
      <name val="Calibri"/>
      <family val="2"/>
    </font>
    <font>
      <sz val="11"/>
      <name val="Calibri"/>
      <family val="2"/>
    </font>
    <font>
      <u val="single"/>
      <sz val="10"/>
      <color indexed="12"/>
      <name val="Arial"/>
      <family val="2"/>
    </font>
    <font>
      <sz val="11"/>
      <color indexed="8"/>
      <name val="Calibri"/>
      <family val="2"/>
    </font>
    <font>
      <sz val="11"/>
      <color indexed="9"/>
      <name val="Calibri"/>
      <family val="2"/>
    </font>
    <font>
      <b/>
      <sz val="11"/>
      <color indexed="8"/>
      <name val="Calibri"/>
      <family val="2"/>
    </font>
    <font>
      <u val="single"/>
      <sz val="10"/>
      <color indexed="30"/>
      <name val="Arial"/>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3D3D3"/>
        <bgColor indexed="64"/>
      </patternFill>
    </fill>
  </fills>
  <borders count="1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0" borderId="0" applyNumberFormat="0" applyFill="0" applyBorder="0" applyAlignment="0" applyProtection="0"/>
    <xf numFmtId="0" fontId="29"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5" fillId="0" borderId="7" applyNumberFormat="0" applyFill="0" applyAlignment="0" applyProtection="0"/>
    <xf numFmtId="0" fontId="36"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cellStyleXfs>
  <cellXfs count="23">
    <xf numFmtId="0" fontId="0" fillId="0" borderId="0" xfId="0" applyAlignment="1">
      <alignment vertical="center"/>
    </xf>
    <xf numFmtId="0" fontId="1" fillId="0" borderId="0" xfId="0" applyNumberFormat="1" applyFont="1" applyFill="1" applyBorder="1" applyAlignment="1" applyProtection="1">
      <alignment horizontal="center" vertical="center"/>
      <protection/>
    </xf>
    <xf numFmtId="164" fontId="1" fillId="33" borderId="0" xfId="0" applyNumberFormat="1" applyFont="1" applyFill="1" applyBorder="1" applyAlignment="1" applyProtection="1">
      <alignment vertical="center"/>
      <protection/>
    </xf>
    <xf numFmtId="0" fontId="1" fillId="33" borderId="0" xfId="0" applyNumberFormat="1" applyFont="1" applyFill="1" applyBorder="1" applyAlignment="1" applyProtection="1">
      <alignment horizontal="right" vertical="center"/>
      <protection/>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165" fontId="0" fillId="0" borderId="10" xfId="0" applyNumberFormat="1" applyFont="1" applyFill="1" applyBorder="1" applyAlignment="1" applyProtection="1">
      <alignment vertical="center"/>
      <protection/>
    </xf>
    <xf numFmtId="0" fontId="3" fillId="0" borderId="11" xfId="0" applyNumberFormat="1" applyFont="1" applyFill="1" applyBorder="1" applyAlignment="1" applyProtection="1">
      <alignment vertical="center"/>
      <protection/>
    </xf>
    <xf numFmtId="164" fontId="0" fillId="0" borderId="10" xfId="0" applyNumberFormat="1" applyFont="1" applyFill="1" applyBorder="1" applyAlignment="1" applyProtection="1">
      <alignment vertical="center"/>
      <protection/>
    </xf>
    <xf numFmtId="164" fontId="0" fillId="0" borderId="10" xfId="0" applyNumberFormat="1" applyBorder="1" applyAlignment="1" applyProtection="1">
      <alignment vertical="center"/>
      <protection locked="0"/>
    </xf>
    <xf numFmtId="0" fontId="0" fillId="0" borderId="0" xfId="0" applyNumberFormat="1" applyFont="1" applyFill="1" applyBorder="1" applyAlignment="1" applyProtection="1">
      <alignment vertical="center" wrapText="1" shrinkToFit="1"/>
      <protection/>
    </xf>
    <xf numFmtId="164" fontId="3" fillId="33"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center"/>
      <protection/>
    </xf>
    <xf numFmtId="0" fontId="4"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lignment horizontal="justify" vertical="center" wrapText="1"/>
    </xf>
    <xf numFmtId="0" fontId="5" fillId="0" borderId="0" xfId="0" applyFont="1" applyAlignment="1">
      <alignment horizontal="justify" vertical="center" wrapText="1"/>
    </xf>
    <xf numFmtId="0" fontId="28" fillId="0" borderId="0" xfId="36" applyAlignment="1">
      <alignment horizontal="justify" vertical="center" wrapText="1"/>
    </xf>
    <xf numFmtId="0" fontId="0" fillId="0" borderId="0" xfId="0" applyAlignment="1">
      <alignment horizontal="justify" vertical="center" wrapText="1"/>
    </xf>
    <xf numFmtId="0" fontId="2" fillId="0" borderId="1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cellXfs>
  <cellStyles count="48">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Hyperlink"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Špat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fdi.cz/pravidla-metodiky-a-ceniky/cenove-databaze/"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12"/>
  <sheetViews>
    <sheetView showGridLines="0" zoomScalePageLayoutView="0" workbookViewId="0" topLeftCell="A1">
      <pane ySplit="10" topLeftCell="A11" activePane="bottomLeft" state="frozen"/>
      <selection pane="topLeft" activeCell="A1" sqref="A1"/>
      <selection pane="bottomLeft" activeCell="H20" sqref="H20"/>
    </sheetView>
  </sheetViews>
  <sheetFormatPr defaultColWidth="9.140625" defaultRowHeight="12.75" customHeight="1"/>
  <cols>
    <col min="1" max="1" width="20.7109375" style="0" customWidth="1"/>
    <col min="2" max="2" width="60.7109375" style="0" customWidth="1"/>
    <col min="3" max="5" width="24.7109375" style="0" customWidth="1"/>
  </cols>
  <sheetData>
    <row r="1" spans="1:2" ht="12.75" customHeight="1">
      <c r="A1" s="5" t="s">
        <v>11</v>
      </c>
      <c r="B1" t="s">
        <v>12</v>
      </c>
    </row>
    <row r="3" ht="12.75" customHeight="1">
      <c r="B3" s="1" t="s">
        <v>0</v>
      </c>
    </row>
    <row r="5" ht="12.75" customHeight="1">
      <c r="B5" s="14" t="s">
        <v>144</v>
      </c>
    </row>
    <row r="6" spans="2:8" ht="12.75" customHeight="1">
      <c r="B6" t="s">
        <v>145</v>
      </c>
      <c r="G6" t="s">
        <v>3</v>
      </c>
      <c r="H6">
        <v>0</v>
      </c>
    </row>
    <row r="7" spans="2:8" ht="12.75" customHeight="1">
      <c r="B7" s="3" t="s">
        <v>1</v>
      </c>
      <c r="C7" s="2">
        <f>SUM(C11:C12)</f>
        <v>0</v>
      </c>
      <c r="G7" t="s">
        <v>4</v>
      </c>
      <c r="H7">
        <v>15</v>
      </c>
    </row>
    <row r="8" spans="2:8" ht="12.75" customHeight="1">
      <c r="B8" s="3" t="s">
        <v>2</v>
      </c>
      <c r="C8" s="2">
        <f>SUM(E11:E12)</f>
        <v>0</v>
      </c>
      <c r="G8" t="s">
        <v>5</v>
      </c>
      <c r="H8">
        <v>21</v>
      </c>
    </row>
    <row r="10" spans="1:5" ht="12.75" customHeight="1">
      <c r="A10" s="4" t="s">
        <v>6</v>
      </c>
      <c r="B10" s="4" t="s">
        <v>7</v>
      </c>
      <c r="C10" s="4" t="s">
        <v>8</v>
      </c>
      <c r="D10" s="4" t="s">
        <v>9</v>
      </c>
      <c r="E10" s="4" t="s">
        <v>10</v>
      </c>
    </row>
    <row r="11" spans="1:5" ht="12.75" customHeight="1">
      <c r="A11" s="6" t="s">
        <v>18</v>
      </c>
      <c r="B11" s="6" t="s">
        <v>19</v>
      </c>
      <c r="C11" s="10">
        <f>'SO 01'!I78</f>
        <v>0</v>
      </c>
      <c r="D11" s="10">
        <f>'SO 01'!P78</f>
        <v>0</v>
      </c>
      <c r="E11" s="10">
        <f>C11+D11</f>
        <v>0</v>
      </c>
    </row>
    <row r="12" spans="1:5" ht="12.75" customHeight="1">
      <c r="A12" s="6" t="s">
        <v>116</v>
      </c>
      <c r="B12" s="6" t="s">
        <v>117</v>
      </c>
      <c r="C12" s="10">
        <f>'SO 02'!I72</f>
        <v>0</v>
      </c>
      <c r="D12" s="10">
        <f>'SO 02'!P72</f>
        <v>0</v>
      </c>
      <c r="E12" s="10">
        <f>C12+D12</f>
        <v>0</v>
      </c>
    </row>
  </sheetData>
  <sheetProtection formatColumns="0"/>
  <hyperlinks>
    <hyperlink ref="A11" location="#'SO 01'!A1" tooltip="Odkaz na stranku objektu [SO 01]" display="SO 01"/>
    <hyperlink ref="A12" location="#'SO 02'!A1" tooltip="Odkaz na stranku objektu [SO 02]" display="SO 02"/>
  </hyperlinks>
  <printOptions/>
  <pageMargins left="0.75" right="0.75" top="1" bottom="1" header="0.5" footer="0.5"/>
  <pageSetup horizontalDpi="300" verticalDpi="300" orientation="portrait" paperSize="9" scale="56"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P78"/>
  <sheetViews>
    <sheetView showGridLines="0" zoomScalePageLayoutView="0" workbookViewId="0" topLeftCell="A1">
      <pane ySplit="10" topLeftCell="A11" activePane="bottomLeft" state="frozen"/>
      <selection pane="topLeft" activeCell="M21" sqref="M21"/>
      <selection pane="bottomLeft" activeCell="N16" sqref="N16"/>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11</v>
      </c>
      <c r="C1" t="s">
        <v>12</v>
      </c>
    </row>
    <row r="2" spans="1:9" ht="12.75" customHeight="1">
      <c r="A2" s="22" t="s">
        <v>143</v>
      </c>
      <c r="B2" s="22"/>
      <c r="C2" s="22"/>
      <c r="D2" s="22"/>
      <c r="E2" s="22"/>
      <c r="F2" s="22"/>
      <c r="G2" s="22"/>
      <c r="H2" s="22"/>
      <c r="I2" s="22"/>
    </row>
    <row r="4" spans="1:5" ht="12.75" customHeight="1">
      <c r="A4" t="s">
        <v>13</v>
      </c>
      <c r="C4" s="5" t="s">
        <v>16</v>
      </c>
      <c r="D4" s="5"/>
      <c r="E4" s="5" t="s">
        <v>17</v>
      </c>
    </row>
    <row r="5" spans="1:5" ht="12.75" customHeight="1">
      <c r="A5" t="s">
        <v>14</v>
      </c>
      <c r="C5" s="5" t="s">
        <v>18</v>
      </c>
      <c r="D5" s="5"/>
      <c r="E5" s="5" t="s">
        <v>19</v>
      </c>
    </row>
    <row r="6" spans="1:5" ht="12.75" customHeight="1">
      <c r="A6" t="s">
        <v>15</v>
      </c>
      <c r="C6" s="5" t="s">
        <v>18</v>
      </c>
      <c r="D6" s="5"/>
      <c r="E6" s="5" t="s">
        <v>19</v>
      </c>
    </row>
    <row r="7" spans="3:5" ht="12.75" customHeight="1">
      <c r="C7" s="5"/>
      <c r="D7" s="5"/>
      <c r="E7" s="5"/>
    </row>
    <row r="8" spans="1:16" ht="12.75" customHeight="1">
      <c r="A8" s="21" t="s">
        <v>20</v>
      </c>
      <c r="B8" s="21" t="s">
        <v>22</v>
      </c>
      <c r="C8" s="21" t="s">
        <v>23</v>
      </c>
      <c r="D8" s="21" t="s">
        <v>24</v>
      </c>
      <c r="E8" s="21" t="s">
        <v>25</v>
      </c>
      <c r="F8" s="21" t="s">
        <v>26</v>
      </c>
      <c r="G8" s="21" t="s">
        <v>27</v>
      </c>
      <c r="H8" s="21" t="s">
        <v>28</v>
      </c>
      <c r="I8" s="21"/>
      <c r="O8" t="s">
        <v>31</v>
      </c>
      <c r="P8" t="s">
        <v>9</v>
      </c>
    </row>
    <row r="9" spans="1:15" ht="14.25">
      <c r="A9" s="21"/>
      <c r="B9" s="21"/>
      <c r="C9" s="21"/>
      <c r="D9" s="21"/>
      <c r="E9" s="21"/>
      <c r="F9" s="21"/>
      <c r="G9" s="21"/>
      <c r="H9" s="4" t="s">
        <v>29</v>
      </c>
      <c r="I9" s="4" t="s">
        <v>30</v>
      </c>
      <c r="O9" t="s">
        <v>9</v>
      </c>
    </row>
    <row r="10" spans="1:9" ht="14.25">
      <c r="A10" s="4" t="s">
        <v>21</v>
      </c>
      <c r="B10" s="4" t="s">
        <v>32</v>
      </c>
      <c r="C10" s="4" t="s">
        <v>33</v>
      </c>
      <c r="D10" s="4" t="s">
        <v>34</v>
      </c>
      <c r="E10" s="4" t="s">
        <v>35</v>
      </c>
      <c r="F10" s="4" t="s">
        <v>36</v>
      </c>
      <c r="G10" s="4" t="s">
        <v>37</v>
      </c>
      <c r="H10" s="4" t="s">
        <v>38</v>
      </c>
      <c r="I10" s="4" t="s">
        <v>39</v>
      </c>
    </row>
    <row r="11" spans="1:9" ht="12.75" customHeight="1">
      <c r="A11" s="7"/>
      <c r="B11" s="7"/>
      <c r="C11" s="7" t="s">
        <v>41</v>
      </c>
      <c r="D11" s="7"/>
      <c r="E11" s="7" t="s">
        <v>40</v>
      </c>
      <c r="F11" s="7"/>
      <c r="G11" s="9"/>
      <c r="H11" s="7"/>
      <c r="I11" s="9"/>
    </row>
    <row r="12" spans="1:16" ht="25.5">
      <c r="A12" s="6">
        <v>1</v>
      </c>
      <c r="B12" s="6" t="s">
        <v>42</v>
      </c>
      <c r="C12" s="6" t="s">
        <v>43</v>
      </c>
      <c r="D12" s="6" t="s">
        <v>44</v>
      </c>
      <c r="E12" s="6" t="s">
        <v>45</v>
      </c>
      <c r="F12" s="6" t="s">
        <v>46</v>
      </c>
      <c r="G12" s="8">
        <v>32.775</v>
      </c>
      <c r="H12" s="11"/>
      <c r="I12" s="10">
        <f>ROUND((H12*G12),2)</f>
        <v>0</v>
      </c>
      <c r="O12">
        <f>rekapitulace!H8</f>
        <v>21</v>
      </c>
      <c r="P12">
        <f>ROUND(O12/100*I12,2)</f>
        <v>0</v>
      </c>
    </row>
    <row r="13" ht="12.75">
      <c r="E13" s="12" t="s">
        <v>47</v>
      </c>
    </row>
    <row r="14" ht="25.5">
      <c r="E14" s="12" t="s">
        <v>48</v>
      </c>
    </row>
    <row r="15" spans="1:16" ht="25.5">
      <c r="A15" s="6">
        <v>2</v>
      </c>
      <c r="B15" s="6" t="s">
        <v>42</v>
      </c>
      <c r="C15" s="6" t="s">
        <v>43</v>
      </c>
      <c r="D15" s="6" t="s">
        <v>49</v>
      </c>
      <c r="E15" s="6" t="s">
        <v>50</v>
      </c>
      <c r="F15" s="6" t="s">
        <v>46</v>
      </c>
      <c r="G15" s="8">
        <v>238.944</v>
      </c>
      <c r="H15" s="11"/>
      <c r="I15" s="10">
        <f>ROUND((H15*G15),2)</f>
        <v>0</v>
      </c>
      <c r="O15">
        <f>rekapitulace!H8</f>
        <v>21</v>
      </c>
      <c r="P15">
        <f>ROUND(O15/100*I15,2)</f>
        <v>0</v>
      </c>
    </row>
    <row r="16" ht="12.75">
      <c r="E16" s="12" t="s">
        <v>51</v>
      </c>
    </row>
    <row r="17" ht="25.5">
      <c r="E17" s="12" t="s">
        <v>48</v>
      </c>
    </row>
    <row r="18" spans="1:16" ht="38.25">
      <c r="A18" s="6">
        <v>3</v>
      </c>
      <c r="B18" s="6" t="s">
        <v>42</v>
      </c>
      <c r="C18" s="6" t="s">
        <v>52</v>
      </c>
      <c r="D18" s="6" t="s">
        <v>44</v>
      </c>
      <c r="E18" s="6" t="s">
        <v>53</v>
      </c>
      <c r="F18" s="6" t="s">
        <v>54</v>
      </c>
      <c r="G18" s="8">
        <v>1</v>
      </c>
      <c r="H18" s="11"/>
      <c r="I18" s="10">
        <f>ROUND((H18*G18),2)</f>
        <v>0</v>
      </c>
      <c r="O18">
        <f>rekapitulace!H8</f>
        <v>21</v>
      </c>
      <c r="P18">
        <f>ROUND(O18/100*I18,2)</f>
        <v>0</v>
      </c>
    </row>
    <row r="19" ht="12.75">
      <c r="E19" s="12" t="s">
        <v>55</v>
      </c>
    </row>
    <row r="20" ht="12.75">
      <c r="E20" s="12" t="s">
        <v>56</v>
      </c>
    </row>
    <row r="21" spans="1:16" ht="12.75" customHeight="1">
      <c r="A21" s="13"/>
      <c r="B21" s="13"/>
      <c r="C21" s="13" t="s">
        <v>41</v>
      </c>
      <c r="D21" s="13"/>
      <c r="E21" s="13" t="s">
        <v>40</v>
      </c>
      <c r="F21" s="13"/>
      <c r="G21" s="13"/>
      <c r="H21" s="13"/>
      <c r="I21" s="13">
        <f>SUM(I12:I20)</f>
        <v>0</v>
      </c>
      <c r="P21">
        <f>SUM(P12:P20)</f>
        <v>0</v>
      </c>
    </row>
    <row r="23" spans="1:9" ht="12.75" customHeight="1">
      <c r="A23" s="7"/>
      <c r="B23" s="7"/>
      <c r="C23" s="7" t="s">
        <v>21</v>
      </c>
      <c r="D23" s="7"/>
      <c r="E23" s="7" t="s">
        <v>57</v>
      </c>
      <c r="F23" s="7"/>
      <c r="G23" s="9"/>
      <c r="H23" s="7"/>
      <c r="I23" s="9"/>
    </row>
    <row r="24" spans="1:16" ht="25.5">
      <c r="A24" s="6">
        <v>4</v>
      </c>
      <c r="B24" s="6" t="s">
        <v>42</v>
      </c>
      <c r="C24" s="6" t="s">
        <v>58</v>
      </c>
      <c r="D24" s="6" t="s">
        <v>59</v>
      </c>
      <c r="E24" s="6" t="s">
        <v>158</v>
      </c>
      <c r="F24" s="6" t="s">
        <v>60</v>
      </c>
      <c r="G24" s="8">
        <v>85</v>
      </c>
      <c r="H24" s="11"/>
      <c r="I24" s="10">
        <f>ROUND((H24*G24),2)</f>
        <v>0</v>
      </c>
      <c r="O24">
        <f>rekapitulace!H8</f>
        <v>21</v>
      </c>
      <c r="P24">
        <f>ROUND(O24/100*I24,2)</f>
        <v>0</v>
      </c>
    </row>
    <row r="25" ht="63.75">
      <c r="E25" s="12" t="s">
        <v>61</v>
      </c>
    </row>
    <row r="26" spans="1:16" ht="12.75">
      <c r="A26" s="6">
        <v>5</v>
      </c>
      <c r="B26" s="6" t="s">
        <v>42</v>
      </c>
      <c r="C26" s="6" t="s">
        <v>62</v>
      </c>
      <c r="D26" s="6" t="s">
        <v>44</v>
      </c>
      <c r="E26" s="6" t="s">
        <v>63</v>
      </c>
      <c r="F26" s="6" t="s">
        <v>60</v>
      </c>
      <c r="G26" s="8">
        <v>99.56</v>
      </c>
      <c r="H26" s="11"/>
      <c r="I26" s="10">
        <f>ROUND((H26*G26),2)</f>
        <v>0</v>
      </c>
      <c r="O26">
        <f>rekapitulace!H8</f>
        <v>21</v>
      </c>
      <c r="P26">
        <f>ROUND(O26/100*I26,2)</f>
        <v>0</v>
      </c>
    </row>
    <row r="27" ht="25.5">
      <c r="E27" s="12" t="s">
        <v>64</v>
      </c>
    </row>
    <row r="28" ht="63.75">
      <c r="E28" s="12" t="s">
        <v>61</v>
      </c>
    </row>
    <row r="29" spans="1:16" ht="25.5">
      <c r="A29" s="6">
        <v>6</v>
      </c>
      <c r="B29" s="6" t="s">
        <v>42</v>
      </c>
      <c r="C29" s="6" t="s">
        <v>65</v>
      </c>
      <c r="D29" s="6" t="s">
        <v>44</v>
      </c>
      <c r="E29" s="6" t="s">
        <v>66</v>
      </c>
      <c r="F29" s="6" t="s">
        <v>60</v>
      </c>
      <c r="G29" s="8">
        <v>16</v>
      </c>
      <c r="H29" s="11"/>
      <c r="I29" s="10">
        <f>ROUND((H29*G29),2)</f>
        <v>0</v>
      </c>
      <c r="O29">
        <f>rekapitulace!H8</f>
        <v>21</v>
      </c>
      <c r="P29">
        <f>ROUND(O29/100*I29,2)</f>
        <v>0</v>
      </c>
    </row>
    <row r="30" ht="25.5">
      <c r="E30" s="12" t="s">
        <v>67</v>
      </c>
    </row>
    <row r="31" ht="242.25">
      <c r="E31" s="12" t="s">
        <v>68</v>
      </c>
    </row>
    <row r="32" spans="1:16" ht="12.75" customHeight="1">
      <c r="A32" s="13"/>
      <c r="B32" s="13"/>
      <c r="C32" s="13" t="s">
        <v>21</v>
      </c>
      <c r="D32" s="13"/>
      <c r="E32" s="13" t="s">
        <v>57</v>
      </c>
      <c r="F32" s="13"/>
      <c r="G32" s="13"/>
      <c r="H32" s="13"/>
      <c r="I32" s="13">
        <f>SUM(I24:I31)</f>
        <v>0</v>
      </c>
      <c r="P32">
        <f>SUM(P24:P31)</f>
        <v>0</v>
      </c>
    </row>
    <row r="34" spans="1:9" ht="12.75" customHeight="1">
      <c r="A34" s="7"/>
      <c r="B34" s="7"/>
      <c r="C34" s="7" t="s">
        <v>35</v>
      </c>
      <c r="D34" s="7"/>
      <c r="E34" s="7" t="s">
        <v>69</v>
      </c>
      <c r="F34" s="7"/>
      <c r="G34" s="9"/>
      <c r="H34" s="7"/>
      <c r="I34" s="9"/>
    </row>
    <row r="35" spans="1:16" ht="38.25">
      <c r="A35" s="6">
        <v>7</v>
      </c>
      <c r="B35" s="6" t="s">
        <v>42</v>
      </c>
      <c r="C35" s="6" t="s">
        <v>70</v>
      </c>
      <c r="D35" s="6" t="s">
        <v>59</v>
      </c>
      <c r="E35" s="6" t="s">
        <v>159</v>
      </c>
      <c r="F35" s="6" t="s">
        <v>60</v>
      </c>
      <c r="G35" s="8">
        <v>85</v>
      </c>
      <c r="H35" s="11"/>
      <c r="I35" s="10">
        <f>ROUND((H35*G35),2)</f>
        <v>0</v>
      </c>
      <c r="O35">
        <f>rekapitulace!H8</f>
        <v>21</v>
      </c>
      <c r="P35">
        <f>ROUND(O35/100*I35,2)</f>
        <v>0</v>
      </c>
    </row>
    <row r="36" ht="127.5">
      <c r="E36" s="12" t="s">
        <v>72</v>
      </c>
    </row>
    <row r="37" spans="1:16" ht="38.25">
      <c r="A37" s="6">
        <v>8</v>
      </c>
      <c r="B37" s="6" t="s">
        <v>42</v>
      </c>
      <c r="C37" s="6" t="s">
        <v>73</v>
      </c>
      <c r="D37" s="6" t="s">
        <v>59</v>
      </c>
      <c r="E37" s="6" t="s">
        <v>74</v>
      </c>
      <c r="F37" s="6" t="s">
        <v>75</v>
      </c>
      <c r="G37" s="8">
        <v>115</v>
      </c>
      <c r="H37" s="11"/>
      <c r="I37" s="10">
        <f>ROUND((H37*G37),2)</f>
        <v>0</v>
      </c>
      <c r="O37">
        <f>rekapitulace!H8</f>
        <v>21</v>
      </c>
      <c r="P37">
        <f>ROUND(O37/100*I37,2)</f>
        <v>0</v>
      </c>
    </row>
    <row r="38" ht="12.75">
      <c r="E38" s="12" t="s">
        <v>76</v>
      </c>
    </row>
    <row r="39" ht="51">
      <c r="E39" s="12" t="s">
        <v>77</v>
      </c>
    </row>
    <row r="40" spans="1:16" ht="25.5">
      <c r="A40" s="6">
        <v>9</v>
      </c>
      <c r="B40" s="6" t="s">
        <v>42</v>
      </c>
      <c r="C40" s="6" t="s">
        <v>78</v>
      </c>
      <c r="D40" s="6" t="s">
        <v>44</v>
      </c>
      <c r="E40" s="6" t="s">
        <v>79</v>
      </c>
      <c r="F40" s="6" t="s">
        <v>75</v>
      </c>
      <c r="G40" s="8">
        <v>984</v>
      </c>
      <c r="H40" s="11"/>
      <c r="I40" s="10">
        <f>ROUND((H40*G40),2)</f>
        <v>0</v>
      </c>
      <c r="O40">
        <f>rekapitulace!H8</f>
        <v>21</v>
      </c>
      <c r="P40">
        <f>ROUND(O40/100*I40,2)</f>
        <v>0</v>
      </c>
    </row>
    <row r="41" ht="12.75">
      <c r="E41" s="12" t="s">
        <v>80</v>
      </c>
    </row>
    <row r="42" ht="51">
      <c r="E42" s="12" t="s">
        <v>77</v>
      </c>
    </row>
    <row r="43" spans="1:16" ht="25.5">
      <c r="A43" s="6">
        <v>10</v>
      </c>
      <c r="B43" s="6" t="s">
        <v>42</v>
      </c>
      <c r="C43" s="6" t="s">
        <v>78</v>
      </c>
      <c r="D43" s="6" t="s">
        <v>81</v>
      </c>
      <c r="E43" s="6" t="s">
        <v>82</v>
      </c>
      <c r="F43" s="6" t="s">
        <v>75</v>
      </c>
      <c r="G43" s="8">
        <v>898.52</v>
      </c>
      <c r="H43" s="11"/>
      <c r="I43" s="10">
        <f>ROUND((H43*G43),2)</f>
        <v>0</v>
      </c>
      <c r="O43">
        <f>rekapitulace!H8</f>
        <v>21</v>
      </c>
      <c r="P43">
        <f>ROUND(O43/100*I43,2)</f>
        <v>0</v>
      </c>
    </row>
    <row r="44" ht="25.5">
      <c r="E44" s="12" t="s">
        <v>83</v>
      </c>
    </row>
    <row r="45" ht="51">
      <c r="E45" s="12" t="s">
        <v>77</v>
      </c>
    </row>
    <row r="46" spans="1:16" ht="12.75">
      <c r="A46" s="6">
        <v>11</v>
      </c>
      <c r="B46" s="6" t="s">
        <v>42</v>
      </c>
      <c r="C46" s="6" t="s">
        <v>84</v>
      </c>
      <c r="D46" s="6" t="s">
        <v>44</v>
      </c>
      <c r="E46" s="6" t="s">
        <v>85</v>
      </c>
      <c r="F46" s="6" t="s">
        <v>75</v>
      </c>
      <c r="G46" s="8">
        <v>984</v>
      </c>
      <c r="H46" s="11"/>
      <c r="I46" s="10">
        <f>ROUND((H46*G46),2)</f>
        <v>0</v>
      </c>
      <c r="O46">
        <f>rekapitulace!H8</f>
        <v>21</v>
      </c>
      <c r="P46">
        <f>ROUND(O46/100*I46,2)</f>
        <v>0</v>
      </c>
    </row>
    <row r="47" ht="25.5">
      <c r="E47" s="12" t="s">
        <v>86</v>
      </c>
    </row>
    <row r="48" ht="140.25">
      <c r="E48" s="12" t="s">
        <v>87</v>
      </c>
    </row>
    <row r="49" spans="1:16" ht="25.5">
      <c r="A49" s="6">
        <v>12</v>
      </c>
      <c r="B49" s="6" t="s">
        <v>42</v>
      </c>
      <c r="C49" s="6" t="s">
        <v>88</v>
      </c>
      <c r="D49" s="6" t="s">
        <v>44</v>
      </c>
      <c r="E49" s="6" t="s">
        <v>89</v>
      </c>
      <c r="F49" s="6" t="s">
        <v>75</v>
      </c>
      <c r="G49" s="8">
        <v>1013.52</v>
      </c>
      <c r="H49" s="11"/>
      <c r="I49" s="10">
        <f>ROUND((H49*G49),2)</f>
        <v>0</v>
      </c>
      <c r="O49">
        <f>rekapitulace!H8</f>
        <v>21</v>
      </c>
      <c r="P49">
        <f>ROUND(O49/100*I49,2)</f>
        <v>0</v>
      </c>
    </row>
    <row r="50" ht="25.5">
      <c r="E50" s="12" t="s">
        <v>90</v>
      </c>
    </row>
    <row r="51" ht="140.25">
      <c r="E51" s="12" t="s">
        <v>87</v>
      </c>
    </row>
    <row r="52" spans="1:16" ht="25.5">
      <c r="A52" s="6">
        <v>13</v>
      </c>
      <c r="B52" s="6" t="s">
        <v>42</v>
      </c>
      <c r="C52" s="6" t="s">
        <v>91</v>
      </c>
      <c r="D52" s="6" t="s">
        <v>44</v>
      </c>
      <c r="E52" s="6" t="s">
        <v>92</v>
      </c>
      <c r="F52" s="6" t="s">
        <v>93</v>
      </c>
      <c r="G52" s="8">
        <v>26.4</v>
      </c>
      <c r="H52" s="11"/>
      <c r="I52" s="10">
        <f>ROUND((H52*G52),2)</f>
        <v>0</v>
      </c>
      <c r="O52">
        <f>rekapitulace!H8</f>
        <v>21</v>
      </c>
      <c r="P52">
        <f>ROUND(O52/100*I52,2)</f>
        <v>0</v>
      </c>
    </row>
    <row r="53" ht="51">
      <c r="E53" s="12" t="s">
        <v>94</v>
      </c>
    </row>
    <row r="54" ht="38.25">
      <c r="E54" s="12" t="s">
        <v>95</v>
      </c>
    </row>
    <row r="55" spans="1:16" ht="12.75" customHeight="1">
      <c r="A55" s="13"/>
      <c r="B55" s="13"/>
      <c r="C55" s="13" t="s">
        <v>35</v>
      </c>
      <c r="D55" s="13"/>
      <c r="E55" s="13" t="s">
        <v>69</v>
      </c>
      <c r="F55" s="13"/>
      <c r="G55" s="13"/>
      <c r="H55" s="13"/>
      <c r="I55" s="13">
        <f>SUM(I35:I54)</f>
        <v>0</v>
      </c>
      <c r="P55">
        <f>SUM(P35:P54)</f>
        <v>0</v>
      </c>
    </row>
    <row r="57" spans="1:9" ht="12.75" customHeight="1">
      <c r="A57" s="7"/>
      <c r="B57" s="7"/>
      <c r="C57" s="7" t="s">
        <v>38</v>
      </c>
      <c r="D57" s="7"/>
      <c r="E57" s="7" t="s">
        <v>96</v>
      </c>
      <c r="F57" s="7"/>
      <c r="G57" s="9"/>
      <c r="H57" s="7"/>
      <c r="I57" s="9"/>
    </row>
    <row r="58" spans="1:16" ht="25.5">
      <c r="A58" s="6">
        <v>14</v>
      </c>
      <c r="B58" s="6" t="s">
        <v>42</v>
      </c>
      <c r="C58" s="6" t="s">
        <v>97</v>
      </c>
      <c r="D58" s="6" t="s">
        <v>59</v>
      </c>
      <c r="E58" s="6" t="s">
        <v>98</v>
      </c>
      <c r="F58" s="6" t="s">
        <v>99</v>
      </c>
      <c r="G58" s="8">
        <v>3</v>
      </c>
      <c r="H58" s="11"/>
      <c r="I58" s="10">
        <f>ROUND((H58*G58),2)</f>
        <v>0</v>
      </c>
      <c r="O58">
        <f>rekapitulace!H8</f>
        <v>21</v>
      </c>
      <c r="P58">
        <f>ROUND(O58/100*I58,2)</f>
        <v>0</v>
      </c>
    </row>
    <row r="59" ht="12.75">
      <c r="E59" s="12" t="s">
        <v>100</v>
      </c>
    </row>
    <row r="60" ht="25.5">
      <c r="E60" s="12" t="s">
        <v>101</v>
      </c>
    </row>
    <row r="61" spans="1:16" ht="25.5">
      <c r="A61" s="6">
        <v>15</v>
      </c>
      <c r="B61" s="6" t="s">
        <v>42</v>
      </c>
      <c r="C61" s="6" t="s">
        <v>102</v>
      </c>
      <c r="D61" s="6" t="s">
        <v>59</v>
      </c>
      <c r="E61" s="6" t="s">
        <v>103</v>
      </c>
      <c r="F61" s="6" t="s">
        <v>99</v>
      </c>
      <c r="G61" s="8">
        <v>1</v>
      </c>
      <c r="H61" s="11"/>
      <c r="I61" s="10">
        <f>ROUND((H61*G61),2)</f>
        <v>0</v>
      </c>
      <c r="O61">
        <f>rekapitulace!H8</f>
        <v>21</v>
      </c>
      <c r="P61">
        <f>ROUND(O61/100*I61,2)</f>
        <v>0</v>
      </c>
    </row>
    <row r="62" ht="12.75">
      <c r="E62" s="12" t="s">
        <v>104</v>
      </c>
    </row>
    <row r="63" ht="25.5">
      <c r="E63" s="12" t="s">
        <v>101</v>
      </c>
    </row>
    <row r="64" spans="1:16" ht="25.5">
      <c r="A64" s="6">
        <v>16</v>
      </c>
      <c r="B64" s="6" t="s">
        <v>42</v>
      </c>
      <c r="C64" s="6" t="s">
        <v>105</v>
      </c>
      <c r="D64" s="6" t="s">
        <v>59</v>
      </c>
      <c r="E64" s="6" t="s">
        <v>106</v>
      </c>
      <c r="F64" s="6" t="s">
        <v>99</v>
      </c>
      <c r="G64" s="8">
        <v>1</v>
      </c>
      <c r="H64" s="11"/>
      <c r="I64" s="10">
        <f>ROUND((H64*G64),2)</f>
        <v>0</v>
      </c>
      <c r="O64">
        <f>rekapitulace!H8</f>
        <v>21</v>
      </c>
      <c r="P64">
        <f>ROUND(O64/100*I64,2)</f>
        <v>0</v>
      </c>
    </row>
    <row r="65" ht="12.75">
      <c r="E65" s="12" t="s">
        <v>104</v>
      </c>
    </row>
    <row r="66" ht="25.5">
      <c r="E66" s="12" t="s">
        <v>101</v>
      </c>
    </row>
    <row r="67" spans="1:16" ht="12.75" customHeight="1">
      <c r="A67" s="13"/>
      <c r="B67" s="13"/>
      <c r="C67" s="13" t="s">
        <v>38</v>
      </c>
      <c r="D67" s="13"/>
      <c r="E67" s="13" t="s">
        <v>96</v>
      </c>
      <c r="F67" s="13"/>
      <c r="G67" s="13"/>
      <c r="H67" s="13"/>
      <c r="I67" s="13">
        <f>SUM(I58:I66)</f>
        <v>0</v>
      </c>
      <c r="P67">
        <f>SUM(P58:P66)</f>
        <v>0</v>
      </c>
    </row>
    <row r="69" spans="1:9" ht="12.75" customHeight="1">
      <c r="A69" s="7"/>
      <c r="B69" s="7"/>
      <c r="C69" s="7" t="s">
        <v>39</v>
      </c>
      <c r="D69" s="7"/>
      <c r="E69" s="7" t="s">
        <v>107</v>
      </c>
      <c r="F69" s="7"/>
      <c r="G69" s="9"/>
      <c r="H69" s="7"/>
      <c r="I69" s="9"/>
    </row>
    <row r="70" spans="1:16" ht="12.75">
      <c r="A70" s="6">
        <v>17</v>
      </c>
      <c r="B70" s="6" t="s">
        <v>42</v>
      </c>
      <c r="C70" s="6" t="s">
        <v>108</v>
      </c>
      <c r="D70" s="6" t="s">
        <v>44</v>
      </c>
      <c r="E70" s="6" t="s">
        <v>109</v>
      </c>
      <c r="F70" s="6" t="s">
        <v>93</v>
      </c>
      <c r="G70" s="8">
        <v>26.4</v>
      </c>
      <c r="H70" s="11"/>
      <c r="I70" s="10">
        <f>ROUND((H70*G70),2)</f>
        <v>0</v>
      </c>
      <c r="O70">
        <f>rekapitulace!H8</f>
        <v>21</v>
      </c>
      <c r="P70">
        <f>ROUND(O70/100*I70,2)</f>
        <v>0</v>
      </c>
    </row>
    <row r="71" ht="51">
      <c r="E71" s="12" t="s">
        <v>110</v>
      </c>
    </row>
    <row r="72" ht="12.75">
      <c r="E72" s="12" t="s">
        <v>111</v>
      </c>
    </row>
    <row r="73" spans="1:16" ht="12.75">
      <c r="A73" s="6">
        <v>18</v>
      </c>
      <c r="B73" s="6" t="s">
        <v>42</v>
      </c>
      <c r="C73" s="6" t="s">
        <v>112</v>
      </c>
      <c r="D73" s="6" t="s">
        <v>44</v>
      </c>
      <c r="E73" s="6" t="s">
        <v>113</v>
      </c>
      <c r="F73" s="6" t="s">
        <v>93</v>
      </c>
      <c r="G73" s="8">
        <v>26.4</v>
      </c>
      <c r="H73" s="11"/>
      <c r="I73" s="10">
        <f>ROUND((H73*G73),2)</f>
        <v>0</v>
      </c>
      <c r="O73">
        <f>rekapitulace!H8</f>
        <v>21</v>
      </c>
      <c r="P73">
        <f>ROUND(O73/100*I73,2)</f>
        <v>0</v>
      </c>
    </row>
    <row r="74" ht="51">
      <c r="E74" s="12" t="s">
        <v>114</v>
      </c>
    </row>
    <row r="75" ht="12.75">
      <c r="E75" s="12" t="s">
        <v>111</v>
      </c>
    </row>
    <row r="76" spans="1:16" ht="12.75" customHeight="1">
      <c r="A76" s="13"/>
      <c r="B76" s="13"/>
      <c r="C76" s="13" t="s">
        <v>39</v>
      </c>
      <c r="D76" s="13"/>
      <c r="E76" s="13" t="s">
        <v>107</v>
      </c>
      <c r="F76" s="13"/>
      <c r="G76" s="13"/>
      <c r="H76" s="13"/>
      <c r="I76" s="13">
        <f>SUM(I70:I75)</f>
        <v>0</v>
      </c>
      <c r="P76">
        <f>SUM(P70:P75)</f>
        <v>0</v>
      </c>
    </row>
    <row r="78" spans="1:16" ht="12.75" customHeight="1">
      <c r="A78" s="13"/>
      <c r="B78" s="13"/>
      <c r="C78" s="13"/>
      <c r="D78" s="13"/>
      <c r="E78" s="13" t="s">
        <v>115</v>
      </c>
      <c r="F78" s="13"/>
      <c r="G78" s="13"/>
      <c r="H78" s="13"/>
      <c r="I78" s="13">
        <f>+I21+I32+I55+I67+I76</f>
        <v>0</v>
      </c>
      <c r="P78">
        <f>+P21+P32+P55+P67+P76</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horizontalDpi="300" verticalDpi="300" orientation="portrait" paperSize="9" scale="49" r:id="rId1"/>
</worksheet>
</file>

<file path=xl/worksheets/sheet3.xml><?xml version="1.0" encoding="utf-8"?>
<worksheet xmlns="http://schemas.openxmlformats.org/spreadsheetml/2006/main" xmlns:r="http://schemas.openxmlformats.org/officeDocument/2006/relationships">
  <dimension ref="A1:P72"/>
  <sheetViews>
    <sheetView showGridLines="0" tabSelected="1" zoomScalePageLayoutView="0" workbookViewId="0" topLeftCell="A1">
      <pane ySplit="10" topLeftCell="A38" activePane="bottomLeft" state="frozen"/>
      <selection pane="topLeft" activeCell="K12" sqref="K12"/>
      <selection pane="bottomLeft" activeCell="I42" sqref="I42"/>
    </sheetView>
  </sheetViews>
  <sheetFormatPr defaultColWidth="9.140625" defaultRowHeight="12.75" customHeight="1"/>
  <cols>
    <col min="1" max="1" width="6.7109375" style="0" customWidth="1"/>
    <col min="2" max="3" width="15.7109375" style="0" customWidth="1"/>
    <col min="4" max="4" width="12.7109375" style="0" customWidth="1"/>
    <col min="5" max="5" width="75.7109375" style="0" customWidth="1"/>
    <col min="6" max="6" width="9.7109375" style="0" customWidth="1"/>
    <col min="7" max="7" width="12.7109375" style="0" customWidth="1"/>
    <col min="8" max="9" width="14.7109375" style="0" customWidth="1"/>
    <col min="15" max="16" width="9.140625" style="0" hidden="1" customWidth="1"/>
  </cols>
  <sheetData>
    <row r="1" spans="1:3" ht="12.75" customHeight="1">
      <c r="A1" s="5" t="s">
        <v>11</v>
      </c>
      <c r="C1" t="s">
        <v>12</v>
      </c>
    </row>
    <row r="2" spans="1:9" ht="12.75" customHeight="1">
      <c r="A2" s="22" t="s">
        <v>143</v>
      </c>
      <c r="B2" s="22"/>
      <c r="C2" s="22"/>
      <c r="D2" s="22"/>
      <c r="E2" s="22"/>
      <c r="F2" s="22"/>
      <c r="G2" s="22"/>
      <c r="H2" s="22"/>
      <c r="I2" s="22"/>
    </row>
    <row r="4" spans="1:5" ht="12.75" customHeight="1">
      <c r="A4" t="s">
        <v>13</v>
      </c>
      <c r="C4" s="5" t="s">
        <v>16</v>
      </c>
      <c r="D4" s="5"/>
      <c r="E4" s="5" t="s">
        <v>17</v>
      </c>
    </row>
    <row r="5" spans="1:5" ht="12.75" customHeight="1">
      <c r="A5" t="s">
        <v>14</v>
      </c>
      <c r="C5" s="5" t="s">
        <v>116</v>
      </c>
      <c r="D5" s="5"/>
      <c r="E5" s="5" t="s">
        <v>117</v>
      </c>
    </row>
    <row r="6" spans="1:5" ht="12.75" customHeight="1">
      <c r="A6" t="s">
        <v>15</v>
      </c>
      <c r="C6" s="5" t="s">
        <v>116</v>
      </c>
      <c r="D6" s="5"/>
      <c r="E6" s="5" t="s">
        <v>117</v>
      </c>
    </row>
    <row r="7" spans="3:5" ht="12.75" customHeight="1">
      <c r="C7" s="5"/>
      <c r="D7" s="5"/>
      <c r="E7" s="5"/>
    </row>
    <row r="8" spans="1:16" ht="12.75" customHeight="1">
      <c r="A8" s="21" t="s">
        <v>20</v>
      </c>
      <c r="B8" s="21" t="s">
        <v>22</v>
      </c>
      <c r="C8" s="21" t="s">
        <v>23</v>
      </c>
      <c r="D8" s="21" t="s">
        <v>24</v>
      </c>
      <c r="E8" s="21" t="s">
        <v>25</v>
      </c>
      <c r="F8" s="21" t="s">
        <v>26</v>
      </c>
      <c r="G8" s="21" t="s">
        <v>27</v>
      </c>
      <c r="H8" s="21" t="s">
        <v>28</v>
      </c>
      <c r="I8" s="21"/>
      <c r="O8" t="s">
        <v>31</v>
      </c>
      <c r="P8" t="s">
        <v>9</v>
      </c>
    </row>
    <row r="9" spans="1:15" ht="14.25">
      <c r="A9" s="21"/>
      <c r="B9" s="21"/>
      <c r="C9" s="21"/>
      <c r="D9" s="21"/>
      <c r="E9" s="21"/>
      <c r="F9" s="21"/>
      <c r="G9" s="21"/>
      <c r="H9" s="4" t="s">
        <v>29</v>
      </c>
      <c r="I9" s="4" t="s">
        <v>30</v>
      </c>
      <c r="O9" t="s">
        <v>9</v>
      </c>
    </row>
    <row r="10" spans="1:9" ht="14.25">
      <c r="A10" s="4" t="s">
        <v>21</v>
      </c>
      <c r="B10" s="4" t="s">
        <v>32</v>
      </c>
      <c r="C10" s="4" t="s">
        <v>33</v>
      </c>
      <c r="D10" s="4" t="s">
        <v>34</v>
      </c>
      <c r="E10" s="4" t="s">
        <v>35</v>
      </c>
      <c r="F10" s="4" t="s">
        <v>36</v>
      </c>
      <c r="G10" s="4" t="s">
        <v>37</v>
      </c>
      <c r="H10" s="4" t="s">
        <v>38</v>
      </c>
      <c r="I10" s="4" t="s">
        <v>39</v>
      </c>
    </row>
    <row r="11" spans="1:9" ht="12.75" customHeight="1">
      <c r="A11" s="7"/>
      <c r="B11" s="7"/>
      <c r="C11" s="7" t="s">
        <v>41</v>
      </c>
      <c r="D11" s="7"/>
      <c r="E11" s="7" t="s">
        <v>40</v>
      </c>
      <c r="F11" s="7"/>
      <c r="G11" s="9"/>
      <c r="H11" s="7"/>
      <c r="I11" s="9"/>
    </row>
    <row r="12" spans="1:16" ht="25.5">
      <c r="A12" s="6">
        <v>1</v>
      </c>
      <c r="B12" s="6" t="s">
        <v>42</v>
      </c>
      <c r="C12" s="6" t="s">
        <v>43</v>
      </c>
      <c r="D12" s="6" t="s">
        <v>44</v>
      </c>
      <c r="E12" s="6" t="s">
        <v>45</v>
      </c>
      <c r="F12" s="6" t="s">
        <v>46</v>
      </c>
      <c r="G12" s="8">
        <v>34.485</v>
      </c>
      <c r="H12" s="11"/>
      <c r="I12" s="10">
        <f>ROUND((H12*G12),2)</f>
        <v>0</v>
      </c>
      <c r="O12">
        <f>rekapitulace!H8</f>
        <v>21</v>
      </c>
      <c r="P12">
        <f>ROUND(O12/100*I12,2)</f>
        <v>0</v>
      </c>
    </row>
    <row r="13" ht="12.75">
      <c r="E13" s="12" t="s">
        <v>118</v>
      </c>
    </row>
    <row r="14" ht="25.5">
      <c r="E14" s="12" t="s">
        <v>48</v>
      </c>
    </row>
    <row r="15" spans="1:16" ht="25.5">
      <c r="A15" s="6">
        <v>2</v>
      </c>
      <c r="B15" s="6" t="s">
        <v>42</v>
      </c>
      <c r="C15" s="6" t="s">
        <v>43</v>
      </c>
      <c r="D15" s="6" t="s">
        <v>119</v>
      </c>
      <c r="E15" s="6" t="s">
        <v>120</v>
      </c>
      <c r="F15" s="6" t="s">
        <v>46</v>
      </c>
      <c r="G15" s="8">
        <v>1.035</v>
      </c>
      <c r="H15" s="11"/>
      <c r="I15" s="10">
        <f>ROUND((H15*G15),2)</f>
        <v>0</v>
      </c>
      <c r="O15">
        <f>rekapitulace!H8</f>
        <v>21</v>
      </c>
      <c r="P15">
        <f>ROUND(O15/100*I15,2)</f>
        <v>0</v>
      </c>
    </row>
    <row r="16" ht="12.75">
      <c r="E16" s="12" t="s">
        <v>121</v>
      </c>
    </row>
    <row r="17" ht="25.5">
      <c r="E17" s="12" t="s">
        <v>48</v>
      </c>
    </row>
    <row r="18" spans="1:16" ht="25.5">
      <c r="A18" s="6">
        <v>3</v>
      </c>
      <c r="B18" s="6" t="s">
        <v>42</v>
      </c>
      <c r="C18" s="6" t="s">
        <v>43</v>
      </c>
      <c r="D18" s="6" t="s">
        <v>49</v>
      </c>
      <c r="E18" s="6" t="s">
        <v>50</v>
      </c>
      <c r="F18" s="6" t="s">
        <v>46</v>
      </c>
      <c r="G18" s="8">
        <v>160.08</v>
      </c>
      <c r="H18" s="11"/>
      <c r="I18" s="10">
        <f>ROUND((H18*G18),2)</f>
        <v>0</v>
      </c>
      <c r="O18">
        <f>rekapitulace!H8</f>
        <v>21</v>
      </c>
      <c r="P18">
        <f>ROUND(O18/100*I18,2)</f>
        <v>0</v>
      </c>
    </row>
    <row r="19" ht="38.25">
      <c r="E19" s="12" t="s">
        <v>122</v>
      </c>
    </row>
    <row r="20" ht="25.5">
      <c r="E20" s="12" t="s">
        <v>48</v>
      </c>
    </row>
    <row r="21" spans="1:16" ht="38.25">
      <c r="A21" s="6">
        <v>4</v>
      </c>
      <c r="B21" s="6" t="s">
        <v>42</v>
      </c>
      <c r="C21" s="6" t="s">
        <v>52</v>
      </c>
      <c r="D21" s="6" t="s">
        <v>44</v>
      </c>
      <c r="E21" s="6" t="s">
        <v>123</v>
      </c>
      <c r="F21" s="6" t="s">
        <v>54</v>
      </c>
      <c r="G21" s="8">
        <v>1</v>
      </c>
      <c r="H21" s="11"/>
      <c r="I21" s="10">
        <f>ROUND((H21*G21),2)</f>
        <v>0</v>
      </c>
      <c r="O21">
        <f>rekapitulace!H8</f>
        <v>21</v>
      </c>
      <c r="P21">
        <f>ROUND(O21/100*I21,2)</f>
        <v>0</v>
      </c>
    </row>
    <row r="22" ht="12.75">
      <c r="E22" s="12" t="s">
        <v>55</v>
      </c>
    </row>
    <row r="23" ht="12.75">
      <c r="E23" s="12" t="s">
        <v>56</v>
      </c>
    </row>
    <row r="24" spans="1:16" ht="12.75" customHeight="1">
      <c r="A24" s="13"/>
      <c r="B24" s="13"/>
      <c r="C24" s="13" t="s">
        <v>41</v>
      </c>
      <c r="D24" s="13"/>
      <c r="E24" s="13" t="s">
        <v>40</v>
      </c>
      <c r="F24" s="13"/>
      <c r="G24" s="13"/>
      <c r="H24" s="13"/>
      <c r="I24" s="13">
        <f>SUM(I12:I23)</f>
        <v>0</v>
      </c>
      <c r="P24">
        <f>SUM(P12:P23)</f>
        <v>0</v>
      </c>
    </row>
    <row r="26" spans="1:9" ht="12.75" customHeight="1">
      <c r="A26" s="7"/>
      <c r="B26" s="7"/>
      <c r="C26" s="7" t="s">
        <v>21</v>
      </c>
      <c r="D26" s="7"/>
      <c r="E26" s="7" t="s">
        <v>57</v>
      </c>
      <c r="F26" s="7"/>
      <c r="G26" s="9"/>
      <c r="H26" s="7"/>
      <c r="I26" s="9"/>
    </row>
    <row r="27" spans="1:16" ht="12.75">
      <c r="A27" s="6">
        <v>5</v>
      </c>
      <c r="B27" s="6" t="s">
        <v>42</v>
      </c>
      <c r="C27" s="6" t="s">
        <v>124</v>
      </c>
      <c r="D27" s="6" t="s">
        <v>44</v>
      </c>
      <c r="E27" s="6" t="s">
        <v>125</v>
      </c>
      <c r="F27" s="6" t="s">
        <v>60</v>
      </c>
      <c r="G27" s="8">
        <v>0.45</v>
      </c>
      <c r="H27" s="11"/>
      <c r="I27" s="10">
        <f>ROUND((H27*G27),2)</f>
        <v>0</v>
      </c>
      <c r="O27">
        <f>rekapitulace!H8</f>
        <v>21</v>
      </c>
      <c r="P27">
        <f>ROUND(O27/100*I27,2)</f>
        <v>0</v>
      </c>
    </row>
    <row r="28" ht="25.5">
      <c r="E28" s="12" t="s">
        <v>126</v>
      </c>
    </row>
    <row r="29" ht="63.75">
      <c r="E29" s="12" t="s">
        <v>61</v>
      </c>
    </row>
    <row r="30" spans="1:16" ht="25.5">
      <c r="A30" s="6">
        <v>6</v>
      </c>
      <c r="B30" s="6" t="s">
        <v>42</v>
      </c>
      <c r="C30" s="6" t="s">
        <v>58</v>
      </c>
      <c r="D30" s="6" t="s">
        <v>59</v>
      </c>
      <c r="E30" s="6" t="s">
        <v>160</v>
      </c>
      <c r="F30" s="6" t="s">
        <v>60</v>
      </c>
      <c r="G30" s="8">
        <v>50</v>
      </c>
      <c r="H30" s="11"/>
      <c r="I30" s="10">
        <f>ROUND((H30*G30),2)</f>
        <v>0</v>
      </c>
      <c r="O30">
        <f>rekapitulace!H8</f>
        <v>21</v>
      </c>
      <c r="P30">
        <f>ROUND(O30/100*I30,2)</f>
        <v>0</v>
      </c>
    </row>
    <row r="31" ht="63.75">
      <c r="E31" s="12" t="s">
        <v>61</v>
      </c>
    </row>
    <row r="32" spans="1:16" ht="12.75">
      <c r="A32" s="6">
        <v>7</v>
      </c>
      <c r="B32" s="6" t="s">
        <v>42</v>
      </c>
      <c r="C32" s="6" t="s">
        <v>62</v>
      </c>
      <c r="D32" s="6" t="s">
        <v>44</v>
      </c>
      <c r="E32" s="6" t="s">
        <v>63</v>
      </c>
      <c r="F32" s="6" t="s">
        <v>60</v>
      </c>
      <c r="G32" s="8">
        <v>60.65</v>
      </c>
      <c r="H32" s="11"/>
      <c r="I32" s="10">
        <f>ROUND((H32*G32),2)</f>
        <v>0</v>
      </c>
      <c r="O32">
        <f>rekapitulace!H8</f>
        <v>21</v>
      </c>
      <c r="P32">
        <f>ROUND(O32/100*I32,2)</f>
        <v>0</v>
      </c>
    </row>
    <row r="33" ht="25.5">
      <c r="E33" s="12" t="s">
        <v>127</v>
      </c>
    </row>
    <row r="34" ht="63.75">
      <c r="E34" s="12" t="s">
        <v>61</v>
      </c>
    </row>
    <row r="35" spans="1:16" ht="25.5">
      <c r="A35" s="6">
        <v>8</v>
      </c>
      <c r="B35" s="6" t="s">
        <v>42</v>
      </c>
      <c r="C35" s="6" t="s">
        <v>65</v>
      </c>
      <c r="D35" s="6" t="s">
        <v>44</v>
      </c>
      <c r="E35" s="6" t="s">
        <v>66</v>
      </c>
      <c r="F35" s="6" t="s">
        <v>60</v>
      </c>
      <c r="G35" s="8">
        <v>19.4</v>
      </c>
      <c r="H35" s="11"/>
      <c r="I35" s="10">
        <f>ROUND((H35*G35),2)</f>
        <v>0</v>
      </c>
      <c r="O35">
        <f>rekapitulace!H8</f>
        <v>21</v>
      </c>
      <c r="P35">
        <f>ROUND(O35/100*I35,2)</f>
        <v>0</v>
      </c>
    </row>
    <row r="36" ht="25.5">
      <c r="E36" s="12" t="s">
        <v>128</v>
      </c>
    </row>
    <row r="37" ht="242.25">
      <c r="E37" s="12" t="s">
        <v>68</v>
      </c>
    </row>
    <row r="38" spans="1:16" ht="12.75" customHeight="1">
      <c r="A38" s="13"/>
      <c r="B38" s="13"/>
      <c r="C38" s="13" t="s">
        <v>21</v>
      </c>
      <c r="D38" s="13"/>
      <c r="E38" s="13" t="s">
        <v>57</v>
      </c>
      <c r="F38" s="13"/>
      <c r="G38" s="13"/>
      <c r="H38" s="13"/>
      <c r="I38" s="13">
        <f>SUM(I27:I37)</f>
        <v>0</v>
      </c>
      <c r="P38">
        <f>SUM(P27:P37)</f>
        <v>0</v>
      </c>
    </row>
    <row r="40" spans="1:9" ht="12.75" customHeight="1">
      <c r="A40" s="7"/>
      <c r="B40" s="7"/>
      <c r="C40" s="7" t="s">
        <v>35</v>
      </c>
      <c r="D40" s="7"/>
      <c r="E40" s="7" t="s">
        <v>69</v>
      </c>
      <c r="F40" s="7"/>
      <c r="G40" s="9"/>
      <c r="H40" s="7"/>
      <c r="I40" s="9"/>
    </row>
    <row r="41" spans="1:16" ht="38.25">
      <c r="A41" s="6">
        <v>9</v>
      </c>
      <c r="B41" s="6" t="s">
        <v>42</v>
      </c>
      <c r="C41" s="6" t="s">
        <v>70</v>
      </c>
      <c r="D41" s="6" t="s">
        <v>59</v>
      </c>
      <c r="E41" s="6" t="s">
        <v>71</v>
      </c>
      <c r="F41" s="6" t="s">
        <v>60</v>
      </c>
      <c r="G41" s="8">
        <v>50</v>
      </c>
      <c r="H41" s="11"/>
      <c r="I41" s="10">
        <f>ROUND((H41*G41),2)</f>
        <v>0</v>
      </c>
      <c r="O41">
        <f>rekapitulace!H8</f>
        <v>21</v>
      </c>
      <c r="P41">
        <f>ROUND(O41/100*I41,2)</f>
        <v>0</v>
      </c>
    </row>
    <row r="42" ht="127.5">
      <c r="E42" s="12" t="s">
        <v>72</v>
      </c>
    </row>
    <row r="43" spans="1:16" ht="25.5">
      <c r="A43" s="6">
        <v>10</v>
      </c>
      <c r="B43" s="6" t="s">
        <v>42</v>
      </c>
      <c r="C43" s="6" t="s">
        <v>78</v>
      </c>
      <c r="D43" s="6" t="s">
        <v>44</v>
      </c>
      <c r="E43" s="6" t="s">
        <v>79</v>
      </c>
      <c r="F43" s="6" t="s">
        <v>75</v>
      </c>
      <c r="G43" s="8">
        <v>1213</v>
      </c>
      <c r="H43" s="11"/>
      <c r="I43" s="10">
        <f>ROUND((H43*G43),2)</f>
        <v>0</v>
      </c>
      <c r="O43">
        <f>rekapitulace!H8</f>
        <v>21</v>
      </c>
      <c r="P43">
        <f>ROUND(O43/100*I43,2)</f>
        <v>0</v>
      </c>
    </row>
    <row r="44" ht="12.75">
      <c r="E44" s="12" t="s">
        <v>129</v>
      </c>
    </row>
    <row r="45" ht="51">
      <c r="E45" s="12" t="s">
        <v>77</v>
      </c>
    </row>
    <row r="46" spans="1:16" ht="12.75">
      <c r="A46" s="6">
        <v>11</v>
      </c>
      <c r="B46" s="6" t="s">
        <v>42</v>
      </c>
      <c r="C46" s="6" t="s">
        <v>130</v>
      </c>
      <c r="D46" s="6" t="s">
        <v>44</v>
      </c>
      <c r="E46" s="6" t="s">
        <v>131</v>
      </c>
      <c r="F46" s="6" t="s">
        <v>75</v>
      </c>
      <c r="G46" s="8">
        <v>1213</v>
      </c>
      <c r="H46" s="11"/>
      <c r="I46" s="10">
        <f>ROUND((H46*G46),2)</f>
        <v>0</v>
      </c>
      <c r="O46">
        <f>rekapitulace!H8</f>
        <v>21</v>
      </c>
      <c r="P46">
        <f>ROUND(O46/100*I46,2)</f>
        <v>0</v>
      </c>
    </row>
    <row r="47" ht="25.5">
      <c r="E47" s="12" t="s">
        <v>132</v>
      </c>
    </row>
    <row r="48" ht="140.25">
      <c r="E48" s="12" t="s">
        <v>87</v>
      </c>
    </row>
    <row r="49" spans="1:16" ht="38.25">
      <c r="A49" s="6">
        <v>12</v>
      </c>
      <c r="B49" s="6" t="s">
        <v>42</v>
      </c>
      <c r="C49" s="6" t="s">
        <v>133</v>
      </c>
      <c r="D49" s="6" t="s">
        <v>59</v>
      </c>
      <c r="E49" s="6" t="s">
        <v>134</v>
      </c>
      <c r="F49" s="6" t="s">
        <v>60</v>
      </c>
      <c r="G49" s="8">
        <v>6.05</v>
      </c>
      <c r="H49" s="11"/>
      <c r="I49" s="10">
        <f>ROUND((H49*G49),2)</f>
        <v>0</v>
      </c>
      <c r="O49">
        <f>rekapitulace!H8</f>
        <v>21</v>
      </c>
      <c r="P49">
        <f>ROUND(O49/100*I49,2)</f>
        <v>0</v>
      </c>
    </row>
    <row r="50" ht="12.75">
      <c r="E50" s="12" t="s">
        <v>135</v>
      </c>
    </row>
    <row r="51" ht="76.5">
      <c r="E51" s="12" t="s">
        <v>136</v>
      </c>
    </row>
    <row r="52" spans="1:16" ht="25.5">
      <c r="A52" s="6">
        <v>13</v>
      </c>
      <c r="B52" s="6" t="s">
        <v>42</v>
      </c>
      <c r="C52" s="6" t="s">
        <v>91</v>
      </c>
      <c r="D52" s="6" t="s">
        <v>44</v>
      </c>
      <c r="E52" s="6" t="s">
        <v>92</v>
      </c>
      <c r="F52" s="6" t="s">
        <v>93</v>
      </c>
      <c r="G52" s="8">
        <v>39.25</v>
      </c>
      <c r="H52" s="11"/>
      <c r="I52" s="10">
        <f>ROUND((H52*G52),2)</f>
        <v>0</v>
      </c>
      <c r="O52">
        <f>rekapitulace!H8</f>
        <v>21</v>
      </c>
      <c r="P52">
        <f>ROUND(O52/100*I52,2)</f>
        <v>0</v>
      </c>
    </row>
    <row r="53" ht="51">
      <c r="E53" s="12" t="s">
        <v>137</v>
      </c>
    </row>
    <row r="54" ht="38.25">
      <c r="E54" s="12" t="s">
        <v>95</v>
      </c>
    </row>
    <row r="55" spans="1:16" ht="12.75" customHeight="1">
      <c r="A55" s="13"/>
      <c r="B55" s="13"/>
      <c r="C55" s="13" t="s">
        <v>35</v>
      </c>
      <c r="D55" s="13"/>
      <c r="E55" s="13" t="s">
        <v>69</v>
      </c>
      <c r="F55" s="13"/>
      <c r="G55" s="13"/>
      <c r="H55" s="13"/>
      <c r="I55" s="13">
        <f>SUM(I41:I54)</f>
        <v>0</v>
      </c>
      <c r="P55">
        <f>SUM(P41:P54)</f>
        <v>0</v>
      </c>
    </row>
    <row r="57" spans="1:9" ht="12.75" customHeight="1">
      <c r="A57" s="7"/>
      <c r="B57" s="7"/>
      <c r="C57" s="7" t="s">
        <v>38</v>
      </c>
      <c r="D57" s="7"/>
      <c r="E57" s="7" t="s">
        <v>96</v>
      </c>
      <c r="F57" s="7"/>
      <c r="G57" s="9"/>
      <c r="H57" s="7"/>
      <c r="I57" s="9"/>
    </row>
    <row r="58" spans="1:16" ht="25.5">
      <c r="A58" s="6">
        <v>14</v>
      </c>
      <c r="B58" s="6" t="s">
        <v>42</v>
      </c>
      <c r="C58" s="6" t="s">
        <v>105</v>
      </c>
      <c r="D58" s="6" t="s">
        <v>59</v>
      </c>
      <c r="E58" s="6" t="s">
        <v>106</v>
      </c>
      <c r="F58" s="6" t="s">
        <v>99</v>
      </c>
      <c r="G58" s="8">
        <v>3</v>
      </c>
      <c r="H58" s="11"/>
      <c r="I58" s="10">
        <f>ROUND((H58*G58),2)</f>
        <v>0</v>
      </c>
      <c r="O58">
        <f>rekapitulace!H8</f>
        <v>21</v>
      </c>
      <c r="P58">
        <f>ROUND(O58/100*I58,2)</f>
        <v>0</v>
      </c>
    </row>
    <row r="59" ht="12.75">
      <c r="E59" s="12" t="s">
        <v>138</v>
      </c>
    </row>
    <row r="60" ht="25.5">
      <c r="E60" s="12" t="s">
        <v>101</v>
      </c>
    </row>
    <row r="61" spans="1:16" ht="12.75" customHeight="1">
      <c r="A61" s="13"/>
      <c r="B61" s="13"/>
      <c r="C61" s="13" t="s">
        <v>38</v>
      </c>
      <c r="D61" s="13"/>
      <c r="E61" s="13" t="s">
        <v>96</v>
      </c>
      <c r="F61" s="13"/>
      <c r="G61" s="13"/>
      <c r="H61" s="13"/>
      <c r="I61" s="13">
        <f>SUM(I58:I60)</f>
        <v>0</v>
      </c>
      <c r="P61">
        <f>SUM(P58:P60)</f>
        <v>0</v>
      </c>
    </row>
    <row r="63" spans="1:9" ht="12.75" customHeight="1">
      <c r="A63" s="7"/>
      <c r="B63" s="7"/>
      <c r="C63" s="7" t="s">
        <v>39</v>
      </c>
      <c r="D63" s="7"/>
      <c r="E63" s="7" t="s">
        <v>107</v>
      </c>
      <c r="F63" s="7"/>
      <c r="G63" s="9"/>
      <c r="H63" s="7"/>
      <c r="I63" s="9"/>
    </row>
    <row r="64" spans="1:16" ht="12.75">
      <c r="A64" s="6">
        <v>15</v>
      </c>
      <c r="B64" s="6" t="s">
        <v>42</v>
      </c>
      <c r="C64" s="6" t="s">
        <v>108</v>
      </c>
      <c r="D64" s="6" t="s">
        <v>44</v>
      </c>
      <c r="E64" s="6" t="s">
        <v>109</v>
      </c>
      <c r="F64" s="6" t="s">
        <v>93</v>
      </c>
      <c r="G64" s="8">
        <v>39.25</v>
      </c>
      <c r="H64" s="11"/>
      <c r="I64" s="10">
        <f>ROUND((H64*G64),2)</f>
        <v>0</v>
      </c>
      <c r="O64">
        <f>rekapitulace!H8</f>
        <v>21</v>
      </c>
      <c r="P64">
        <f>ROUND(O64/100*I64,2)</f>
        <v>0</v>
      </c>
    </row>
    <row r="65" ht="51">
      <c r="E65" s="12" t="s">
        <v>139</v>
      </c>
    </row>
    <row r="66" ht="12.75">
      <c r="E66" s="12" t="s">
        <v>111</v>
      </c>
    </row>
    <row r="67" spans="1:16" ht="12.75">
      <c r="A67" s="6">
        <v>16</v>
      </c>
      <c r="B67" s="6" t="s">
        <v>42</v>
      </c>
      <c r="C67" s="6" t="s">
        <v>140</v>
      </c>
      <c r="D67" s="6" t="s">
        <v>44</v>
      </c>
      <c r="E67" s="6" t="s">
        <v>141</v>
      </c>
      <c r="F67" s="6" t="s">
        <v>93</v>
      </c>
      <c r="G67" s="8">
        <v>4.9</v>
      </c>
      <c r="H67" s="11"/>
      <c r="I67" s="10">
        <f>ROUND((H67*G67),2)</f>
        <v>0</v>
      </c>
      <c r="O67">
        <f>rekapitulace!H8</f>
        <v>21</v>
      </c>
      <c r="P67">
        <f>ROUND(O67/100*I67,2)</f>
        <v>0</v>
      </c>
    </row>
    <row r="68" ht="12.75">
      <c r="E68" s="12" t="s">
        <v>142</v>
      </c>
    </row>
    <row r="69" ht="12.75">
      <c r="E69" s="12" t="s">
        <v>111</v>
      </c>
    </row>
    <row r="70" spans="1:16" ht="12.75" customHeight="1">
      <c r="A70" s="13"/>
      <c r="B70" s="13"/>
      <c r="C70" s="13" t="s">
        <v>39</v>
      </c>
      <c r="D70" s="13"/>
      <c r="E70" s="13" t="s">
        <v>107</v>
      </c>
      <c r="F70" s="13"/>
      <c r="G70" s="13"/>
      <c r="H70" s="13"/>
      <c r="I70" s="13">
        <f>SUM(I64:I69)</f>
        <v>0</v>
      </c>
      <c r="P70">
        <f>SUM(P64:P69)</f>
        <v>0</v>
      </c>
    </row>
    <row r="72" spans="1:16" ht="12.75" customHeight="1">
      <c r="A72" s="13"/>
      <c r="B72" s="13"/>
      <c r="C72" s="13"/>
      <c r="D72" s="13"/>
      <c r="E72" s="13" t="s">
        <v>115</v>
      </c>
      <c r="F72" s="13"/>
      <c r="G72" s="13"/>
      <c r="H72" s="13"/>
      <c r="I72" s="13">
        <f>+I24+I38+I55+I61+I70</f>
        <v>0</v>
      </c>
      <c r="P72">
        <f>+P24+P38+P55+P61+P70</f>
        <v>0</v>
      </c>
    </row>
  </sheetData>
  <sheetProtection formatColumns="0"/>
  <mergeCells count="9">
    <mergeCell ref="G8:G9"/>
    <mergeCell ref="H8:I8"/>
    <mergeCell ref="A2:I2"/>
    <mergeCell ref="A8:A9"/>
    <mergeCell ref="B8:B9"/>
    <mergeCell ref="C8:C9"/>
    <mergeCell ref="D8:D9"/>
    <mergeCell ref="E8:E9"/>
    <mergeCell ref="F8:F9"/>
  </mergeCells>
  <printOptions/>
  <pageMargins left="0.75" right="0.75" top="1" bottom="1" header="0.5" footer="0.5"/>
  <pageSetup horizontalDpi="300" verticalDpi="300" orientation="portrait" paperSize="9" scale="49" r:id="rId1"/>
</worksheet>
</file>

<file path=xl/worksheets/sheet4.xml><?xml version="1.0" encoding="utf-8"?>
<worksheet xmlns="http://schemas.openxmlformats.org/spreadsheetml/2006/main" xmlns:r="http://schemas.openxmlformats.org/officeDocument/2006/relationships">
  <dimension ref="A1:A23"/>
  <sheetViews>
    <sheetView showGridLines="0" zoomScalePageLayoutView="0" workbookViewId="0" topLeftCell="A1">
      <selection activeCell="G8" sqref="G8"/>
    </sheetView>
  </sheetViews>
  <sheetFormatPr defaultColWidth="9.140625" defaultRowHeight="12.75"/>
  <cols>
    <col min="1" max="1" width="103.140625" style="20" customWidth="1"/>
    <col min="2" max="16384" width="9.140625" style="16" customWidth="1"/>
  </cols>
  <sheetData>
    <row r="1" ht="15">
      <c r="A1" s="15" t="s">
        <v>146</v>
      </c>
    </row>
    <row r="3" ht="15">
      <c r="A3" s="17" t="s">
        <v>147</v>
      </c>
    </row>
    <row r="5" ht="75">
      <c r="A5" s="18" t="s">
        <v>148</v>
      </c>
    </row>
    <row r="6" ht="15">
      <c r="A6" s="18"/>
    </row>
    <row r="7" ht="105">
      <c r="A7" s="18" t="s">
        <v>149</v>
      </c>
    </row>
    <row r="8" ht="15">
      <c r="A8" s="18"/>
    </row>
    <row r="9" ht="45">
      <c r="A9" s="18" t="s">
        <v>150</v>
      </c>
    </row>
    <row r="10" ht="15">
      <c r="A10" s="18"/>
    </row>
    <row r="11" ht="45" customHeight="1">
      <c r="A11" s="18" t="s">
        <v>151</v>
      </c>
    </row>
    <row r="12" ht="15">
      <c r="A12" s="18"/>
    </row>
    <row r="13" ht="60">
      <c r="A13" s="18" t="s">
        <v>152</v>
      </c>
    </row>
    <row r="14" ht="15">
      <c r="A14" s="18"/>
    </row>
    <row r="15" ht="45">
      <c r="A15" s="18" t="s">
        <v>153</v>
      </c>
    </row>
    <row r="16" ht="15">
      <c r="A16" s="18"/>
    </row>
    <row r="17" ht="30">
      <c r="A17" s="18" t="s">
        <v>154</v>
      </c>
    </row>
    <row r="18" ht="15">
      <c r="A18" s="18"/>
    </row>
    <row r="19" ht="30">
      <c r="A19" s="18" t="s">
        <v>155</v>
      </c>
    </row>
    <row r="20" ht="15">
      <c r="A20" s="18"/>
    </row>
    <row r="21" ht="225">
      <c r="A21" s="18" t="s">
        <v>156</v>
      </c>
    </row>
    <row r="22" ht="15">
      <c r="A22" s="18"/>
    </row>
    <row r="23" ht="12.75">
      <c r="A23" s="19" t="s">
        <v>157</v>
      </c>
    </row>
  </sheetData>
  <sheetProtection/>
  <hyperlinks>
    <hyperlink ref="A23" r:id="rId1" display="http://www.sfdi.cz/pravidla-metodiky-a-ceniky/cenove-databaze/"/>
  </hyperlinks>
  <printOptions/>
  <pageMargins left="0.7" right="0.7" top="0.787401575" bottom="0.7874015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Špoutil</dc:creator>
  <cp:keywords/>
  <dc:description/>
  <cp:lastModifiedBy>Kuna Jan</cp:lastModifiedBy>
  <dcterms:created xsi:type="dcterms:W3CDTF">2018-05-29T10:16:30Z</dcterms:created>
  <dcterms:modified xsi:type="dcterms:W3CDTF">2023-07-11T09:10:05Z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