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1"/>
  </bookViews>
  <sheets>
    <sheet name="Rekapitulace" sheetId="1" r:id="rId1"/>
    <sheet name="Výkaz výměr " sheetId="2" r:id="rId2"/>
    <sheet name="Parametry" sheetId="3" r:id="rId3"/>
  </sheets>
  <definedNames/>
  <calcPr fullCalcOnLoad="1"/>
</workbook>
</file>

<file path=xl/sharedStrings.xml><?xml version="1.0" encoding="utf-8"?>
<sst xmlns="http://schemas.openxmlformats.org/spreadsheetml/2006/main" count="346" uniqueCount="157">
  <si>
    <t>Název</t>
  </si>
  <si>
    <t>Hodnota</t>
  </si>
  <si>
    <t>Nadpis rekapitulace</t>
  </si>
  <si>
    <t>Seznam prací a dodávek elektrotechnických zařízení</t>
  </si>
  <si>
    <t>Akce</t>
  </si>
  <si>
    <t>Rekonstrukce bleskosvodu, MATEŘSKÁ ŠKOLKA  ul. Zahradní č.p. 5185 430 28 CHOMUTOV</t>
  </si>
  <si>
    <t>Projekt</t>
  </si>
  <si>
    <t>9181-04-2022</t>
  </si>
  <si>
    <t>Investor</t>
  </si>
  <si>
    <t>Město Chomutov, Zborovská 4602 430 28 CHOMUTOV</t>
  </si>
  <si>
    <t>Z. č.</t>
  </si>
  <si>
    <t>9181</t>
  </si>
  <si>
    <t>A. č.</t>
  </si>
  <si>
    <t>Smlouva</t>
  </si>
  <si>
    <t/>
  </si>
  <si>
    <t>Vypracoval</t>
  </si>
  <si>
    <t>Miroslav Fokt</t>
  </si>
  <si>
    <t>Kontroloval</t>
  </si>
  <si>
    <t>Datum</t>
  </si>
  <si>
    <t>01.04.2022</t>
  </si>
  <si>
    <t>Zpracovatel</t>
  </si>
  <si>
    <t>M.Fokt</t>
  </si>
  <si>
    <t>CÚ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</si>
  <si>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</si>
  <si>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</si>
  <si>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</si>
  <si>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</si>
  <si>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</si>
  <si>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</si>
  <si>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</si>
  <si>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6,00</t>
  </si>
  <si>
    <t>PPV zemních prací, nátěrů  (1) %</t>
  </si>
  <si>
    <t>0,00</t>
  </si>
  <si>
    <t>Dodavat. dokumentace  (1 - 1,5) %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</si>
  <si>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</si>
  <si>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</si>
  <si>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</si>
  <si>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</si>
  <si>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</si>
  <si>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</si>
  <si>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</si>
  <si>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</si>
  <si>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</si>
  <si>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</si>
  <si>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</si>
  <si>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</si>
  <si>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21</t>
  </si>
  <si>
    <t>2. sazba DPH %</t>
  </si>
  <si>
    <t>0</t>
  </si>
  <si>
    <t>Procento PM %</t>
  </si>
  <si>
    <t>Mj</t>
  </si>
  <si>
    <t>Počet</t>
  </si>
  <si>
    <t>Materiál</t>
  </si>
  <si>
    <t>Materiál celkem</t>
  </si>
  <si>
    <t>Montážní položka</t>
  </si>
  <si>
    <t>Montáž</t>
  </si>
  <si>
    <t>Montáž celkem</t>
  </si>
  <si>
    <t>Cena</t>
  </si>
  <si>
    <t>Cena celkem</t>
  </si>
  <si>
    <t>BLESKOSVOD - Montážní materiál a práce</t>
  </si>
  <si>
    <t>Montáž uzemňovacího vedení v zemi s izolací spojů, vodičů FeZn</t>
  </si>
  <si>
    <t xml:space="preserve"> pásku do 120 mm2, v městské zástavbě</t>
  </si>
  <si>
    <t>m</t>
  </si>
  <si>
    <t>220020</t>
  </si>
  <si>
    <t>Montáž uzemňovacího vedení-doplňků</t>
  </si>
  <si>
    <t xml:space="preserve"> obsyp vedení Bentonitem</t>
  </si>
  <si>
    <t>220457</t>
  </si>
  <si>
    <t>Montáž hromosvodného vedení svodových drátů nebo lan</t>
  </si>
  <si>
    <t xml:space="preserve"> s podpěrami do 10 mm AlMgSi 8mm</t>
  </si>
  <si>
    <t>220101</t>
  </si>
  <si>
    <t>gravitační podpěry na plochou střechu</t>
  </si>
  <si>
    <t>ks</t>
  </si>
  <si>
    <t>R</t>
  </si>
  <si>
    <t>Montáž hromosvodného vedení - svorek</t>
  </si>
  <si>
    <t xml:space="preserve"> se 2 šrouby</t>
  </si>
  <si>
    <t>220301</t>
  </si>
  <si>
    <t xml:space="preserve"> se 3 a více šrouby</t>
  </si>
  <si>
    <t>220302</t>
  </si>
  <si>
    <t>Montáž hromosvodného vedení - ochranných prvků</t>
  </si>
  <si>
    <t xml:space="preserve"> úhelníků nebo trubek do zdiva</t>
  </si>
  <si>
    <t>220372</t>
  </si>
  <si>
    <t xml:space="preserve"> tvarování prvků</t>
  </si>
  <si>
    <t>220431</t>
  </si>
  <si>
    <t>Montáž hromosvodného vedení - doplňků</t>
  </si>
  <si>
    <t xml:space="preserve"> štítků k označení svodů</t>
  </si>
  <si>
    <t>220401</t>
  </si>
  <si>
    <t>Montáž jímacích tyčí délky do 3 m</t>
  </si>
  <si>
    <t>gravitační  stojan</t>
  </si>
  <si>
    <t>220231</t>
  </si>
  <si>
    <t>Montáž zemnících tyčí délky</t>
  </si>
  <si>
    <t xml:space="preserve"> do 2 m FeZn dl.2m prům 28mm</t>
  </si>
  <si>
    <t>220361</t>
  </si>
  <si>
    <t>Měření zemních odporů, zemniče</t>
  </si>
  <si>
    <t xml:space="preserve"> prvního nebo samostatného</t>
  </si>
  <si>
    <t>105 240 Držák jímače do plochy střechy</t>
  </si>
  <si>
    <t>Podružný materiál</t>
  </si>
  <si>
    <t>BLESKOSVOD - Montážní materiál a práce - celkem</t>
  </si>
  <si>
    <t>Zemní práce</t>
  </si>
  <si>
    <t>ŘEZÁNÍ SPÁRY</t>
  </si>
  <si>
    <t xml:space="preserve"> V asfaltu nebo betonu</t>
  </si>
  <si>
    <t>HLOUBENÍ KABELOVÉ RÝHY</t>
  </si>
  <si>
    <t xml:space="preserve"> Zemina třídy 3, šíře 0mm,hloubka 0mm</t>
  </si>
  <si>
    <t>ZÁHOZ KABELOVÉ RÝHY</t>
  </si>
  <si>
    <t>ÚPRAVA POVRCHU</t>
  </si>
  <si>
    <t xml:space="preserve"> Osetí povrchu travou</t>
  </si>
  <si>
    <t>m2</t>
  </si>
  <si>
    <t xml:space="preserve"> Provizorní úprava terénu v zemina třídy 3</t>
  </si>
  <si>
    <t>Zemní práce - celkem</t>
  </si>
  <si>
    <t>HZS ( hodinová zůčtovací sazba)</t>
  </si>
  <si>
    <t>PROVEDENI REVIZNICH ZKOUSEK</t>
  </si>
  <si>
    <t>DLE CSN 331500</t>
  </si>
  <si>
    <t xml:space="preserve"> Revizni technik</t>
  </si>
  <si>
    <t>hod</t>
  </si>
  <si>
    <t xml:space="preserve"> Spoluprace s reviz.technikem</t>
  </si>
  <si>
    <t>HZS ( hodinová zůčtovací sazba) - celkem</t>
  </si>
  <si>
    <t>Demontáže</t>
  </si>
  <si>
    <t>DEmontáž hromosvodného vedení svodových drátů nebo lan</t>
  </si>
  <si>
    <t>Demontáž jímacích a svodových vodičů</t>
  </si>
  <si>
    <t>D 220101</t>
  </si>
  <si>
    <t>DEmontáž hromosvodného vedení - svorek</t>
  </si>
  <si>
    <t>D 220301</t>
  </si>
  <si>
    <t>D 220302</t>
  </si>
  <si>
    <t>DEmontáž hromosvodného vedení - ochranných prvků</t>
  </si>
  <si>
    <t>Demontáže - celkem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</si>
  <si>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</si>
  <si>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</si>
  <si>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</si>
  <si>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</si>
  <si>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</si>
  <si>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</si>
  <si>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</si>
  <si>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</si>
  <si>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</si>
  <si>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</si>
  <si>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PPV 0,00% z nátěrů a zemních prací</t>
  </si>
  <si>
    <t>Mezisoučet 2</t>
  </si>
  <si>
    <t>Dodav. dokumentace 0,00%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</si>
  <si>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</si>
  <si>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</si>
  <si>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</si>
  <si>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</si>
  <si>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0,00% z pravé strany mezisoučtu 2</t>
  </si>
  <si>
    <t>Provozní vlivy 0,00% z pravé strany mezisoučtu 2</t>
  </si>
  <si>
    <t>Vedlejší náklady celkem</t>
  </si>
  <si>
    <t>Kompletační činnost</t>
  </si>
  <si>
    <t>Náklady celkem</t>
  </si>
  <si>
    <t>Základ a hodnota DPH 21%</t>
  </si>
  <si>
    <t>Základ a hodnota DPH 0%</t>
  </si>
  <si>
    <t>Náklady celkem s DPH</t>
  </si>
  <si>
    <t>Roční nárůst cen 0,00%</t>
  </si>
  <si>
    <t>Součty odstavců</t>
  </si>
  <si>
    <t xml:space="preserve">  Demontáže</t>
  </si>
  <si>
    <t>Seznam výrobců</t>
  </si>
  <si>
    <t>=PRODUCERS()</t>
  </si>
  <si>
    <t>DEHN</t>
  </si>
  <si>
    <t>Montážní ceník M21</t>
  </si>
  <si>
    <t>Nezařazené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</si>
</sst>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7"/>
      <color indexed="8"/>
      <name val="Arial Narrow"/>
      <family val="2"/>
    </font>
    <font>
      <b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7"/>
      <color indexed="8"/>
      <name val="Arial Narrow"/>
      <family val="2"/>
    </font>
    <font>
      <i/>
      <sz val="8"/>
      <color indexed="8"/>
      <name val="Arial Narrow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7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7"/>
      <color rgb="FF000000"/>
      <name val="Arial Narrow"/>
      <family val="2"/>
    </font>
    <font>
      <i/>
      <sz val="8"/>
      <color rgb="FF00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9" fillId="33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49" fontId="40" fillId="34" borderId="10" xfId="0" applyNumberFormat="1" applyFont="1" applyFill="1" applyBorder="1" applyAlignment="1">
      <alignment horizontal="left"/>
    </xf>
    <xf numFmtId="49" fontId="41" fillId="35" borderId="10" xfId="0" applyNumberFormat="1" applyFont="1" applyFill="1" applyBorder="1" applyAlignment="1">
      <alignment horizontal="left"/>
    </xf>
    <xf numFmtId="49" fontId="39" fillId="36" borderId="10" xfId="0" applyNumberFormat="1" applyFont="1" applyFill="1" applyBorder="1" applyAlignment="1">
      <alignment horizontal="left"/>
    </xf>
    <xf numFmtId="49" fontId="42" fillId="37" borderId="10" xfId="0" applyNumberFormat="1" applyFont="1" applyFill="1" applyBorder="1" applyAlignment="1">
      <alignment horizontal="left"/>
    </xf>
    <xf numFmtId="49" fontId="39" fillId="33" borderId="10" xfId="0" applyNumberFormat="1" applyFont="1" applyFill="1" applyBorder="1" applyAlignment="1">
      <alignment horizontal="left" wrapText="1"/>
    </xf>
    <xf numFmtId="0" fontId="0" fillId="0" borderId="0" xfId="0" applyAlignment="1" applyProtection="1">
      <alignment/>
      <protection/>
    </xf>
    <xf numFmtId="4" fontId="0" fillId="0" borderId="0" xfId="0" applyNumberFormat="1" applyAlignment="1">
      <alignment/>
    </xf>
    <xf numFmtId="4" fontId="39" fillId="33" borderId="10" xfId="0" applyNumberFormat="1" applyFont="1" applyFill="1" applyBorder="1" applyAlignment="1">
      <alignment horizontal="left"/>
    </xf>
    <xf numFmtId="4" fontId="40" fillId="34" borderId="10" xfId="0" applyNumberFormat="1" applyFont="1" applyFill="1" applyBorder="1" applyAlignment="1">
      <alignment horizontal="right"/>
    </xf>
    <xf numFmtId="4" fontId="39" fillId="36" borderId="10" xfId="0" applyNumberFormat="1" applyFont="1" applyFill="1" applyBorder="1" applyAlignment="1">
      <alignment horizontal="right"/>
    </xf>
    <xf numFmtId="49" fontId="43" fillId="38" borderId="10" xfId="0" applyNumberFormat="1" applyFont="1" applyFill="1" applyBorder="1" applyAlignment="1">
      <alignment horizontal="left"/>
    </xf>
    <xf numFmtId="4" fontId="43" fillId="38" borderId="10" xfId="0" applyNumberFormat="1" applyFont="1" applyFill="1" applyBorder="1" applyAlignment="1">
      <alignment horizontal="right"/>
    </xf>
    <xf numFmtId="4" fontId="41" fillId="35" borderId="10" xfId="0" applyNumberFormat="1" applyFont="1" applyFill="1" applyBorder="1" applyAlignment="1">
      <alignment horizontal="right"/>
    </xf>
    <xf numFmtId="4" fontId="42" fillId="37" borderId="10" xfId="0" applyNumberFormat="1" applyFont="1" applyFill="1" applyBorder="1" applyAlignment="1">
      <alignment horizontal="right"/>
    </xf>
    <xf numFmtId="49" fontId="41" fillId="35" borderId="10" xfId="0" applyNumberFormat="1" applyFont="1" applyFill="1" applyBorder="1" applyAlignment="1">
      <alignment horizontal="center"/>
    </xf>
    <xf numFmtId="4" fontId="41" fillId="35" borderId="10" xfId="0" applyNumberFormat="1" applyFont="1" applyFill="1" applyBorder="1" applyAlignment="1">
      <alignment horizontal="center"/>
    </xf>
    <xf numFmtId="4" fontId="39" fillId="36" borderId="10" xfId="0" applyNumberFormat="1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="190" zoomScaleNormal="190" zoomScalePageLayoutView="0" workbookViewId="0" topLeftCell="A31">
      <selection activeCell="A1" sqref="A1"/>
    </sheetView>
  </sheetViews>
  <sheetFormatPr defaultColWidth="9.140625" defaultRowHeight="15"/>
  <cols>
    <col min="1" max="1" width="25.28125" style="1" bestFit="1" customWidth="1"/>
    <col min="2" max="2" width="10.140625" style="10" bestFit="1" customWidth="1"/>
    <col min="3" max="3" width="6.8515625" style="10" bestFit="1" customWidth="1"/>
    <col min="6" max="6" width="0" style="9" hidden="1" customWidth="1"/>
  </cols>
  <sheetData>
    <row r="1" spans="1:4" ht="15">
      <c r="A1" s="2" t="s">
        <v>0</v>
      </c>
      <c r="B1" s="11" t="s">
        <v>124</v>
      </c>
      <c r="C1" s="11" t="s">
        <v>125</v>
      </c>
      <c r="D1" s="3"/>
    </row>
    <row r="2" spans="1:4" ht="15">
      <c r="A2" s="5" t="s">
        <v>126</v>
      </c>
      <c r="B2" s="16"/>
      <c r="C2" s="16"/>
      <c r="D2" s="3"/>
    </row>
    <row r="3" spans="1:4" ht="15">
      <c r="A3" s="6" t="s">
        <v>127</v>
      </c>
      <c r="B3" s="13">
        <f>0</f>
        <v>0</v>
      </c>
      <c r="C3" s="13"/>
      <c r="D3" s="3"/>
    </row>
    <row r="4" spans="1:4" ht="15">
      <c r="A4" s="6" t="s">
        <v>128</v>
      </c>
      <c r="B4" s="13">
        <f>B3*Parametry!B16/100</f>
        <v>0</v>
      </c>
      <c r="C4" s="13">
        <f>B3*Parametry!B17/100</f>
        <v>0</v>
      </c>
      <c r="D4" s="3"/>
    </row>
    <row r="5" spans="1:4" ht="15">
      <c r="A5" s="6" t="s">
        <v>129</v>
      </c>
      <c r="B5" s="13"/>
      <c r="C5" s="13">
        <f>('Výkaz výměr '!E60)+('Výkaz výměr '!E35)</f>
        <v>0</v>
      </c>
      <c r="D5" s="3"/>
    </row>
    <row r="6" spans="1:4" ht="15">
      <c r="A6" s="6" t="s">
        <v>130</v>
      </c>
      <c r="B6" s="13"/>
      <c r="C6" s="13">
        <f>0+('Výkaz výměr '!H60)+('Výkaz výměr '!H35)</f>
        <v>0</v>
      </c>
      <c r="D6" s="3"/>
    </row>
    <row r="7" spans="1:4" ht="15">
      <c r="A7" s="7" t="s">
        <v>131</v>
      </c>
      <c r="B7" s="17">
        <f>B3+B4</f>
        <v>0</v>
      </c>
      <c r="C7" s="17">
        <f>C3+C4+C5+C6</f>
        <v>0</v>
      </c>
      <c r="D7" s="3"/>
    </row>
    <row r="8" spans="1:4" ht="15">
      <c r="A8" s="6" t="s">
        <v>132</v>
      </c>
      <c r="B8" s="13"/>
      <c r="C8" s="13">
        <f>(C5+C6)*Parametry!B18/100</f>
        <v>0</v>
      </c>
      <c r="D8" s="3"/>
    </row>
    <row r="9" spans="1:4" ht="15">
      <c r="A9" s="6" t="s">
        <v>133</v>
      </c>
      <c r="B9" s="13"/>
      <c r="C9" s="13">
        <f>0+0</f>
        <v>0</v>
      </c>
      <c r="D9" s="3"/>
    </row>
    <row r="10" spans="1:4" ht="15">
      <c r="A10" s="6" t="s">
        <v>97</v>
      </c>
      <c r="B10" s="13"/>
      <c r="C10" s="13">
        <f>('Výkaz výměr '!E52)+('Výkaz výměr '!H52)</f>
        <v>0</v>
      </c>
      <c r="D10" s="3"/>
    </row>
    <row r="11" spans="1:4" ht="15">
      <c r="A11" s="6" t="s">
        <v>134</v>
      </c>
      <c r="B11" s="13"/>
      <c r="C11" s="13">
        <f>(C9+C10)*Parametry!B19/100</f>
        <v>0</v>
      </c>
      <c r="D11" s="3"/>
    </row>
    <row r="12" spans="1:4" ht="15">
      <c r="A12" s="7" t="s">
        <v>135</v>
      </c>
      <c r="B12" s="17">
        <f>B7</f>
        <v>0</v>
      </c>
      <c r="C12" s="17">
        <f>C7+C8+C9+C10+C11</f>
        <v>0</v>
      </c>
      <c r="D12" s="3"/>
    </row>
    <row r="13" spans="1:4" ht="15">
      <c r="A13" s="6" t="s">
        <v>136</v>
      </c>
      <c r="B13" s="13"/>
      <c r="C13" s="13">
        <f>(B12+C12)*Parametry!B20/100</f>
        <v>0</v>
      </c>
      <c r="D13" s="3"/>
    </row>
    <row r="14" spans="1:4" ht="15">
      <c r="A14" s="6" t="s">
        <v>137</v>
      </c>
      <c r="B14" s="13"/>
      <c r="C14" s="13">
        <f>(B12+C12)*Parametry!B21/100</f>
        <v>0</v>
      </c>
      <c r="D14" s="3"/>
    </row>
    <row r="15" spans="1:4" ht="15">
      <c r="A15" s="6" t="s">
        <v>138</v>
      </c>
      <c r="B15" s="13"/>
      <c r="C15" s="13">
        <f>(B7+C7)*Parametry!B22/100</f>
        <v>0</v>
      </c>
      <c r="D15" s="3"/>
    </row>
    <row r="16" spans="1:4" ht="15">
      <c r="A16" s="5" t="s">
        <v>139</v>
      </c>
      <c r="B16" s="16"/>
      <c r="C16" s="16">
        <f>B12+C12+C13+C14+C15</f>
        <v>0</v>
      </c>
      <c r="D16" s="3"/>
    </row>
    <row r="17" spans="1:4" ht="15">
      <c r="A17" s="6" t="s">
        <v>14</v>
      </c>
      <c r="B17" s="13"/>
      <c r="C17" s="13"/>
      <c r="D17" s="3"/>
    </row>
    <row r="18" spans="1:4" ht="15">
      <c r="A18" s="5" t="s">
        <v>140</v>
      </c>
      <c r="B18" s="16"/>
      <c r="C18" s="16"/>
      <c r="D18" s="3"/>
    </row>
    <row r="19" spans="1:4" ht="15">
      <c r="A19" s="6" t="s">
        <v>141</v>
      </c>
      <c r="B19" s="13"/>
      <c r="C19" s="13">
        <f>C12*Parametry!B23/100</f>
        <v>0</v>
      </c>
      <c r="D19" s="3"/>
    </row>
    <row r="20" spans="1:4" ht="15">
      <c r="A20" s="6" t="s">
        <v>142</v>
      </c>
      <c r="B20" s="13"/>
      <c r="C20" s="13">
        <f>C12*Parametry!B24/100</f>
        <v>0</v>
      </c>
      <c r="D20" s="3"/>
    </row>
    <row r="21" spans="1:4" ht="15">
      <c r="A21" s="5" t="s">
        <v>143</v>
      </c>
      <c r="B21" s="16"/>
      <c r="C21" s="16">
        <f>C19+C20</f>
        <v>0</v>
      </c>
      <c r="D21" s="3"/>
    </row>
    <row r="22" spans="1:4" ht="15">
      <c r="A22" s="6" t="s">
        <v>144</v>
      </c>
      <c r="B22" s="13"/>
      <c r="C22" s="13">
        <f>Parametry!B25*Parametry!B28*(C16*Parametry!B27)^Parametry!B26</f>
        <v>0</v>
      </c>
      <c r="D22" s="3"/>
    </row>
    <row r="23" spans="1:4" ht="15">
      <c r="A23" s="6" t="s">
        <v>14</v>
      </c>
      <c r="B23" s="13"/>
      <c r="C23" s="13"/>
      <c r="D23" s="3"/>
    </row>
    <row r="24" spans="1:4" ht="15">
      <c r="A24" s="4" t="s">
        <v>145</v>
      </c>
      <c r="B24" s="12"/>
      <c r="C24" s="12">
        <f>C16+C21+C22</f>
        <v>0</v>
      </c>
      <c r="D24" s="3"/>
    </row>
    <row r="25" spans="1:4" ht="15">
      <c r="A25" s="6" t="s">
        <v>146</v>
      </c>
      <c r="B25" s="13">
        <f>(SUM('Výkaz výměr '!E56:E59)+SUM('Výkaz výměr '!E4:E5,'Výkaz výměr '!E7:E8,'Výkaz výměr '!E10:E15,'Výkaz výměr '!E17:E19,'Výkaz výměr '!E21:E22,'Výkaz výměr '!E24:E25,'Výkaz výměr '!E27:E28,'Výkaz výměr '!E30:E32,'Výkaz výměr '!E34)+SUM('Výkaz výměr '!E39:E40,'Výkaz výměr '!E42:E43,'Výkaz výměr '!E45:E46,'Výkaz výměr '!E48:E50))+(SUM('Výkaz výměr '!H56:H59)+SUM('Výkaz výměr '!H4:H5,'Výkaz výměr '!H7:H8,'Výkaz výměr '!H10:H15,'Výkaz výměr '!H17:H19,'Výkaz výměr '!H21:H22,'Výkaz výměr '!H24:H25,'Výkaz výměr '!H27:H28,'Výkaz výměr '!H30:H32)+SUM('Výkaz výměr '!H39:H40,'Výkaz výměr '!H42:H43,'Výkaz výměr '!H45:H46,'Výkaz výměr '!H48:H50))+B4+C4+C8+C11+C13+C14+C15+C21+C22</f>
        <v>0</v>
      </c>
      <c r="C25" s="13">
        <f>B25*Parametry!B31/100</f>
        <v>0</v>
      </c>
      <c r="D25" s="3"/>
    </row>
    <row r="26" spans="1:4" ht="15">
      <c r="A26" s="6" t="s">
        <v>147</v>
      </c>
      <c r="B26" s="13">
        <f>(SUM('Výkaz výměr '!E56:E57)+SUM('Výkaz výměr '!E4,'Výkaz výměr '!E7,'Výkaz výměr '!E10,'Výkaz výměr '!E13,'Výkaz výměr '!E17,'Výkaz výměr '!E21,'Výkaz výměr '!E24,'Výkaz výměr '!E27,'Výkaz výměr '!E30)+SUM('Výkaz výměr '!E39,'Výkaz výměr '!E42,'Výkaz výměr '!E45,'Výkaz výměr '!E48))+(SUM('Výkaz výměr '!H56:H57)+SUM('Výkaz výměr '!H4,'Výkaz výměr '!H7,'Výkaz výměr '!H10,'Výkaz výměr '!H13,'Výkaz výměr '!H17,'Výkaz výměr '!H21,'Výkaz výměr '!H24,'Výkaz výměr '!H27,'Výkaz výměr '!H30)+SUM('Výkaz výměr '!H39,'Výkaz výměr '!H42,'Výkaz výměr '!H45,'Výkaz výměr '!H48))</f>
        <v>0</v>
      </c>
      <c r="C26" s="13">
        <f>B26*Parametry!B32/100</f>
        <v>0</v>
      </c>
      <c r="D26" s="3"/>
    </row>
    <row r="27" spans="1:4" ht="15">
      <c r="A27" s="4" t="s">
        <v>148</v>
      </c>
      <c r="B27" s="12"/>
      <c r="C27" s="12">
        <f>C24+C25+C26</f>
        <v>0</v>
      </c>
      <c r="D27" s="3"/>
    </row>
    <row r="28" spans="1:4" ht="15">
      <c r="A28" s="6" t="s">
        <v>14</v>
      </c>
      <c r="B28" s="13"/>
      <c r="C28" s="13"/>
      <c r="D28" s="3"/>
    </row>
    <row r="29" spans="1:4" ht="15">
      <c r="A29" s="6" t="s">
        <v>149</v>
      </c>
      <c r="B29" s="13"/>
      <c r="C29" s="13">
        <f>C24*Parametry!B29/100</f>
        <v>0</v>
      </c>
      <c r="D29" s="3"/>
    </row>
    <row r="30" spans="1:4" ht="15">
      <c r="A30" s="6" t="s">
        <v>149</v>
      </c>
      <c r="B30" s="13"/>
      <c r="C30" s="13">
        <f>C24*Parametry!B30/100</f>
        <v>0</v>
      </c>
      <c r="D30" s="3"/>
    </row>
    <row r="31" spans="1:4" ht="15">
      <c r="A31" s="5" t="s">
        <v>150</v>
      </c>
      <c r="B31" s="18" t="s">
        <v>52</v>
      </c>
      <c r="C31" s="18" t="s">
        <v>55</v>
      </c>
      <c r="D31" s="3"/>
    </row>
    <row r="32" spans="1:4" ht="15">
      <c r="A32" s="6" t="s">
        <v>59</v>
      </c>
      <c r="B32" s="13">
        <f>('Výkaz výměr '!E35)</f>
        <v>0</v>
      </c>
      <c r="C32" s="13">
        <f>('Výkaz výměr '!H35)</f>
        <v>0</v>
      </c>
      <c r="D32" s="3"/>
    </row>
    <row r="33" spans="1:4" ht="15">
      <c r="A33" s="6" t="s">
        <v>97</v>
      </c>
      <c r="B33" s="13">
        <f>('Výkaz výměr '!E52)</f>
        <v>0</v>
      </c>
      <c r="C33" s="13">
        <f>('Výkaz výměr '!H52)</f>
        <v>0</v>
      </c>
      <c r="D33" s="3"/>
    </row>
    <row r="34" spans="1:4" ht="15">
      <c r="A34" s="6" t="s">
        <v>108</v>
      </c>
      <c r="B34" s="13">
        <f>('Výkaz výměr '!E60)</f>
        <v>0</v>
      </c>
      <c r="C34" s="13">
        <f>('Výkaz výměr '!H60)</f>
        <v>0</v>
      </c>
      <c r="D34" s="3"/>
    </row>
    <row r="35" spans="1:4" ht="15">
      <c r="A35" s="6" t="s">
        <v>151</v>
      </c>
      <c r="B35" s="13">
        <f>('Výkaz výměr '!E74)</f>
        <v>0</v>
      </c>
      <c r="C35" s="13">
        <f>('Výkaz výměr '!H74)</f>
        <v>0</v>
      </c>
      <c r="D35" s="3"/>
    </row>
    <row r="36" spans="1:4" ht="15">
      <c r="A36" s="6" t="s">
        <v>14</v>
      </c>
      <c r="B36" s="13"/>
      <c r="C36" s="13"/>
      <c r="D36" s="3"/>
    </row>
    <row r="37" spans="1:4" ht="15">
      <c r="A37" s="5" t="s">
        <v>152</v>
      </c>
      <c r="B37" s="18" t="s">
        <v>153</v>
      </c>
      <c r="C37" s="19"/>
      <c r="D37" s="3"/>
    </row>
    <row r="38" spans="1:4" ht="15">
      <c r="A38" s="6" t="s">
        <v>154</v>
      </c>
      <c r="B38" s="20"/>
      <c r="C38" s="13"/>
      <c r="D38" s="3"/>
    </row>
    <row r="39" spans="1:4" ht="15">
      <c r="A39" s="6" t="s">
        <v>155</v>
      </c>
      <c r="B39" s="20"/>
      <c r="C39" s="13"/>
      <c r="D39" s="3"/>
    </row>
    <row r="40" spans="1:4" ht="15">
      <c r="A40" s="6" t="s">
        <v>156</v>
      </c>
      <c r="B40" s="20"/>
      <c r="C40" s="13"/>
      <c r="D40" s="3"/>
    </row>
    <row r="41" spans="1:4" ht="15">
      <c r="A41" s="6" t="s">
        <v>14</v>
      </c>
      <c r="B41" s="13"/>
      <c r="C41" s="13"/>
      <c r="D41" s="3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="220" zoomScaleNormal="220" zoomScalePageLayoutView="0" workbookViewId="0" topLeftCell="A1">
      <selection activeCell="D5" sqref="D5"/>
    </sheetView>
  </sheetViews>
  <sheetFormatPr defaultColWidth="9.140625" defaultRowHeight="15"/>
  <cols>
    <col min="1" max="1" width="36.140625" style="1" bestFit="1" customWidth="1"/>
    <col min="2" max="2" width="2.421875" style="1" bestFit="1" customWidth="1"/>
    <col min="3" max="3" width="4.28125" style="10" bestFit="1" customWidth="1"/>
    <col min="4" max="4" width="4.421875" style="10" bestFit="1" customWidth="1"/>
    <col min="5" max="5" width="8.140625" style="10" bestFit="1" customWidth="1"/>
    <col min="6" max="6" width="9.7109375" style="1" bestFit="1" customWidth="1"/>
    <col min="7" max="7" width="4.28125" style="10" bestFit="1" customWidth="1"/>
    <col min="8" max="8" width="8.421875" style="10" bestFit="1" customWidth="1"/>
    <col min="9" max="9" width="4.7109375" style="10" bestFit="1" customWidth="1"/>
    <col min="10" max="10" width="7.28125" style="10" bestFit="1" customWidth="1"/>
    <col min="13" max="13" width="0" style="9" hidden="1" customWidth="1"/>
  </cols>
  <sheetData>
    <row r="1" spans="1:12" ht="15">
      <c r="A1" s="2" t="s">
        <v>0</v>
      </c>
      <c r="B1" s="2" t="s">
        <v>50</v>
      </c>
      <c r="C1" s="11" t="s">
        <v>51</v>
      </c>
      <c r="D1" s="11" t="s">
        <v>52</v>
      </c>
      <c r="E1" s="11" t="s">
        <v>53</v>
      </c>
      <c r="F1" s="2" t="s">
        <v>54</v>
      </c>
      <c r="G1" s="11" t="s">
        <v>55</v>
      </c>
      <c r="H1" s="11" t="s">
        <v>56</v>
      </c>
      <c r="I1" s="11" t="s">
        <v>57</v>
      </c>
      <c r="J1" s="11" t="s">
        <v>58</v>
      </c>
      <c r="K1" s="3"/>
      <c r="L1" s="3"/>
    </row>
    <row r="2" spans="1:12" ht="15">
      <c r="A2" s="4" t="s">
        <v>59</v>
      </c>
      <c r="B2" s="4" t="s">
        <v>14</v>
      </c>
      <c r="C2" s="12"/>
      <c r="D2" s="12"/>
      <c r="E2" s="12"/>
      <c r="F2" s="4" t="s">
        <v>14</v>
      </c>
      <c r="G2" s="12"/>
      <c r="H2" s="12"/>
      <c r="I2" s="12"/>
      <c r="J2" s="12"/>
      <c r="K2" s="3"/>
      <c r="L2" s="3"/>
    </row>
    <row r="3" spans="1:12" ht="15">
      <c r="A3" s="6" t="s">
        <v>14</v>
      </c>
      <c r="B3" s="6" t="s">
        <v>14</v>
      </c>
      <c r="C3" s="13"/>
      <c r="D3" s="13"/>
      <c r="E3" s="13"/>
      <c r="F3" s="6" t="s">
        <v>14</v>
      </c>
      <c r="G3" s="13"/>
      <c r="H3" s="13"/>
      <c r="I3" s="13">
        <f>D3+G3</f>
        <v>0</v>
      </c>
      <c r="J3" s="13">
        <f>E3+H3</f>
        <v>0</v>
      </c>
      <c r="K3" s="3"/>
      <c r="L3" s="3"/>
    </row>
    <row r="4" spans="1:12" ht="15">
      <c r="A4" s="14" t="s">
        <v>60</v>
      </c>
      <c r="B4" s="14" t="s">
        <v>14</v>
      </c>
      <c r="C4" s="15"/>
      <c r="D4" s="15"/>
      <c r="E4" s="15"/>
      <c r="F4" s="14" t="s">
        <v>14</v>
      </c>
      <c r="G4" s="15"/>
      <c r="H4" s="15"/>
      <c r="I4" s="15"/>
      <c r="J4" s="15"/>
      <c r="K4" s="3"/>
      <c r="L4" s="3"/>
    </row>
    <row r="5" spans="1:12" ht="15">
      <c r="A5" s="6" t="s">
        <v>61</v>
      </c>
      <c r="B5" s="6" t="s">
        <v>62</v>
      </c>
      <c r="C5" s="13">
        <v>25</v>
      </c>
      <c r="D5" s="13"/>
      <c r="E5" s="13">
        <f>C5*D5</f>
        <v>0</v>
      </c>
      <c r="F5" s="6" t="s">
        <v>63</v>
      </c>
      <c r="G5" s="13"/>
      <c r="H5" s="13">
        <f>C5*G5</f>
        <v>0</v>
      </c>
      <c r="I5" s="13">
        <f>D5+G5</f>
        <v>0</v>
      </c>
      <c r="J5" s="13">
        <f>E5+H5</f>
        <v>0</v>
      </c>
      <c r="K5" s="3"/>
      <c r="L5" s="3"/>
    </row>
    <row r="6" spans="1:12" ht="15">
      <c r="A6" s="6" t="s">
        <v>14</v>
      </c>
      <c r="B6" s="6" t="s">
        <v>14</v>
      </c>
      <c r="C6" s="13"/>
      <c r="D6" s="13"/>
      <c r="E6" s="13"/>
      <c r="F6" s="6" t="s">
        <v>14</v>
      </c>
      <c r="G6" s="13"/>
      <c r="H6" s="13"/>
      <c r="I6" s="13">
        <f>D6+G6</f>
        <v>0</v>
      </c>
      <c r="J6" s="13">
        <f>E6+H6</f>
        <v>0</v>
      </c>
      <c r="K6" s="3"/>
      <c r="L6" s="3"/>
    </row>
    <row r="7" spans="1:12" ht="15">
      <c r="A7" s="14" t="s">
        <v>64</v>
      </c>
      <c r="B7" s="14" t="s">
        <v>14</v>
      </c>
      <c r="C7" s="15"/>
      <c r="D7" s="15"/>
      <c r="E7" s="15"/>
      <c r="F7" s="14" t="s">
        <v>14</v>
      </c>
      <c r="G7" s="15"/>
      <c r="H7" s="15"/>
      <c r="I7" s="15"/>
      <c r="J7" s="15"/>
      <c r="K7" s="3"/>
      <c r="L7" s="3"/>
    </row>
    <row r="8" spans="1:12" ht="15">
      <c r="A8" s="6" t="s">
        <v>65</v>
      </c>
      <c r="B8" s="6" t="s">
        <v>62</v>
      </c>
      <c r="C8" s="13">
        <v>25</v>
      </c>
      <c r="D8" s="13"/>
      <c r="E8" s="13">
        <f>C8*D8</f>
        <v>0</v>
      </c>
      <c r="F8" s="6" t="s">
        <v>66</v>
      </c>
      <c r="G8" s="13"/>
      <c r="H8" s="13">
        <f>C8*G8</f>
        <v>0</v>
      </c>
      <c r="I8" s="13">
        <f>D8+G8</f>
        <v>0</v>
      </c>
      <c r="J8" s="13">
        <f>E8+H8</f>
        <v>0</v>
      </c>
      <c r="K8" s="3"/>
      <c r="L8" s="3"/>
    </row>
    <row r="9" spans="1:12" ht="15">
      <c r="A9" s="6" t="s">
        <v>14</v>
      </c>
      <c r="B9" s="6" t="s">
        <v>14</v>
      </c>
      <c r="C9" s="13"/>
      <c r="D9" s="13"/>
      <c r="E9" s="13"/>
      <c r="F9" s="6" t="s">
        <v>14</v>
      </c>
      <c r="G9" s="13"/>
      <c r="H9" s="13"/>
      <c r="I9" s="13">
        <f>D9+G9</f>
        <v>0</v>
      </c>
      <c r="J9" s="13">
        <f>E9+H9</f>
        <v>0</v>
      </c>
      <c r="K9" s="3"/>
      <c r="L9" s="3"/>
    </row>
    <row r="10" spans="1:12" ht="15">
      <c r="A10" s="14" t="s">
        <v>67</v>
      </c>
      <c r="B10" s="14" t="s">
        <v>14</v>
      </c>
      <c r="C10" s="15"/>
      <c r="D10" s="15"/>
      <c r="E10" s="15"/>
      <c r="F10" s="14" t="s">
        <v>14</v>
      </c>
      <c r="G10" s="15"/>
      <c r="H10" s="15"/>
      <c r="I10" s="15"/>
      <c r="J10" s="15"/>
      <c r="K10" s="3"/>
      <c r="L10" s="3"/>
    </row>
    <row r="11" spans="1:12" ht="15">
      <c r="A11" s="6" t="s">
        <v>68</v>
      </c>
      <c r="B11" s="6" t="s">
        <v>62</v>
      </c>
      <c r="C11" s="13">
        <v>135</v>
      </c>
      <c r="D11" s="13"/>
      <c r="E11" s="13">
        <f>C11*D11</f>
        <v>0</v>
      </c>
      <c r="F11" s="6" t="s">
        <v>69</v>
      </c>
      <c r="G11" s="13"/>
      <c r="H11" s="13">
        <f>C11*G11</f>
        <v>0</v>
      </c>
      <c r="I11" s="13">
        <f>D11+G11</f>
        <v>0</v>
      </c>
      <c r="J11" s="13">
        <f>E11+H11</f>
        <v>0</v>
      </c>
      <c r="K11" s="3"/>
      <c r="L11" s="3"/>
    </row>
    <row r="12" spans="1:12" ht="15">
      <c r="A12" s="6" t="s">
        <v>70</v>
      </c>
      <c r="B12" s="6" t="s">
        <v>71</v>
      </c>
      <c r="C12" s="13">
        <v>100</v>
      </c>
      <c r="D12" s="13"/>
      <c r="E12" s="13">
        <f>C12*D12</f>
        <v>0</v>
      </c>
      <c r="F12" s="6" t="s">
        <v>72</v>
      </c>
      <c r="G12" s="13"/>
      <c r="H12" s="13">
        <f>C12*G12</f>
        <v>0</v>
      </c>
      <c r="I12" s="13">
        <f>D12+G12</f>
        <v>0</v>
      </c>
      <c r="J12" s="13">
        <f>E12+H12</f>
        <v>0</v>
      </c>
      <c r="K12" s="3"/>
      <c r="L12" s="3"/>
    </row>
    <row r="13" spans="1:12" ht="15">
      <c r="A13" s="14" t="s">
        <v>73</v>
      </c>
      <c r="B13" s="14" t="s">
        <v>14</v>
      </c>
      <c r="C13" s="15"/>
      <c r="D13" s="15"/>
      <c r="E13" s="15"/>
      <c r="F13" s="14" t="s">
        <v>14</v>
      </c>
      <c r="G13" s="15"/>
      <c r="H13" s="15"/>
      <c r="I13" s="15"/>
      <c r="J13" s="15"/>
      <c r="K13" s="3"/>
      <c r="L13" s="3"/>
    </row>
    <row r="14" spans="1:12" ht="15">
      <c r="A14" s="6" t="s">
        <v>74</v>
      </c>
      <c r="B14" s="6" t="s">
        <v>71</v>
      </c>
      <c r="C14" s="13">
        <v>14</v>
      </c>
      <c r="D14" s="13"/>
      <c r="E14" s="13">
        <f>C14*D14</f>
        <v>0</v>
      </c>
      <c r="F14" s="6" t="s">
        <v>75</v>
      </c>
      <c r="G14" s="13"/>
      <c r="H14" s="13">
        <f>C14*G14</f>
        <v>0</v>
      </c>
      <c r="I14" s="13">
        <f aca="true" t="shared" si="0" ref="I14:J16">D14+G14</f>
        <v>0</v>
      </c>
      <c r="J14" s="13">
        <f t="shared" si="0"/>
        <v>0</v>
      </c>
      <c r="K14" s="3"/>
      <c r="L14" s="3"/>
    </row>
    <row r="15" spans="1:12" ht="15">
      <c r="A15" s="6" t="s">
        <v>76</v>
      </c>
      <c r="B15" s="6" t="s">
        <v>71</v>
      </c>
      <c r="C15" s="13">
        <v>24</v>
      </c>
      <c r="D15" s="13"/>
      <c r="E15" s="13">
        <f>C15*D15</f>
        <v>0</v>
      </c>
      <c r="F15" s="6" t="s">
        <v>77</v>
      </c>
      <c r="G15" s="13"/>
      <c r="H15" s="13">
        <f>C15*G15</f>
        <v>0</v>
      </c>
      <c r="I15" s="13">
        <f t="shared" si="0"/>
        <v>0</v>
      </c>
      <c r="J15" s="13">
        <f t="shared" si="0"/>
        <v>0</v>
      </c>
      <c r="K15" s="3"/>
      <c r="L15" s="3"/>
    </row>
    <row r="16" spans="1:12" ht="15">
      <c r="A16" s="6" t="s">
        <v>14</v>
      </c>
      <c r="B16" s="6" t="s">
        <v>14</v>
      </c>
      <c r="C16" s="13"/>
      <c r="D16" s="13"/>
      <c r="E16" s="13"/>
      <c r="F16" s="6" t="s">
        <v>14</v>
      </c>
      <c r="G16" s="13"/>
      <c r="H16" s="13"/>
      <c r="I16" s="13">
        <f t="shared" si="0"/>
        <v>0</v>
      </c>
      <c r="J16" s="13">
        <f t="shared" si="0"/>
        <v>0</v>
      </c>
      <c r="K16" s="3"/>
      <c r="L16" s="3"/>
    </row>
    <row r="17" spans="1:12" ht="15">
      <c r="A17" s="14" t="s">
        <v>78</v>
      </c>
      <c r="B17" s="14" t="s">
        <v>14</v>
      </c>
      <c r="C17" s="15"/>
      <c r="D17" s="15"/>
      <c r="E17" s="15"/>
      <c r="F17" s="14" t="s">
        <v>14</v>
      </c>
      <c r="G17" s="15"/>
      <c r="H17" s="15"/>
      <c r="I17" s="15"/>
      <c r="J17" s="15"/>
      <c r="K17" s="3"/>
      <c r="L17" s="3"/>
    </row>
    <row r="18" spans="1:12" ht="15">
      <c r="A18" s="6" t="s">
        <v>79</v>
      </c>
      <c r="B18" s="6" t="s">
        <v>71</v>
      </c>
      <c r="C18" s="13">
        <v>6</v>
      </c>
      <c r="D18" s="13"/>
      <c r="E18" s="13">
        <f>C18*D18</f>
        <v>0</v>
      </c>
      <c r="F18" s="6" t="s">
        <v>80</v>
      </c>
      <c r="G18" s="13"/>
      <c r="H18" s="13">
        <f>C18*G18</f>
        <v>0</v>
      </c>
      <c r="I18" s="13">
        <f aca="true" t="shared" si="1" ref="I18:J20">D18+G18</f>
        <v>0</v>
      </c>
      <c r="J18" s="13">
        <f t="shared" si="1"/>
        <v>0</v>
      </c>
      <c r="K18" s="3"/>
      <c r="L18" s="3"/>
    </row>
    <row r="19" spans="1:12" ht="15">
      <c r="A19" s="6" t="s">
        <v>81</v>
      </c>
      <c r="B19" s="6" t="s">
        <v>71</v>
      </c>
      <c r="C19" s="13">
        <v>6</v>
      </c>
      <c r="D19" s="13">
        <v>0</v>
      </c>
      <c r="E19" s="13">
        <f>C19*D19</f>
        <v>0</v>
      </c>
      <c r="F19" s="6" t="s">
        <v>82</v>
      </c>
      <c r="G19" s="13"/>
      <c r="H19" s="13">
        <f>C19*G19</f>
        <v>0</v>
      </c>
      <c r="I19" s="13">
        <f t="shared" si="1"/>
        <v>0</v>
      </c>
      <c r="J19" s="13">
        <f t="shared" si="1"/>
        <v>0</v>
      </c>
      <c r="K19" s="3"/>
      <c r="L19" s="3"/>
    </row>
    <row r="20" spans="1:12" ht="15">
      <c r="A20" s="6" t="s">
        <v>14</v>
      </c>
      <c r="B20" s="6" t="s">
        <v>14</v>
      </c>
      <c r="C20" s="13"/>
      <c r="D20" s="13"/>
      <c r="E20" s="13"/>
      <c r="F20" s="6" t="s">
        <v>14</v>
      </c>
      <c r="G20" s="13"/>
      <c r="H20" s="13"/>
      <c r="I20" s="13">
        <f t="shared" si="1"/>
        <v>0</v>
      </c>
      <c r="J20" s="13">
        <f t="shared" si="1"/>
        <v>0</v>
      </c>
      <c r="K20" s="3"/>
      <c r="L20" s="3"/>
    </row>
    <row r="21" spans="1:12" ht="15">
      <c r="A21" s="14" t="s">
        <v>83</v>
      </c>
      <c r="B21" s="14" t="s">
        <v>14</v>
      </c>
      <c r="C21" s="15"/>
      <c r="D21" s="15"/>
      <c r="E21" s="15"/>
      <c r="F21" s="14" t="s">
        <v>14</v>
      </c>
      <c r="G21" s="15"/>
      <c r="H21" s="15"/>
      <c r="I21" s="15"/>
      <c r="J21" s="15"/>
      <c r="K21" s="3"/>
      <c r="L21" s="3"/>
    </row>
    <row r="22" spans="1:12" ht="15">
      <c r="A22" s="6" t="s">
        <v>84</v>
      </c>
      <c r="B22" s="6" t="s">
        <v>71</v>
      </c>
      <c r="C22" s="13">
        <v>6</v>
      </c>
      <c r="D22" s="13"/>
      <c r="E22" s="13">
        <f>C22*D22</f>
        <v>0</v>
      </c>
      <c r="F22" s="6" t="s">
        <v>85</v>
      </c>
      <c r="G22" s="13"/>
      <c r="H22" s="13">
        <f>C22*G22</f>
        <v>0</v>
      </c>
      <c r="I22" s="13">
        <f>D22+G22</f>
        <v>0</v>
      </c>
      <c r="J22" s="13">
        <f>E22+H22</f>
        <v>0</v>
      </c>
      <c r="K22" s="3"/>
      <c r="L22" s="3"/>
    </row>
    <row r="23" spans="1:12" ht="15">
      <c r="A23" s="6" t="s">
        <v>14</v>
      </c>
      <c r="B23" s="6" t="s">
        <v>14</v>
      </c>
      <c r="C23" s="13"/>
      <c r="D23" s="13"/>
      <c r="E23" s="13"/>
      <c r="F23" s="6" t="s">
        <v>14</v>
      </c>
      <c r="G23" s="13"/>
      <c r="H23" s="13"/>
      <c r="I23" s="13">
        <f>D23+G23</f>
        <v>0</v>
      </c>
      <c r="J23" s="13">
        <f>E23+H23</f>
        <v>0</v>
      </c>
      <c r="K23" s="3"/>
      <c r="L23" s="3"/>
    </row>
    <row r="24" spans="1:12" ht="15">
      <c r="A24" s="14" t="s">
        <v>86</v>
      </c>
      <c r="B24" s="14" t="s">
        <v>14</v>
      </c>
      <c r="C24" s="15"/>
      <c r="D24" s="15"/>
      <c r="E24" s="15"/>
      <c r="F24" s="14" t="s">
        <v>14</v>
      </c>
      <c r="G24" s="15"/>
      <c r="H24" s="15"/>
      <c r="I24" s="15"/>
      <c r="J24" s="15"/>
      <c r="K24" s="3"/>
      <c r="L24" s="3"/>
    </row>
    <row r="25" spans="1:12" ht="15">
      <c r="A25" s="6" t="s">
        <v>87</v>
      </c>
      <c r="B25" s="6" t="s">
        <v>71</v>
      </c>
      <c r="C25" s="13">
        <v>2</v>
      </c>
      <c r="D25" s="13"/>
      <c r="E25" s="13">
        <f>C25*D25</f>
        <v>0</v>
      </c>
      <c r="F25" s="6" t="s">
        <v>88</v>
      </c>
      <c r="G25" s="13"/>
      <c r="H25" s="13">
        <f>C25*G25</f>
        <v>0</v>
      </c>
      <c r="I25" s="13">
        <f>D25+G25</f>
        <v>0</v>
      </c>
      <c r="J25" s="13">
        <f>E25+H25</f>
        <v>0</v>
      </c>
      <c r="K25" s="3"/>
      <c r="L25" s="3"/>
    </row>
    <row r="26" spans="1:12" ht="15">
      <c r="A26" s="6" t="s">
        <v>14</v>
      </c>
      <c r="B26" s="6" t="s">
        <v>14</v>
      </c>
      <c r="C26" s="13"/>
      <c r="D26" s="13"/>
      <c r="E26" s="13"/>
      <c r="F26" s="6" t="s">
        <v>14</v>
      </c>
      <c r="G26" s="13"/>
      <c r="H26" s="13"/>
      <c r="I26" s="13">
        <f>D26+G26</f>
        <v>0</v>
      </c>
      <c r="J26" s="13">
        <f>E26+H26</f>
        <v>0</v>
      </c>
      <c r="K26" s="3"/>
      <c r="L26" s="3"/>
    </row>
    <row r="27" spans="1:12" ht="15">
      <c r="A27" s="14" t="s">
        <v>89</v>
      </c>
      <c r="B27" s="14" t="s">
        <v>14</v>
      </c>
      <c r="C27" s="15"/>
      <c r="D27" s="15"/>
      <c r="E27" s="15"/>
      <c r="F27" s="14" t="s">
        <v>14</v>
      </c>
      <c r="G27" s="15"/>
      <c r="H27" s="15"/>
      <c r="I27" s="15"/>
      <c r="J27" s="15"/>
      <c r="K27" s="3"/>
      <c r="L27" s="3"/>
    </row>
    <row r="28" spans="1:12" ht="15">
      <c r="A28" s="6" t="s">
        <v>90</v>
      </c>
      <c r="B28" s="6" t="s">
        <v>71</v>
      </c>
      <c r="C28" s="13">
        <v>12</v>
      </c>
      <c r="D28" s="13"/>
      <c r="E28" s="13">
        <f>C28*D28</f>
        <v>0</v>
      </c>
      <c r="F28" s="6" t="s">
        <v>91</v>
      </c>
      <c r="G28" s="13"/>
      <c r="H28" s="13">
        <f>C28*G28</f>
        <v>0</v>
      </c>
      <c r="I28" s="13">
        <f>D28+G28</f>
        <v>0</v>
      </c>
      <c r="J28" s="13">
        <f>E28+H28</f>
        <v>0</v>
      </c>
      <c r="K28" s="3"/>
      <c r="L28" s="3"/>
    </row>
    <row r="29" spans="1:12" ht="15">
      <c r="A29" s="6" t="s">
        <v>14</v>
      </c>
      <c r="B29" s="6" t="s">
        <v>14</v>
      </c>
      <c r="C29" s="13"/>
      <c r="D29" s="13"/>
      <c r="E29" s="13"/>
      <c r="F29" s="6" t="s">
        <v>14</v>
      </c>
      <c r="G29" s="13"/>
      <c r="H29" s="13"/>
      <c r="I29" s="13">
        <f>D29+G29</f>
        <v>0</v>
      </c>
      <c r="J29" s="13">
        <f>E29+H29</f>
        <v>0</v>
      </c>
      <c r="K29" s="3"/>
      <c r="L29" s="3"/>
    </row>
    <row r="30" spans="1:12" ht="15">
      <c r="A30" s="14" t="s">
        <v>92</v>
      </c>
      <c r="B30" s="14" t="s">
        <v>14</v>
      </c>
      <c r="C30" s="15"/>
      <c r="D30" s="15"/>
      <c r="E30" s="15"/>
      <c r="F30" s="14" t="s">
        <v>14</v>
      </c>
      <c r="G30" s="15"/>
      <c r="H30" s="15"/>
      <c r="I30" s="15"/>
      <c r="J30" s="15"/>
      <c r="K30" s="3"/>
      <c r="L30" s="3"/>
    </row>
    <row r="31" spans="1:12" ht="15">
      <c r="A31" s="6" t="s">
        <v>93</v>
      </c>
      <c r="B31" s="6" t="s">
        <v>71</v>
      </c>
      <c r="C31" s="13">
        <v>6</v>
      </c>
      <c r="D31" s="13">
        <v>0</v>
      </c>
      <c r="E31" s="13">
        <f>C31*D31</f>
        <v>0</v>
      </c>
      <c r="F31" s="6" t="s">
        <v>72</v>
      </c>
      <c r="G31" s="13"/>
      <c r="H31" s="13">
        <f>C31*G31</f>
        <v>0</v>
      </c>
      <c r="I31" s="13">
        <f aca="true" t="shared" si="2" ref="I31:J34">D31+G31</f>
        <v>0</v>
      </c>
      <c r="J31" s="13">
        <f t="shared" si="2"/>
        <v>0</v>
      </c>
      <c r="K31" s="3"/>
      <c r="L31" s="3"/>
    </row>
    <row r="32" spans="1:12" ht="15">
      <c r="A32" s="6" t="s">
        <v>94</v>
      </c>
      <c r="B32" s="6" t="s">
        <v>71</v>
      </c>
      <c r="C32" s="13">
        <v>6</v>
      </c>
      <c r="D32" s="13"/>
      <c r="E32" s="13">
        <f>C32*D32</f>
        <v>0</v>
      </c>
      <c r="F32" s="6" t="s">
        <v>72</v>
      </c>
      <c r="G32" s="13"/>
      <c r="H32" s="13">
        <f>C32*G32</f>
        <v>0</v>
      </c>
      <c r="I32" s="13">
        <f t="shared" si="2"/>
        <v>0</v>
      </c>
      <c r="J32" s="13">
        <f t="shared" si="2"/>
        <v>0</v>
      </c>
      <c r="K32" s="3"/>
      <c r="L32" s="3"/>
    </row>
    <row r="33" spans="1:12" ht="15">
      <c r="A33" s="6" t="s">
        <v>14</v>
      </c>
      <c r="B33" s="6" t="s">
        <v>14</v>
      </c>
      <c r="C33" s="13"/>
      <c r="D33" s="13"/>
      <c r="E33" s="13"/>
      <c r="F33" s="6" t="s">
        <v>14</v>
      </c>
      <c r="G33" s="13"/>
      <c r="H33" s="13"/>
      <c r="I33" s="13">
        <f t="shared" si="2"/>
        <v>0</v>
      </c>
      <c r="J33" s="13">
        <f t="shared" si="2"/>
        <v>0</v>
      </c>
      <c r="K33" s="3"/>
      <c r="L33" s="3"/>
    </row>
    <row r="34" spans="1:12" ht="15">
      <c r="A34" s="6" t="s">
        <v>95</v>
      </c>
      <c r="B34" s="6" t="s">
        <v>14</v>
      </c>
      <c r="C34" s="13"/>
      <c r="D34" s="13"/>
      <c r="E34" s="13">
        <f>Parametry!B33/100*E58+Parametry!B33/100*E59</f>
        <v>0</v>
      </c>
      <c r="F34" s="6" t="s">
        <v>14</v>
      </c>
      <c r="G34" s="13"/>
      <c r="H34" s="13"/>
      <c r="I34" s="13">
        <f t="shared" si="2"/>
        <v>0</v>
      </c>
      <c r="J34" s="13">
        <f t="shared" si="2"/>
        <v>0</v>
      </c>
      <c r="K34" s="3"/>
      <c r="L34" s="3"/>
    </row>
    <row r="35" spans="1:12" ht="15">
      <c r="A35" s="4" t="s">
        <v>96</v>
      </c>
      <c r="B35" s="4" t="s">
        <v>14</v>
      </c>
      <c r="C35" s="12"/>
      <c r="D35" s="12"/>
      <c r="E35" s="12">
        <f>SUM(E3:E34)</f>
        <v>0</v>
      </c>
      <c r="F35" s="4" t="s">
        <v>14</v>
      </c>
      <c r="G35" s="12"/>
      <c r="H35" s="12">
        <f>SUM(H3:H34)</f>
        <v>0</v>
      </c>
      <c r="I35" s="12"/>
      <c r="J35" s="12">
        <f>SUM(J3:J34)</f>
        <v>0</v>
      </c>
      <c r="K35" s="3"/>
      <c r="L35" s="3"/>
    </row>
    <row r="36" spans="1:12" ht="15">
      <c r="A36" s="6" t="s">
        <v>14</v>
      </c>
      <c r="B36" s="6" t="s">
        <v>14</v>
      </c>
      <c r="C36" s="13"/>
      <c r="D36" s="13"/>
      <c r="E36" s="13"/>
      <c r="F36" s="6" t="s">
        <v>14</v>
      </c>
      <c r="G36" s="13"/>
      <c r="H36" s="13"/>
      <c r="I36" s="13">
        <f>D36+G36</f>
        <v>0</v>
      </c>
      <c r="J36" s="13">
        <f>E36+H36</f>
        <v>0</v>
      </c>
      <c r="K36" s="3"/>
      <c r="L36" s="3"/>
    </row>
    <row r="37" spans="1:12" ht="15">
      <c r="A37" s="4" t="s">
        <v>97</v>
      </c>
      <c r="B37" s="4" t="s">
        <v>14</v>
      </c>
      <c r="C37" s="12"/>
      <c r="D37" s="12"/>
      <c r="E37" s="12"/>
      <c r="F37" s="4" t="s">
        <v>14</v>
      </c>
      <c r="G37" s="12"/>
      <c r="H37" s="12"/>
      <c r="I37" s="12"/>
      <c r="J37" s="12"/>
      <c r="K37" s="3"/>
      <c r="L37" s="3"/>
    </row>
    <row r="38" spans="1:12" ht="15">
      <c r="A38" s="6" t="s">
        <v>14</v>
      </c>
      <c r="B38" s="6" t="s">
        <v>14</v>
      </c>
      <c r="C38" s="13"/>
      <c r="D38" s="13"/>
      <c r="E38" s="13"/>
      <c r="F38" s="6" t="s">
        <v>14</v>
      </c>
      <c r="G38" s="13"/>
      <c r="H38" s="13"/>
      <c r="I38" s="13">
        <f>D38+G38</f>
        <v>0</v>
      </c>
      <c r="J38" s="13">
        <f>E38+H38</f>
        <v>0</v>
      </c>
      <c r="K38" s="3"/>
      <c r="L38" s="3"/>
    </row>
    <row r="39" spans="1:12" ht="15">
      <c r="A39" s="14" t="s">
        <v>98</v>
      </c>
      <c r="B39" s="14" t="s">
        <v>14</v>
      </c>
      <c r="C39" s="15"/>
      <c r="D39" s="15"/>
      <c r="E39" s="15"/>
      <c r="F39" s="14" t="s">
        <v>14</v>
      </c>
      <c r="G39" s="15"/>
      <c r="H39" s="15"/>
      <c r="I39" s="15"/>
      <c r="J39" s="15"/>
      <c r="K39" s="3"/>
      <c r="L39" s="3"/>
    </row>
    <row r="40" spans="1:12" ht="15">
      <c r="A40" s="6" t="s">
        <v>99</v>
      </c>
      <c r="B40" s="6" t="s">
        <v>62</v>
      </c>
      <c r="C40" s="13">
        <v>12</v>
      </c>
      <c r="D40" s="13">
        <v>0</v>
      </c>
      <c r="E40" s="13">
        <f>C40*D40</f>
        <v>0</v>
      </c>
      <c r="F40" s="6" t="s">
        <v>72</v>
      </c>
      <c r="G40" s="13"/>
      <c r="H40" s="13">
        <f>C40*G40</f>
        <v>0</v>
      </c>
      <c r="I40" s="13">
        <f>D40+G40</f>
        <v>0</v>
      </c>
      <c r="J40" s="13">
        <f>E40+H40</f>
        <v>0</v>
      </c>
      <c r="K40" s="3"/>
      <c r="L40" s="3"/>
    </row>
    <row r="41" spans="1:12" ht="15">
      <c r="A41" s="6" t="s">
        <v>14</v>
      </c>
      <c r="B41" s="6" t="s">
        <v>14</v>
      </c>
      <c r="C41" s="13"/>
      <c r="D41" s="13"/>
      <c r="E41" s="13"/>
      <c r="F41" s="6" t="s">
        <v>14</v>
      </c>
      <c r="G41" s="13"/>
      <c r="H41" s="13"/>
      <c r="I41" s="13">
        <f>D41+G41</f>
        <v>0</v>
      </c>
      <c r="J41" s="13">
        <f>E41+H41</f>
        <v>0</v>
      </c>
      <c r="K41" s="3"/>
      <c r="L41" s="3"/>
    </row>
    <row r="42" spans="1:12" ht="15">
      <c r="A42" s="14" t="s">
        <v>100</v>
      </c>
      <c r="B42" s="14" t="s">
        <v>14</v>
      </c>
      <c r="C42" s="15"/>
      <c r="D42" s="15"/>
      <c r="E42" s="15"/>
      <c r="F42" s="14" t="s">
        <v>14</v>
      </c>
      <c r="G42" s="15"/>
      <c r="H42" s="15"/>
      <c r="I42" s="15"/>
      <c r="J42" s="15"/>
      <c r="K42" s="3"/>
      <c r="L42" s="3"/>
    </row>
    <row r="43" spans="1:12" ht="15">
      <c r="A43" s="6" t="s">
        <v>101</v>
      </c>
      <c r="B43" s="6" t="s">
        <v>62</v>
      </c>
      <c r="C43" s="13">
        <v>12</v>
      </c>
      <c r="D43" s="13">
        <v>0</v>
      </c>
      <c r="E43" s="13">
        <f>C43*D43</f>
        <v>0</v>
      </c>
      <c r="F43" s="6" t="s">
        <v>72</v>
      </c>
      <c r="G43" s="13"/>
      <c r="H43" s="13">
        <f>C43*G43</f>
        <v>0</v>
      </c>
      <c r="I43" s="13">
        <f>D43+G43</f>
        <v>0</v>
      </c>
      <c r="J43" s="13">
        <f>E43+H43</f>
        <v>0</v>
      </c>
      <c r="K43" s="3"/>
      <c r="L43" s="3"/>
    </row>
    <row r="44" spans="1:12" ht="15">
      <c r="A44" s="6" t="s">
        <v>14</v>
      </c>
      <c r="B44" s="6" t="s">
        <v>14</v>
      </c>
      <c r="C44" s="13"/>
      <c r="D44" s="13"/>
      <c r="E44" s="13"/>
      <c r="F44" s="6" t="s">
        <v>14</v>
      </c>
      <c r="G44" s="13"/>
      <c r="H44" s="13"/>
      <c r="I44" s="13">
        <f>D44+G44</f>
        <v>0</v>
      </c>
      <c r="J44" s="13">
        <f>E44+H44</f>
        <v>0</v>
      </c>
      <c r="K44" s="3"/>
      <c r="L44" s="3"/>
    </row>
    <row r="45" spans="1:12" ht="15">
      <c r="A45" s="14" t="s">
        <v>102</v>
      </c>
      <c r="B45" s="14" t="s">
        <v>14</v>
      </c>
      <c r="C45" s="15"/>
      <c r="D45" s="15"/>
      <c r="E45" s="15"/>
      <c r="F45" s="14" t="s">
        <v>14</v>
      </c>
      <c r="G45" s="15"/>
      <c r="H45" s="15"/>
      <c r="I45" s="15"/>
      <c r="J45" s="15"/>
      <c r="K45" s="3"/>
      <c r="L45" s="3"/>
    </row>
    <row r="46" spans="1:12" ht="15">
      <c r="A46" s="6" t="s">
        <v>101</v>
      </c>
      <c r="B46" s="6" t="s">
        <v>62</v>
      </c>
      <c r="C46" s="13">
        <v>12</v>
      </c>
      <c r="D46" s="13">
        <v>0</v>
      </c>
      <c r="E46" s="13">
        <f>C46*D46</f>
        <v>0</v>
      </c>
      <c r="F46" s="6" t="s">
        <v>72</v>
      </c>
      <c r="G46" s="13"/>
      <c r="H46" s="13">
        <f>C46*G46</f>
        <v>0</v>
      </c>
      <c r="I46" s="13">
        <f>D46+G46</f>
        <v>0</v>
      </c>
      <c r="J46" s="13">
        <f>E46+H46</f>
        <v>0</v>
      </c>
      <c r="K46" s="3"/>
      <c r="L46" s="3"/>
    </row>
    <row r="47" spans="1:12" ht="15">
      <c r="A47" s="6" t="s">
        <v>14</v>
      </c>
      <c r="B47" s="6" t="s">
        <v>14</v>
      </c>
      <c r="C47" s="13"/>
      <c r="D47" s="13"/>
      <c r="E47" s="13"/>
      <c r="F47" s="6" t="s">
        <v>14</v>
      </c>
      <c r="G47" s="13"/>
      <c r="H47" s="13"/>
      <c r="I47" s="13">
        <f>D47+G47</f>
        <v>0</v>
      </c>
      <c r="J47" s="13">
        <f>E47+H47</f>
        <v>0</v>
      </c>
      <c r="K47" s="3"/>
      <c r="L47" s="3"/>
    </row>
    <row r="48" spans="1:12" ht="15">
      <c r="A48" s="14" t="s">
        <v>103</v>
      </c>
      <c r="B48" s="14" t="s">
        <v>14</v>
      </c>
      <c r="C48" s="15"/>
      <c r="D48" s="15"/>
      <c r="E48" s="15"/>
      <c r="F48" s="14" t="s">
        <v>14</v>
      </c>
      <c r="G48" s="15"/>
      <c r="H48" s="15"/>
      <c r="I48" s="15"/>
      <c r="J48" s="15"/>
      <c r="K48" s="3"/>
      <c r="L48" s="3"/>
    </row>
    <row r="49" spans="1:12" ht="15">
      <c r="A49" s="6" t="s">
        <v>104</v>
      </c>
      <c r="B49" s="6" t="s">
        <v>105</v>
      </c>
      <c r="C49" s="13">
        <v>10</v>
      </c>
      <c r="D49" s="13"/>
      <c r="E49" s="13">
        <f>C49*D49</f>
        <v>0</v>
      </c>
      <c r="F49" s="6" t="s">
        <v>14</v>
      </c>
      <c r="G49" s="13">
        <v>0</v>
      </c>
      <c r="H49" s="13">
        <f>C49*G49</f>
        <v>0</v>
      </c>
      <c r="I49" s="13">
        <f aca="true" t="shared" si="3" ref="I49:J51">D49+G49</f>
        <v>0</v>
      </c>
      <c r="J49" s="13">
        <f t="shared" si="3"/>
        <v>0</v>
      </c>
      <c r="K49" s="3"/>
      <c r="L49" s="3"/>
    </row>
    <row r="50" spans="1:12" ht="15">
      <c r="A50" s="6" t="s">
        <v>106</v>
      </c>
      <c r="B50" s="6" t="s">
        <v>105</v>
      </c>
      <c r="C50" s="13">
        <v>10</v>
      </c>
      <c r="D50" s="13"/>
      <c r="E50" s="13">
        <f>C50*D50</f>
        <v>0</v>
      </c>
      <c r="F50" s="6" t="s">
        <v>14</v>
      </c>
      <c r="G50" s="13">
        <v>0</v>
      </c>
      <c r="H50" s="13">
        <f>C50*G50</f>
        <v>0</v>
      </c>
      <c r="I50" s="13">
        <f t="shared" si="3"/>
        <v>0</v>
      </c>
      <c r="J50" s="13">
        <f t="shared" si="3"/>
        <v>0</v>
      </c>
      <c r="K50" s="3"/>
      <c r="L50" s="3"/>
    </row>
    <row r="51" spans="1:12" ht="15">
      <c r="A51" s="6" t="s">
        <v>14</v>
      </c>
      <c r="B51" s="6" t="s">
        <v>14</v>
      </c>
      <c r="C51" s="13"/>
      <c r="D51" s="13"/>
      <c r="E51" s="13"/>
      <c r="F51" s="6" t="s">
        <v>14</v>
      </c>
      <c r="G51" s="13"/>
      <c r="H51" s="13"/>
      <c r="I51" s="13">
        <f t="shared" si="3"/>
        <v>0</v>
      </c>
      <c r="J51" s="13">
        <f t="shared" si="3"/>
        <v>0</v>
      </c>
      <c r="K51" s="3"/>
      <c r="L51" s="3"/>
    </row>
    <row r="52" spans="1:12" ht="15">
      <c r="A52" s="4" t="s">
        <v>107</v>
      </c>
      <c r="B52" s="4" t="s">
        <v>14</v>
      </c>
      <c r="C52" s="12"/>
      <c r="D52" s="12"/>
      <c r="E52" s="12">
        <f>SUM(E38:E51)</f>
        <v>0</v>
      </c>
      <c r="F52" s="4" t="s">
        <v>14</v>
      </c>
      <c r="G52" s="12"/>
      <c r="H52" s="12">
        <f>SUM(H38:H51)</f>
        <v>0</v>
      </c>
      <c r="I52" s="12"/>
      <c r="J52" s="12">
        <f>SUM(J38:J51)</f>
        <v>0</v>
      </c>
      <c r="K52" s="3"/>
      <c r="L52" s="3"/>
    </row>
    <row r="53" spans="1:12" ht="15">
      <c r="A53" s="6" t="s">
        <v>14</v>
      </c>
      <c r="B53" s="6" t="s">
        <v>14</v>
      </c>
      <c r="C53" s="13"/>
      <c r="D53" s="13"/>
      <c r="E53" s="13"/>
      <c r="F53" s="6" t="s">
        <v>14</v>
      </c>
      <c r="G53" s="13"/>
      <c r="H53" s="13"/>
      <c r="I53" s="13">
        <f>D53+G53</f>
        <v>0</v>
      </c>
      <c r="J53" s="13">
        <f>E53+H53</f>
        <v>0</v>
      </c>
      <c r="K53" s="3"/>
      <c r="L53" s="3"/>
    </row>
    <row r="54" spans="1:12" ht="15">
      <c r="A54" s="4" t="s">
        <v>108</v>
      </c>
      <c r="B54" s="4" t="s">
        <v>14</v>
      </c>
      <c r="C54" s="12"/>
      <c r="D54" s="12"/>
      <c r="E54" s="12"/>
      <c r="F54" s="4" t="s">
        <v>14</v>
      </c>
      <c r="G54" s="12"/>
      <c r="H54" s="12"/>
      <c r="I54" s="12"/>
      <c r="J54" s="12"/>
      <c r="K54" s="3"/>
      <c r="L54" s="3"/>
    </row>
    <row r="55" spans="1:12" ht="15">
      <c r="A55" s="6" t="s">
        <v>14</v>
      </c>
      <c r="B55" s="6" t="s">
        <v>14</v>
      </c>
      <c r="C55" s="13"/>
      <c r="D55" s="13"/>
      <c r="E55" s="13"/>
      <c r="F55" s="6" t="s">
        <v>14</v>
      </c>
      <c r="G55" s="13"/>
      <c r="H55" s="13"/>
      <c r="I55" s="13">
        <f>D55+G55</f>
        <v>0</v>
      </c>
      <c r="J55" s="13">
        <f>E55+H55</f>
        <v>0</v>
      </c>
      <c r="K55" s="3"/>
      <c r="L55" s="3"/>
    </row>
    <row r="56" spans="1:12" ht="15">
      <c r="A56" s="14" t="s">
        <v>109</v>
      </c>
      <c r="B56" s="14" t="s">
        <v>14</v>
      </c>
      <c r="C56" s="15"/>
      <c r="D56" s="15"/>
      <c r="E56" s="15"/>
      <c r="F56" s="14" t="s">
        <v>14</v>
      </c>
      <c r="G56" s="15"/>
      <c r="H56" s="15"/>
      <c r="I56" s="15"/>
      <c r="J56" s="15"/>
      <c r="K56" s="3"/>
      <c r="L56" s="3"/>
    </row>
    <row r="57" spans="1:12" ht="15">
      <c r="A57" s="14" t="s">
        <v>110</v>
      </c>
      <c r="B57" s="14" t="s">
        <v>14</v>
      </c>
      <c r="C57" s="15"/>
      <c r="D57" s="15"/>
      <c r="E57" s="15"/>
      <c r="F57" s="14" t="s">
        <v>14</v>
      </c>
      <c r="G57" s="15"/>
      <c r="H57" s="15"/>
      <c r="I57" s="15"/>
      <c r="J57" s="15"/>
      <c r="K57" s="3"/>
      <c r="L57" s="3"/>
    </row>
    <row r="58" spans="1:12" ht="15">
      <c r="A58" s="6" t="s">
        <v>111</v>
      </c>
      <c r="B58" s="6" t="s">
        <v>112</v>
      </c>
      <c r="C58" s="13">
        <v>8</v>
      </c>
      <c r="D58" s="13">
        <v>0</v>
      </c>
      <c r="E58" s="13">
        <f>C58*D58</f>
        <v>0</v>
      </c>
      <c r="F58" s="6" t="s">
        <v>14</v>
      </c>
      <c r="G58" s="13"/>
      <c r="H58" s="13">
        <f>C58*G58</f>
        <v>0</v>
      </c>
      <c r="I58" s="13">
        <f>D58+G58</f>
        <v>0</v>
      </c>
      <c r="J58" s="13">
        <f>E58+H58</f>
        <v>0</v>
      </c>
      <c r="K58" s="3"/>
      <c r="L58" s="3"/>
    </row>
    <row r="59" spans="1:12" ht="15">
      <c r="A59" s="6" t="s">
        <v>113</v>
      </c>
      <c r="B59" s="6" t="s">
        <v>112</v>
      </c>
      <c r="C59" s="13">
        <v>3</v>
      </c>
      <c r="D59" s="13">
        <v>0</v>
      </c>
      <c r="E59" s="13">
        <f>C59*D59</f>
        <v>0</v>
      </c>
      <c r="F59" s="6" t="s">
        <v>14</v>
      </c>
      <c r="G59" s="13"/>
      <c r="H59" s="13">
        <f>C59*G59</f>
        <v>0</v>
      </c>
      <c r="I59" s="13">
        <f>D59+G59</f>
        <v>0</v>
      </c>
      <c r="J59" s="13">
        <f>E59+H59</f>
        <v>0</v>
      </c>
      <c r="K59" s="3"/>
      <c r="L59" s="3"/>
    </row>
    <row r="60" spans="1:12" ht="15">
      <c r="A60" s="4" t="s">
        <v>114</v>
      </c>
      <c r="B60" s="4" t="s">
        <v>14</v>
      </c>
      <c r="C60" s="12"/>
      <c r="D60" s="12"/>
      <c r="E60" s="12">
        <f>SUM(E55:E59)</f>
        <v>0</v>
      </c>
      <c r="F60" s="4" t="s">
        <v>14</v>
      </c>
      <c r="G60" s="12"/>
      <c r="H60" s="12">
        <f>SUM(H55:H59)</f>
        <v>0</v>
      </c>
      <c r="I60" s="12"/>
      <c r="J60" s="12">
        <f>SUM(J55:J59)</f>
        <v>0</v>
      </c>
      <c r="K60" s="3"/>
      <c r="L60" s="3"/>
    </row>
    <row r="61" spans="1:12" ht="15">
      <c r="A61" s="6" t="s">
        <v>14</v>
      </c>
      <c r="B61" s="6" t="s">
        <v>14</v>
      </c>
      <c r="C61" s="13"/>
      <c r="D61" s="13"/>
      <c r="E61" s="13"/>
      <c r="F61" s="6" t="s">
        <v>14</v>
      </c>
      <c r="G61" s="13"/>
      <c r="H61" s="13"/>
      <c r="I61" s="13">
        <f>D61+G61</f>
        <v>0</v>
      </c>
      <c r="J61" s="13">
        <f>E61+H61</f>
        <v>0</v>
      </c>
      <c r="K61" s="3"/>
      <c r="L61" s="3"/>
    </row>
    <row r="62" spans="1:12" ht="15">
      <c r="A62" s="5" t="s">
        <v>115</v>
      </c>
      <c r="B62" s="5" t="s">
        <v>14</v>
      </c>
      <c r="C62" s="16"/>
      <c r="D62" s="16"/>
      <c r="E62" s="16"/>
      <c r="F62" s="5" t="s">
        <v>14</v>
      </c>
      <c r="G62" s="16"/>
      <c r="H62" s="16"/>
      <c r="I62" s="16"/>
      <c r="J62" s="16"/>
      <c r="K62" s="3"/>
      <c r="L62" s="3"/>
    </row>
    <row r="63" spans="1:12" ht="15">
      <c r="A63" s="6" t="s">
        <v>14</v>
      </c>
      <c r="B63" s="6" t="s">
        <v>14</v>
      </c>
      <c r="C63" s="13"/>
      <c r="D63" s="13"/>
      <c r="E63" s="13"/>
      <c r="F63" s="6" t="s">
        <v>14</v>
      </c>
      <c r="G63" s="13"/>
      <c r="H63" s="13"/>
      <c r="I63" s="13">
        <f>D63+G63</f>
        <v>0</v>
      </c>
      <c r="J63" s="13">
        <f>E63+H63</f>
        <v>0</v>
      </c>
      <c r="K63" s="3"/>
      <c r="L63" s="3"/>
    </row>
    <row r="64" spans="1:12" ht="15">
      <c r="A64" s="14" t="s">
        <v>116</v>
      </c>
      <c r="B64" s="14" t="s">
        <v>14</v>
      </c>
      <c r="C64" s="15"/>
      <c r="D64" s="15"/>
      <c r="E64" s="15"/>
      <c r="F64" s="14" t="s">
        <v>14</v>
      </c>
      <c r="G64" s="15"/>
      <c r="H64" s="15"/>
      <c r="I64" s="15"/>
      <c r="J64" s="15"/>
      <c r="K64" s="3"/>
      <c r="L64" s="3"/>
    </row>
    <row r="65" spans="1:12" ht="15">
      <c r="A65" s="6" t="s">
        <v>117</v>
      </c>
      <c r="B65" s="6" t="s">
        <v>62</v>
      </c>
      <c r="C65" s="13">
        <v>177</v>
      </c>
      <c r="D65" s="13">
        <v>0</v>
      </c>
      <c r="E65" s="13">
        <f>C65*D65</f>
        <v>0</v>
      </c>
      <c r="F65" s="6" t="s">
        <v>118</v>
      </c>
      <c r="G65" s="13"/>
      <c r="H65" s="13">
        <f>C65*G65</f>
        <v>0</v>
      </c>
      <c r="I65" s="13">
        <f>D65+G65</f>
        <v>0</v>
      </c>
      <c r="J65" s="13">
        <f>E65+H65</f>
        <v>0</v>
      </c>
      <c r="K65" s="3"/>
      <c r="L65" s="3"/>
    </row>
    <row r="66" spans="1:12" ht="15">
      <c r="A66" s="6" t="s">
        <v>14</v>
      </c>
      <c r="B66" s="6" t="s">
        <v>14</v>
      </c>
      <c r="C66" s="13"/>
      <c r="D66" s="13"/>
      <c r="E66" s="13"/>
      <c r="F66" s="6" t="s">
        <v>14</v>
      </c>
      <c r="G66" s="13"/>
      <c r="H66" s="13"/>
      <c r="I66" s="13">
        <f>D66+G66</f>
        <v>0</v>
      </c>
      <c r="J66" s="13">
        <f>E66+H66</f>
        <v>0</v>
      </c>
      <c r="K66" s="3"/>
      <c r="L66" s="3"/>
    </row>
    <row r="67" spans="1:12" ht="15">
      <c r="A67" s="14" t="s">
        <v>119</v>
      </c>
      <c r="B67" s="14" t="s">
        <v>14</v>
      </c>
      <c r="C67" s="15"/>
      <c r="D67" s="15"/>
      <c r="E67" s="15"/>
      <c r="F67" s="14" t="s">
        <v>14</v>
      </c>
      <c r="G67" s="15"/>
      <c r="H67" s="15"/>
      <c r="I67" s="15"/>
      <c r="J67" s="15"/>
      <c r="K67" s="3"/>
      <c r="L67" s="3"/>
    </row>
    <row r="68" spans="1:12" ht="15">
      <c r="A68" s="6" t="s">
        <v>74</v>
      </c>
      <c r="B68" s="6" t="s">
        <v>71</v>
      </c>
      <c r="C68" s="13">
        <v>6</v>
      </c>
      <c r="D68" s="13">
        <v>0</v>
      </c>
      <c r="E68" s="13">
        <f>C68*D68</f>
        <v>0</v>
      </c>
      <c r="F68" s="6" t="s">
        <v>120</v>
      </c>
      <c r="G68" s="13"/>
      <c r="H68" s="13">
        <f>C68*G68</f>
        <v>0</v>
      </c>
      <c r="I68" s="13">
        <f aca="true" t="shared" si="4" ref="I68:J70">D68+G68</f>
        <v>0</v>
      </c>
      <c r="J68" s="13">
        <f t="shared" si="4"/>
        <v>0</v>
      </c>
      <c r="K68" s="3"/>
      <c r="L68" s="3"/>
    </row>
    <row r="69" spans="1:12" ht="15">
      <c r="A69" s="6" t="s">
        <v>76</v>
      </c>
      <c r="B69" s="6" t="s">
        <v>71</v>
      </c>
      <c r="C69" s="13">
        <v>12</v>
      </c>
      <c r="D69" s="13">
        <v>0</v>
      </c>
      <c r="E69" s="13">
        <f>C69*D69</f>
        <v>0</v>
      </c>
      <c r="F69" s="6" t="s">
        <v>121</v>
      </c>
      <c r="G69" s="13"/>
      <c r="H69" s="13">
        <f>C69*G69</f>
        <v>0</v>
      </c>
      <c r="I69" s="13">
        <f t="shared" si="4"/>
        <v>0</v>
      </c>
      <c r="J69" s="13">
        <f t="shared" si="4"/>
        <v>0</v>
      </c>
      <c r="K69" s="3"/>
      <c r="L69" s="3"/>
    </row>
    <row r="70" spans="1:12" ht="15">
      <c r="A70" s="6" t="s">
        <v>14</v>
      </c>
      <c r="B70" s="6" t="s">
        <v>14</v>
      </c>
      <c r="C70" s="13"/>
      <c r="D70" s="13"/>
      <c r="E70" s="13"/>
      <c r="F70" s="6" t="s">
        <v>14</v>
      </c>
      <c r="G70" s="13"/>
      <c r="H70" s="13"/>
      <c r="I70" s="13">
        <f t="shared" si="4"/>
        <v>0</v>
      </c>
      <c r="J70" s="13">
        <f t="shared" si="4"/>
        <v>0</v>
      </c>
      <c r="K70" s="3"/>
      <c r="L70" s="3"/>
    </row>
    <row r="71" spans="1:12" ht="15">
      <c r="A71" s="14" t="s">
        <v>122</v>
      </c>
      <c r="B71" s="14" t="s">
        <v>14</v>
      </c>
      <c r="C71" s="15"/>
      <c r="D71" s="15"/>
      <c r="E71" s="15"/>
      <c r="F71" s="14" t="s">
        <v>14</v>
      </c>
      <c r="G71" s="15"/>
      <c r="H71" s="15"/>
      <c r="I71" s="15"/>
      <c r="J71" s="15"/>
      <c r="K71" s="3"/>
      <c r="L71" s="3"/>
    </row>
    <row r="72" spans="1:12" ht="15">
      <c r="A72" s="6" t="s">
        <v>79</v>
      </c>
      <c r="B72" s="6" t="s">
        <v>71</v>
      </c>
      <c r="C72" s="13">
        <v>6</v>
      </c>
      <c r="D72" s="13">
        <v>0</v>
      </c>
      <c r="E72" s="13">
        <f>C72*D72</f>
        <v>0</v>
      </c>
      <c r="F72" s="6" t="s">
        <v>80</v>
      </c>
      <c r="G72" s="13"/>
      <c r="H72" s="13">
        <f>C72*G72</f>
        <v>0</v>
      </c>
      <c r="I72" s="13">
        <f>D72+G72</f>
        <v>0</v>
      </c>
      <c r="J72" s="13">
        <f>E72+H72</f>
        <v>0</v>
      </c>
      <c r="K72" s="3"/>
      <c r="L72" s="3"/>
    </row>
    <row r="73" spans="1:12" ht="15">
      <c r="A73" s="6" t="s">
        <v>14</v>
      </c>
      <c r="B73" s="6" t="s">
        <v>14</v>
      </c>
      <c r="C73" s="13"/>
      <c r="D73" s="13"/>
      <c r="E73" s="13"/>
      <c r="F73" s="6" t="s">
        <v>14</v>
      </c>
      <c r="G73" s="13"/>
      <c r="H73" s="13"/>
      <c r="I73" s="13">
        <f>D73+G73</f>
        <v>0</v>
      </c>
      <c r="J73" s="13">
        <f>E73+H73</f>
        <v>0</v>
      </c>
      <c r="K73" s="3"/>
      <c r="L73" s="3"/>
    </row>
    <row r="74" spans="1:12" ht="15">
      <c r="A74" s="5" t="s">
        <v>123</v>
      </c>
      <c r="B74" s="5" t="s">
        <v>14</v>
      </c>
      <c r="C74" s="16"/>
      <c r="D74" s="16"/>
      <c r="E74" s="16">
        <f>SUM(E63:E73)</f>
        <v>0</v>
      </c>
      <c r="F74" s="5" t="s">
        <v>14</v>
      </c>
      <c r="G74" s="16"/>
      <c r="H74" s="16">
        <f>SUM(H63:H73)</f>
        <v>0</v>
      </c>
      <c r="I74" s="16"/>
      <c r="J74" s="16">
        <f>SUM(J63:J73)</f>
        <v>0</v>
      </c>
      <c r="K74" s="3"/>
      <c r="L74" s="3"/>
    </row>
    <row r="75" spans="1:12" ht="15">
      <c r="A75" s="6" t="s">
        <v>14</v>
      </c>
      <c r="B75" s="6" t="s">
        <v>14</v>
      </c>
      <c r="C75" s="13"/>
      <c r="D75" s="13"/>
      <c r="E75" s="13"/>
      <c r="F75" s="6" t="s">
        <v>14</v>
      </c>
      <c r="G75" s="13"/>
      <c r="H75" s="13"/>
      <c r="I75" s="13">
        <f>D75+G75</f>
        <v>0</v>
      </c>
      <c r="J75" s="13">
        <f>E75+H75</f>
        <v>0</v>
      </c>
      <c r="K75" s="3"/>
      <c r="L75" s="3"/>
    </row>
    <row r="76" spans="1:12" ht="15">
      <c r="A76" s="6" t="s">
        <v>14</v>
      </c>
      <c r="B76" s="6" t="s">
        <v>14</v>
      </c>
      <c r="C76" s="13"/>
      <c r="D76" s="13"/>
      <c r="E76" s="13"/>
      <c r="F76" s="6" t="s">
        <v>14</v>
      </c>
      <c r="G76" s="13"/>
      <c r="H76" s="13"/>
      <c r="I76" s="13">
        <f>D76+G76</f>
        <v>0</v>
      </c>
      <c r="J76" s="13">
        <f>E76+H76</f>
        <v>0</v>
      </c>
      <c r="K76" s="3"/>
      <c r="L76" s="3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57421875" style="1" bestFit="1" customWidth="1"/>
    <col min="2" max="2" width="55.140625" style="1" bestFit="1" customWidth="1"/>
    <col min="4" max="4" width="0" style="9" hidden="1" customWidth="1"/>
  </cols>
  <sheetData>
    <row r="1" spans="1:3" ht="15">
      <c r="A1" s="2" t="s">
        <v>0</v>
      </c>
      <c r="B1" s="2" t="s">
        <v>1</v>
      </c>
      <c r="C1" s="3"/>
    </row>
    <row r="2" spans="1:3" ht="15">
      <c r="A2" s="2" t="s">
        <v>2</v>
      </c>
      <c r="B2" s="4" t="s">
        <v>3</v>
      </c>
      <c r="C2" s="3"/>
    </row>
    <row r="3" spans="1:3" ht="15">
      <c r="A3" s="2" t="s">
        <v>4</v>
      </c>
      <c r="B3" s="5" t="s">
        <v>5</v>
      </c>
      <c r="C3" s="3"/>
    </row>
    <row r="4" spans="1:3" ht="15">
      <c r="A4" s="2" t="s">
        <v>6</v>
      </c>
      <c r="B4" s="5" t="s">
        <v>7</v>
      </c>
      <c r="C4" s="3"/>
    </row>
    <row r="5" spans="1:3" ht="15">
      <c r="A5" s="2" t="s">
        <v>8</v>
      </c>
      <c r="B5" s="5" t="s">
        <v>9</v>
      </c>
      <c r="C5" s="3"/>
    </row>
    <row r="6" spans="1:3" ht="15">
      <c r="A6" s="2" t="s">
        <v>10</v>
      </c>
      <c r="B6" s="5" t="s">
        <v>11</v>
      </c>
      <c r="C6" s="3"/>
    </row>
    <row r="7" spans="1:3" ht="15">
      <c r="A7" s="2" t="s">
        <v>12</v>
      </c>
      <c r="B7" s="5" t="s">
        <v>11</v>
      </c>
      <c r="C7" s="3"/>
    </row>
    <row r="8" spans="1:3" ht="15">
      <c r="A8" s="2" t="s">
        <v>13</v>
      </c>
      <c r="B8" s="5" t="s">
        <v>14</v>
      </c>
      <c r="C8" s="3"/>
    </row>
    <row r="9" spans="1:3" ht="15">
      <c r="A9" s="2" t="s">
        <v>15</v>
      </c>
      <c r="B9" s="5" t="s">
        <v>16</v>
      </c>
      <c r="C9" s="3"/>
    </row>
    <row r="10" spans="1:3" ht="15">
      <c r="A10" s="2" t="s">
        <v>17</v>
      </c>
      <c r="B10" s="5" t="s">
        <v>14</v>
      </c>
      <c r="C10" s="3"/>
    </row>
    <row r="11" spans="1:3" ht="15">
      <c r="A11" s="2" t="s">
        <v>18</v>
      </c>
      <c r="B11" s="5" t="s">
        <v>19</v>
      </c>
      <c r="C11" s="3"/>
    </row>
    <row r="12" spans="1:3" ht="15">
      <c r="A12" s="2" t="s">
        <v>20</v>
      </c>
      <c r="B12" s="5" t="s">
        <v>21</v>
      </c>
      <c r="C12" s="3"/>
    </row>
    <row r="13" spans="1:3" ht="15">
      <c r="A13" s="2" t="s">
        <v>22</v>
      </c>
      <c r="B13" s="5" t="s">
        <v>14</v>
      </c>
      <c r="C13" s="3"/>
    </row>
    <row r="14" spans="1:3" ht="15">
      <c r="A14" s="2" t="s">
        <v>23</v>
      </c>
      <c r="B14" s="5" t="s">
        <v>24</v>
      </c>
      <c r="C14" s="3"/>
    </row>
    <row r="15" spans="1:3" ht="15">
      <c r="A15" s="2" t="s">
        <v>14</v>
      </c>
      <c r="B15" s="6" t="s">
        <v>14</v>
      </c>
      <c r="C15" s="3"/>
    </row>
    <row r="16" spans="1:3" ht="15">
      <c r="A16" s="2" t="s">
        <v>25</v>
      </c>
      <c r="B16" s="7" t="s">
        <v>26</v>
      </c>
      <c r="C16" s="3"/>
    </row>
    <row r="17" spans="1:3" ht="15">
      <c r="A17" s="2" t="s">
        <v>27</v>
      </c>
      <c r="B17" s="7" t="s">
        <v>28</v>
      </c>
      <c r="C17" s="3"/>
    </row>
    <row r="18" spans="1:3" ht="15">
      <c r="A18" s="2" t="s">
        <v>29</v>
      </c>
      <c r="B18" s="7" t="s">
        <v>30</v>
      </c>
      <c r="C18" s="3"/>
    </row>
    <row r="19" spans="1:3" ht="15">
      <c r="A19" s="2" t="s">
        <v>31</v>
      </c>
      <c r="B19" s="7" t="s">
        <v>32</v>
      </c>
      <c r="C19" s="3"/>
    </row>
    <row r="20" spans="1:3" ht="15">
      <c r="A20" s="2" t="s">
        <v>33</v>
      </c>
      <c r="B20" s="7" t="s">
        <v>32</v>
      </c>
      <c r="C20" s="3"/>
    </row>
    <row r="21" spans="1:3" ht="15">
      <c r="A21" s="2" t="s">
        <v>34</v>
      </c>
      <c r="B21" s="7" t="s">
        <v>32</v>
      </c>
      <c r="C21" s="3"/>
    </row>
    <row r="22" spans="1:3" ht="15">
      <c r="A22" s="2" t="s">
        <v>35</v>
      </c>
      <c r="B22" s="7" t="s">
        <v>32</v>
      </c>
      <c r="C22" s="3"/>
    </row>
    <row r="23" spans="1:3" ht="15">
      <c r="A23" s="2" t="s">
        <v>36</v>
      </c>
      <c r="B23" s="7" t="s">
        <v>32</v>
      </c>
      <c r="C23" s="3"/>
    </row>
    <row r="24" spans="1:3" ht="15">
      <c r="A24" s="2" t="s">
        <v>37</v>
      </c>
      <c r="B24" s="7" t="s">
        <v>32</v>
      </c>
      <c r="C24" s="3"/>
    </row>
    <row r="25" spans="1:3" ht="15">
      <c r="A25" s="2" t="s">
        <v>38</v>
      </c>
      <c r="B25" s="7" t="s">
        <v>32</v>
      </c>
      <c r="C25" s="3"/>
    </row>
    <row r="26" spans="1:3" ht="15">
      <c r="A26" s="2" t="s">
        <v>39</v>
      </c>
      <c r="B26" s="7" t="s">
        <v>40</v>
      </c>
      <c r="C26" s="3"/>
    </row>
    <row r="27" spans="1:3" ht="15">
      <c r="A27" s="2" t="s">
        <v>41</v>
      </c>
      <c r="B27" s="7" t="s">
        <v>32</v>
      </c>
      <c r="C27" s="3"/>
    </row>
    <row r="28" spans="1:3" ht="15">
      <c r="A28" s="2" t="s">
        <v>42</v>
      </c>
      <c r="B28" s="7" t="s">
        <v>32</v>
      </c>
      <c r="C28" s="3"/>
    </row>
    <row r="29" spans="1:3" ht="15">
      <c r="A29" s="2" t="s">
        <v>43</v>
      </c>
      <c r="B29" s="7" t="s">
        <v>32</v>
      </c>
      <c r="C29" s="3"/>
    </row>
    <row r="30" spans="1:3" ht="15">
      <c r="A30" s="2" t="s">
        <v>44</v>
      </c>
      <c r="B30" s="7" t="s">
        <v>32</v>
      </c>
      <c r="C30" s="3"/>
    </row>
    <row r="31" spans="1:3" ht="22.5">
      <c r="A31" s="8" t="s">
        <v>45</v>
      </c>
      <c r="B31" s="7" t="s">
        <v>46</v>
      </c>
      <c r="C31" s="3"/>
    </row>
    <row r="32" spans="1:3" ht="15">
      <c r="A32" s="2" t="s">
        <v>47</v>
      </c>
      <c r="B32" s="7" t="s">
        <v>48</v>
      </c>
      <c r="C32" s="3"/>
    </row>
    <row r="33" spans="1:2" ht="15">
      <c r="A33" s="1" t="s">
        <v>49</v>
      </c>
      <c r="B33" s="1">
        <v>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Fokt</dc:creator>
  <cp:keywords/>
  <dc:description/>
  <cp:lastModifiedBy>Kozáková Iveta</cp:lastModifiedBy>
  <dcterms:created xsi:type="dcterms:W3CDTF">2022-05-03T13:52:53Z</dcterms:created>
  <dcterms:modified xsi:type="dcterms:W3CDTF">2022-05-04T07:12:50Z</dcterms:modified>
  <cp:category/>
  <cp:version/>
  <cp:contentType/>
  <cp:contentStatus/>
</cp:coreProperties>
</file>