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OPRAVA-SANACE" sheetId="2" r:id="rId2"/>
    <sheet name="03 - OPRAVA (trhliny)" sheetId="3" r:id="rId3"/>
    <sheet name="04 - OPRAVA-SANACE" sheetId="4" r:id="rId4"/>
    <sheet name="05 - OPRAVA-SANACE" sheetId="5" r:id="rId5"/>
    <sheet name="06 - OPRAVA" sheetId="6" r:id="rId6"/>
    <sheet name="07 - OPRAVA" sheetId="7" r:id="rId7"/>
    <sheet name="08 - OPRAVA" sheetId="8" r:id="rId8"/>
    <sheet name="09 - OPRAVA (dlažba)" sheetId="9" r:id="rId9"/>
    <sheet name="10 - OPRAVA (dlažba)" sheetId="10" r:id="rId10"/>
    <sheet name="12 - OPRAVA-SANACE" sheetId="11" r:id="rId11"/>
    <sheet name="REZ - Rezerva rozpočtu" sheetId="12" r:id="rId12"/>
    <sheet name="99 - Režijní náklady" sheetId="13" r:id="rId13"/>
  </sheets>
  <definedNames>
    <definedName name="_xlnm.Print_Area" localSheetId="0">'Rekapitulace stavby'!$D$4:$AO$76,'Rekapitulace stavby'!$C$82:$AQ$107</definedName>
    <definedName name="_xlnm._FilterDatabase" localSheetId="1" hidden="1">'01 - OPRAVA-SANACE'!$C$119:$K$161</definedName>
    <definedName name="_xlnm.Print_Area" localSheetId="1">'01 - OPRAVA-SANACE'!$C$4:$J$76,'01 - OPRAVA-SANACE'!$C$82:$J$101,'01 - OPRAVA-SANACE'!$C$107:$K$161</definedName>
    <definedName name="_xlnm._FilterDatabase" localSheetId="2" hidden="1">'03 - OPRAVA (trhliny)'!$C$117:$K$123</definedName>
    <definedName name="_xlnm.Print_Area" localSheetId="2">'03 - OPRAVA (trhliny)'!$C$4:$J$76,'03 - OPRAVA (trhliny)'!$C$82:$J$99,'03 - OPRAVA (trhliny)'!$C$105:$K$123</definedName>
    <definedName name="_xlnm._FilterDatabase" localSheetId="3" hidden="1">'04 - OPRAVA-SANACE'!$C$119:$K$180</definedName>
    <definedName name="_xlnm.Print_Area" localSheetId="3">'04 - OPRAVA-SANACE'!$C$4:$J$76,'04 - OPRAVA-SANACE'!$C$82:$J$101,'04 - OPRAVA-SANACE'!$C$107:$K$180</definedName>
    <definedName name="_xlnm._FilterDatabase" localSheetId="4" hidden="1">'05 - OPRAVA-SANACE'!$C$120:$K$185</definedName>
    <definedName name="_xlnm.Print_Area" localSheetId="4">'05 - OPRAVA-SANACE'!$C$4:$J$76,'05 - OPRAVA-SANACE'!$C$82:$J$102,'05 - OPRAVA-SANACE'!$C$108:$K$185</definedName>
    <definedName name="_xlnm._FilterDatabase" localSheetId="5" hidden="1">'06 - OPRAVA'!$C$120:$K$156</definedName>
    <definedName name="_xlnm.Print_Area" localSheetId="5">'06 - OPRAVA'!$C$4:$J$76,'06 - OPRAVA'!$C$82:$J$102,'06 - OPRAVA'!$C$108:$K$156</definedName>
    <definedName name="_xlnm._FilterDatabase" localSheetId="6" hidden="1">'07 - OPRAVA'!$C$119:$K$145</definedName>
    <definedName name="_xlnm.Print_Area" localSheetId="6">'07 - OPRAVA'!$C$4:$J$76,'07 - OPRAVA'!$C$82:$J$101,'07 - OPRAVA'!$C$107:$K$145</definedName>
    <definedName name="_xlnm._FilterDatabase" localSheetId="7" hidden="1">'08 - OPRAVA'!$C$119:$K$145</definedName>
    <definedName name="_xlnm.Print_Area" localSheetId="7">'08 - OPRAVA'!$C$4:$J$76,'08 - OPRAVA'!$C$82:$J$101,'08 - OPRAVA'!$C$107:$K$145</definedName>
    <definedName name="_xlnm._FilterDatabase" localSheetId="8" hidden="1">'09 - OPRAVA (dlažba)'!$C$120:$K$166</definedName>
    <definedName name="_xlnm.Print_Area" localSheetId="8">'09 - OPRAVA (dlažba)'!$C$4:$J$76,'09 - OPRAVA (dlažba)'!$C$82:$J$102,'09 - OPRAVA (dlažba)'!$C$108:$K$166</definedName>
    <definedName name="_xlnm._FilterDatabase" localSheetId="9" hidden="1">'10 - OPRAVA (dlažba)'!$C$120:$K$166</definedName>
    <definedName name="_xlnm.Print_Area" localSheetId="9">'10 - OPRAVA (dlažba)'!$C$4:$J$76,'10 - OPRAVA (dlažba)'!$C$82:$J$102,'10 - OPRAVA (dlažba)'!$C$108:$K$166</definedName>
    <definedName name="_xlnm._FilterDatabase" localSheetId="10" hidden="1">'12 - OPRAVA-SANACE'!$C$119:$K$157</definedName>
    <definedName name="_xlnm.Print_Area" localSheetId="10">'12 - OPRAVA-SANACE'!$C$4:$J$76,'12 - OPRAVA-SANACE'!$C$82:$J$101,'12 - OPRAVA-SANACE'!$C$107:$K$157</definedName>
    <definedName name="_xlnm._FilterDatabase" localSheetId="11" hidden="1">'REZ - Rezerva rozpočtu'!$C$120:$K$203</definedName>
    <definedName name="_xlnm.Print_Area" localSheetId="11">'REZ - Rezerva rozpočtu'!$C$4:$J$76,'REZ - Rezerva rozpočtu'!$C$82:$J$102,'REZ - Rezerva rozpočtu'!$C$108:$K$203</definedName>
    <definedName name="_xlnm._FilterDatabase" localSheetId="12" hidden="1">'99 - Režijní náklady'!$C$116:$K$129</definedName>
    <definedName name="_xlnm.Print_Area" localSheetId="12">'99 - Režijní náklady'!$C$4:$J$76,'99 - Režijní náklady'!$C$82:$J$98,'99 - Režijní náklady'!$C$104:$K$129</definedName>
    <definedName name="_xlnm.Print_Titles" localSheetId="0">'Rekapitulace stavby'!$92:$92</definedName>
    <definedName name="_xlnm.Print_Titles" localSheetId="1">'01 - OPRAVA-SANACE'!$119:$119</definedName>
    <definedName name="_xlnm.Print_Titles" localSheetId="2">'03 - OPRAVA (trhliny)'!$117:$117</definedName>
    <definedName name="_xlnm.Print_Titles" localSheetId="3">'04 - OPRAVA-SANACE'!$119:$119</definedName>
    <definedName name="_xlnm.Print_Titles" localSheetId="4">'05 - OPRAVA-SANACE'!$120:$120</definedName>
    <definedName name="_xlnm.Print_Titles" localSheetId="5">'06 - OPRAVA'!$120:$120</definedName>
    <definedName name="_xlnm.Print_Titles" localSheetId="6">'07 - OPRAVA'!$119:$119</definedName>
    <definedName name="_xlnm.Print_Titles" localSheetId="7">'08 - OPRAVA'!$119:$119</definedName>
    <definedName name="_xlnm.Print_Titles" localSheetId="8">'09 - OPRAVA (dlažba)'!$120:$120</definedName>
    <definedName name="_xlnm.Print_Titles" localSheetId="9">'10 - OPRAVA (dlažba)'!$120:$120</definedName>
    <definedName name="_xlnm.Print_Titles" localSheetId="10">'12 - OPRAVA-SANACE'!$119:$119</definedName>
    <definedName name="_xlnm.Print_Titles" localSheetId="11">'REZ - Rezerva rozpočtu'!$120:$120</definedName>
    <definedName name="_xlnm.Print_Titles" localSheetId="12">'99 - Režijní náklady'!$116:$116</definedName>
  </definedNames>
  <calcPr fullCalcOnLoad="1"/>
</workbook>
</file>

<file path=xl/sharedStrings.xml><?xml version="1.0" encoding="utf-8"?>
<sst xmlns="http://schemas.openxmlformats.org/spreadsheetml/2006/main" count="5279" uniqueCount="380">
  <si>
    <t>Export Komplet</t>
  </si>
  <si>
    <t/>
  </si>
  <si>
    <t>2.0</t>
  </si>
  <si>
    <t>ZAMOK</t>
  </si>
  <si>
    <t>False</t>
  </si>
  <si>
    <t>{e43c6663-2a04-461d-8022-d97f2df870eb}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</si>
  <si>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</si>
  <si>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</si>
  <si>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</si>
  <si>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</si>
  <si>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</si>
  <si>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</si>
  <si>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</si>
  <si>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</si>
  <si>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21PP1001-20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</si>
  <si>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</si>
  <si>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</si>
  <si>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komunikací, Zoopark Chomutov</t>
  </si>
  <si>
    <t>KSO:</t>
  </si>
  <si>
    <t>CC-CZ:</t>
  </si>
  <si>
    <t>Místo:</t>
  </si>
  <si>
    <t xml:space="preserve"> </t>
  </si>
  <si>
    <t>Datum:</t>
  </si>
  <si>
    <t>4. 10. 2021</t>
  </si>
  <si>
    <t>Zadavatel:</t>
  </si>
  <si>
    <t>IČ:</t>
  </si>
  <si>
    <t>00261891</t>
  </si>
  <si>
    <t>Statutární město Chomutov</t>
  </si>
  <si>
    <t>DIČ:</t>
  </si>
  <si>
    <t>CZ00261891</t>
  </si>
  <si>
    <t>Uchazeč:</t>
  </si>
  <si>
    <t>Vyplň údaj</t>
  </si>
  <si>
    <t>Projektant:</t>
  </si>
  <si>
    <t>09323988</t>
  </si>
  <si>
    <t>Pavepro s.r.o.</t>
  </si>
  <si>
    <t>CZ09323988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</si>
  <si>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</si>
  <si>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</si>
  <si>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</si>
  <si>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</si>
  <si>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</si>
  <si>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</si>
  <si>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</si>
  <si>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</si>
  <si>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</si>
  <si>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</si>
  <si>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</si>
  <si>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</si>
  <si>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</si>
  <si>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</si>
  <si>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</si>
  <si>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</si>
  <si>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</si>
  <si>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</si>
  <si>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</si>
  <si>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</si>
  <si>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</si>
  <si>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</si>
  <si>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</si>
  <si>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</si>
  <si>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</si>
  <si>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</si>
  <si>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</si>
  <si>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</si>
  <si>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</si>
  <si>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</si>
  <si>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</si>
  <si>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</si>
  <si>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</si>
  <si>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</si>
  <si>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</si>
  <si>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</si>
  <si>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</si>
  <si>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</si>
  <si>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</si>
  <si>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</si>
  <si>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</si>
  <si>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</si>
  <si>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</si>
  <si>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</si>
  <si>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</si>
  <si>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</si>
  <si>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</si>
  <si>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</si>
  <si>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</si>
  <si>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OPRAVA/SANACE</t>
  </si>
  <si>
    <t>STA</t>
  </si>
  <si>
    <t>1</t>
  </si>
  <si>
    <t>{ac91da21-71c3-49ea-a8f6-bac7d5128954}</t>
  </si>
  <si>
    <t>2</t>
  </si>
  <si>
    <t>03</t>
  </si>
  <si>
    <t>OPRAVA (trhliny)</t>
  </si>
  <si>
    <t>{73f46fe1-acec-4add-8682-08bcf1cb9e9b}</t>
  </si>
  <si>
    <t>04</t>
  </si>
  <si>
    <t>{4b2fa158-7d4a-44f3-90a4-6f933fcb8031}</t>
  </si>
  <si>
    <t>05</t>
  </si>
  <si>
    <t>{714bc38f-36d2-4dc3-a540-2468393708c3}</t>
  </si>
  <si>
    <t>06</t>
  </si>
  <si>
    <t>OPRAVA</t>
  </si>
  <si>
    <t>{8110dafc-7cc9-4211-87cd-20203d733402}</t>
  </si>
  <si>
    <t>07</t>
  </si>
  <si>
    <t>{842b949f-3d94-4bb9-99d2-7d4a1add0053}</t>
  </si>
  <si>
    <t>08</t>
  </si>
  <si>
    <t>{57dca5d0-87e2-455a-8c82-aded7a700aba}</t>
  </si>
  <si>
    <t>09</t>
  </si>
  <si>
    <t>OPRAVA (dlažba)</t>
  </si>
  <si>
    <t>{bf874fcd-3bce-4d54-a28c-924e2624e3de}</t>
  </si>
  <si>
    <t>10</t>
  </si>
  <si>
    <t>{1c586892-d485-4e42-a611-04b3aeaa7cd5}</t>
  </si>
  <si>
    <t>12</t>
  </si>
  <si>
    <t>{4573080c-aa8d-4b87-8a05-ca50faf33149}</t>
  </si>
  <si>
    <t>REZ</t>
  </si>
  <si>
    <t>Rezerva rozpočtu</t>
  </si>
  <si>
    <t>{2058705c-0db2-4045-8922-6e52bd9e7068}</t>
  </si>
  <si>
    <t>99</t>
  </si>
  <si>
    <t>Režijní náklady</t>
  </si>
  <si>
    <t>{5707b7c1-c090-4898-abbc-06fa9ac6a31b}</t>
  </si>
  <si>
    <t>KRYCÍ LIST SOUPISU PRACÍ</t>
  </si>
  <si>
    <t>Objekt:</t>
  </si>
  <si>
    <t>01 - OPRAVA/SANACE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</si>
  <si>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</si>
  <si>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</si>
  <si>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</si>
  <si>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</si>
  <si>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</si>
  <si>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</si>
  <si>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</si>
  <si>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</si>
  <si>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</si>
  <si>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</si>
  <si>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</si>
  <si>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</si>
  <si>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</si>
  <si>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</si>
  <si>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</si>
  <si>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</si>
  <si>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</si>
  <si>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</si>
  <si>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</si>
  <si>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</si>
  <si>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</si>
  <si>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</si>
  <si>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</si>
  <si>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</si>
  <si>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</si>
  <si>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</si>
  <si>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3</t>
  </si>
  <si>
    <t>K</t>
  </si>
  <si>
    <t>113326</t>
  </si>
  <si>
    <t>ODSTRAN PODKL ZPEVNĚNÝCH PLOCH Z KAMENIVA NESTMEL, ODVOZ DO 12KM</t>
  </si>
  <si>
    <t>M3</t>
  </si>
  <si>
    <t>OTSKP 2021</t>
  </si>
  <si>
    <t>4</t>
  </si>
  <si>
    <t>756997065</t>
  </si>
  <si>
    <t>PP</t>
  </si>
  <si>
    <t>PSC</t>
  </si>
  <si>
    <t>Poznámka k souboru cen:
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</si>
  <si>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VV</t>
  </si>
  <si>
    <t>143*0,2</t>
  </si>
  <si>
    <t>Součet</t>
  </si>
  <si>
    <t>5</t>
  </si>
  <si>
    <t>Komunikace pozemní</t>
  </si>
  <si>
    <t>567303</t>
  </si>
  <si>
    <t>VRSTVY PRO OBNOVU A OPRAVY ZE ŠTĚRKODRTI</t>
  </si>
  <si>
    <t>CS OTSKP 2021</t>
  </si>
  <si>
    <t>1026943081</t>
  </si>
  <si>
    <t>Poznámka k souboru cen:
- dodání kameniva předepsané kvality a zrnitosti - rozprostření a zhutnění vrstvy v předepsané tloušťce - zřízení vrstvy bez rozlišení šířky, pokládání vrstvy po etapách - nezahrnuje postřiky, nátěry</t>
  </si>
  <si>
    <t>143*0,15</t>
  </si>
  <si>
    <t>7</t>
  </si>
  <si>
    <t>572214</t>
  </si>
  <si>
    <t>SPOJOVACÍ POSTŘIK Z MODIFIK EMULZE DO 0,5KG/M2</t>
  </si>
  <si>
    <t>M2</t>
  </si>
  <si>
    <t>-1562742181</t>
  </si>
  <si>
    <t>Poznámka k souboru cen:
- dodání všech předepsaných materiálů pro postřiky v předepsaném množství - provedení dle předepsaného technologického předpisu - zřízení vrstvy bez rozlišení šířky, pokládání vrstvy po etapách - úpravu napojení, ukončení</t>
  </si>
  <si>
    <t>143</t>
  </si>
  <si>
    <t>6</t>
  </si>
  <si>
    <t>5774EG</t>
  </si>
  <si>
    <t>VRSTVY PRO OBNOVU A OPRAVY Z ASF BETONU ACP 16+, 16S</t>
  </si>
  <si>
    <t>1262502784</t>
  </si>
  <si>
    <t>Poznámka k souboru cen:
- dodání směsi v požadované kvalitě - očištění podkladu - uložení směsi dle předepsaného technologického předpisu, zhutnění vrstvy v předepsané tloušťce - zřízení vrstvy bez rozlišení šířky, pokládání vrstvy po etapách, včetně pracovních spar a spojů - úpravu napojení, ukončení podél obrubníků, dilatačních zařízení, odvodňovacích proužků, odvodňovačů, vpustí, šachet a pod. - nezahrnuje postřiky, nátěry - nezahrnuje těsnění podél obrubníků, dilatačních zařízení, odvodňovacích proužků, odvodňovačů, vpustí, šachet a pod. - položka je určena pro obnovu asfaltového krytu drobných oprav a plošných rozpadů (vztahuje se na plochu jednotlivě do 10000m2). Není určena pro souvislou obnovu asfaltového krytu (ta se vykáže položkami 574*** a 575***) a pro výspravu výtluků (ta se vykáže položkami 5779**, vztahuje se na plochu jednotlivě do 10m2). -nezahrnuje očištění podkladu po veřejném provozu</t>
  </si>
  <si>
    <t>P</t>
  </si>
  <si>
    <t>Poznámka k položce:
ACP 16 +, 50/70, tl. 50 mm, ČSN 73 6121</t>
  </si>
  <si>
    <t>143*0,05</t>
  </si>
  <si>
    <t>57792A</t>
  </si>
  <si>
    <t>VÝSPRAVA VÝTLUKŮ SMĚSÍ ACO TL. DO 50MM</t>
  </si>
  <si>
    <t>-2072117398</t>
  </si>
  <si>
    <t>Poznámka k souboru cen:
- odfrézování nebo jiné odstranění poškozených vozovkových vrstev - zaříznutí hran - vyčištění - nátěr - dodání a výplň předepsanou zhutněnou balenou asfaltovou směsí - asfaltová zálivka</t>
  </si>
  <si>
    <t>Poznámka k položce:
ACO 8 +, 50/70, tl. 50 mm, ČSN 73 6121</t>
  </si>
  <si>
    <t>389</t>
  </si>
  <si>
    <t>OST</t>
  </si>
  <si>
    <t>Ostatní</t>
  </si>
  <si>
    <t>014101</t>
  </si>
  <si>
    <t>POPLATKY ZA SKLÁDKU</t>
  </si>
  <si>
    <t>512</t>
  </si>
  <si>
    <t>1590549173</t>
  </si>
  <si>
    <t>Poznámka k souboru cen:
zahrnuje veškeré poplatky provozovateli skládky související s uložením odpadu na skládce.</t>
  </si>
  <si>
    <t>Poznámka k položce:
Zemina a kamení 17 05 04</t>
  </si>
  <si>
    <t>28,6</t>
  </si>
  <si>
    <t>015130</t>
  </si>
  <si>
    <t>POPLATKY ZA LIKVIDACŮ ODPADŮ NEKONTAMINOVANÝCH - 17 03 02  VYBOURANÝ ASFALTOVÝ BETON BEZ DEHTU</t>
  </si>
  <si>
    <t>T</t>
  </si>
  <si>
    <t>-987857649</t>
  </si>
  <si>
    <t>Poznámka k souboru cen:
1. Položka obsahuje: – veškeré poplatky provozovateli skládky, recyklační linky nebo jiného zařízení na zpracování nebo likvidaci odpadů související s převzetím, uložením, zpracováním nebo likvidací odpadu 2. Položka neobsahuje: – náklady spojené s dopravou odpadu z místa stavby na místo převzetí provozovatelem skládky, recyklační linky nebo jiného zařízení na zpracování nebo likvidaci odpadů 3. Způsob měření: Tunou se rozumí hmotnost odpadu vytříděného v souladu se zákonem č. 185/2001 Sb., o nakládání s odpady, v platném znění.</t>
  </si>
  <si>
    <t>389*0,05*2,5</t>
  </si>
  <si>
    <t>03 - OPRAVA (trhliny)</t>
  </si>
  <si>
    <t>577A2</t>
  </si>
  <si>
    <t>VÝSPRAVA TRHLIN ASFALTOVOU ZÁLIVKOU MODIFIK</t>
  </si>
  <si>
    <t>M</t>
  </si>
  <si>
    <t>-835976824</t>
  </si>
  <si>
    <t>Poznámka k souboru cen:
- vyfrézování drážky šířky do 20mm hloubky do 40mm - vyčištění - nátěr - výplň předepsanou zálivkovou hmotou</t>
  </si>
  <si>
    <t>04 - OPRAVA/SANACE</t>
  </si>
  <si>
    <t>9</t>
  </si>
  <si>
    <t>113136</t>
  </si>
  <si>
    <t>ODSTRANĚNÍ KRYTU ZPEVNĚNÝCH PLOCH S ASFALT POJIVEM, ODVOZ DO 12KM</t>
  </si>
  <si>
    <t>-2120318827</t>
  </si>
  <si>
    <t>6,6*0,05</t>
  </si>
  <si>
    <t>"SANACE 4.1" 3,3*2*0,2</t>
  </si>
  <si>
    <t>"SANACE 4.2" 15*1,5*0,2</t>
  </si>
  <si>
    <t>"SANACE 4.2" 15*1,5*0,15</t>
  </si>
  <si>
    <t>"SANACE 4.1" 3,3*2*0,12</t>
  </si>
  <si>
    <t>502955458</t>
  </si>
  <si>
    <t>15*1,5</t>
  </si>
  <si>
    <t>(15*1,5)*0,05</t>
  </si>
  <si>
    <t>124</t>
  </si>
  <si>
    <t>58211</t>
  </si>
  <si>
    <t>DLÁŽDĚNÉ KRYTY Z VELKÝCH KOSTEK DO LOŽE Z KAMENIVA</t>
  </si>
  <si>
    <t>-990822179</t>
  </si>
  <si>
    <t>Poznámka k souboru cen:
dodání dlažebního materiálu v požadované kvalitě, dodání materiálu pro předepsané lože v tloušťce předepsané dokumentací a pro předepsanou výplň spar - očištění podkladu - uložení dlažby dle předepsaného technologického předpisu včetně předepsané podkladní vrstvy a předepsané výplně spar - zřízení vrstvy bez rozlišení šířky, pokládání vrstvy po etapách - úpravu napojení, ukončení podél obrubníků, dilatačních zařízení, odvodňovacích proužků, odvodňovačů, vpustí, šachet a pod., nestanoví-li zadávací dokumentace jinak - nezahrnuje postřiky, nátěry - nezahrnuje těsnění podél obrubníků, dilatačních zařízení, odvodňovacích proužků, odvodňovačů, vpustí, šachet a pod.</t>
  </si>
  <si>
    <t>6,6-1,32</t>
  </si>
  <si>
    <t>8</t>
  </si>
  <si>
    <t>58212</t>
  </si>
  <si>
    <t>DLÁŽDĚNÉ KRYTY Z VELKÝCH KOSTEK DO LOŽE Z MC</t>
  </si>
  <si>
    <t>-892792910</t>
  </si>
  <si>
    <t>Poznámka k souboru cen:
- dodání dlažebního materiálu v požadované kvalitě, dodání materiálu pro předepsané lože v tloušťce předepsané dokumentací a pro předepsanou výplň spar - očištění podkladu - uložení dlažby dle předepsaného technologického předpisu včetně předepsané podkladní vrstvy a předepsané výplně spar - zřízení vrstvy bez rozlišení šířky, pokládání vrstvy po etapách - úpravu napojení, ukončení podél obrubníků, dilatačních zařízení, odvodňovacích proužků, odvodňovačů, vpustí, šachet a pod., nestanoví-li zadávací dokumentace jinak - nezahrnuje postřiky, nátěry - nezahrnuje těsnění podél obrubníků, dilatačních zařízení, odvodňovacích proužků, odvodňovačů, vpustí, šachet a pod.</t>
  </si>
  <si>
    <t>Poznámka k položce:
Dvojřádek na rozhraní s asfaltem stmelenou vozovkou, těsnění spar cementovou maltou</t>
  </si>
  <si>
    <t>2*0,2*3,3</t>
  </si>
  <si>
    <t>5,82</t>
  </si>
  <si>
    <t>(124+6,6)*0,05*2,5</t>
  </si>
  <si>
    <t>05 - OPRAVA/SANACE</t>
  </si>
  <si>
    <t xml:space="preserve">    9 - Ostatní konstrukce a práce, bourání</t>
  </si>
  <si>
    <t>1093188160</t>
  </si>
  <si>
    <t>"SANACE 5.3 zápichy" (17+5+4)*2*0,05</t>
  </si>
  <si>
    <t>(260+23)*0,2</t>
  </si>
  <si>
    <t>"sanace 5.1" 260*0,15</t>
  </si>
  <si>
    <t>"sanace 5.2"23*0,15</t>
  </si>
  <si>
    <t>"sanace 5.1 + sanace 5.2"260+23</t>
  </si>
  <si>
    <t>"sanace 5.3" 460</t>
  </si>
  <si>
    <t>5774AB</t>
  </si>
  <si>
    <t>VRSTVY PRO OBNOVU A OPRAVY Z ASF BETONU ACO 8</t>
  </si>
  <si>
    <t>-1357213796</t>
  </si>
  <si>
    <t>Poznámka k položce:
ACO 8 +, 50/70, tl. 50 mm, ČSN 72 6121</t>
  </si>
  <si>
    <t>"sanace 5.3" 460*0,05</t>
  </si>
  <si>
    <t>(260+23)*0,05</t>
  </si>
  <si>
    <t>"oprava 5.1"450</t>
  </si>
  <si>
    <t>"oprava 5.2" 23</t>
  </si>
  <si>
    <t>"oprava 5.3 - lokální opravy" 30</t>
  </si>
  <si>
    <t>Ostatní konstrukce a práce, bourání</t>
  </si>
  <si>
    <t>919111</t>
  </si>
  <si>
    <t>ŘEZÁNÍ ASFALTOVÉHO KRYTU VOZOVEK TL DO 50MM</t>
  </si>
  <si>
    <t>393130253</t>
  </si>
  <si>
    <t>Poznámka k souboru cen:
položka zahrnuje řezání vozovkové vrstvy v předepsané tloušťce, včetně spotřeby vody</t>
  </si>
  <si>
    <t>"sanace 5.3" 17+5+4</t>
  </si>
  <si>
    <t>56,6</t>
  </si>
  <si>
    <t>503 * 0,05 * 2,5</t>
  </si>
  <si>
    <t>2,6 * 2,5</t>
  </si>
  <si>
    <t>06 - OPRAVA</t>
  </si>
  <si>
    <t>11313B</t>
  </si>
  <si>
    <t>ODSTRANĚNÍ KRYTU ZPEVNĚNÝCH PLOCH S ASFALTOVÝM POJIVEM - DOPRAVA</t>
  </si>
  <si>
    <t>TKM</t>
  </si>
  <si>
    <t>-977002092</t>
  </si>
  <si>
    <t>Poznámka k souboru cen:
Položka zahrnuje samostatnou dopravu suti a vybouraných hmot. Množství se určí jako součin hmotnosti [t] a požadované vzdálenosti [km].</t>
  </si>
  <si>
    <t>112*2,5*12</t>
  </si>
  <si>
    <t>11372C</t>
  </si>
  <si>
    <t>FRÉZOVÁNÍ ZPEVNĚNÝCH PLOCH ASFALT DROBNÝCH OPRAV A PLOŠ ROZPADŮ PŘES 2000 M2</t>
  </si>
  <si>
    <t>328343310</t>
  </si>
  <si>
    <t xml:space="preserve">Poznámka k souboru cen:
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 </t>
  </si>
  <si>
    <t>2800*0,04</t>
  </si>
  <si>
    <t>-567611086</t>
  </si>
  <si>
    <t>2800</t>
  </si>
  <si>
    <t>2101427800</t>
  </si>
  <si>
    <t>-1525357057</t>
  </si>
  <si>
    <t>"ODHAD" 60</t>
  </si>
  <si>
    <t>111974732</t>
  </si>
  <si>
    <t>112*2,5</t>
  </si>
  <si>
    <t>07 - OPRAVA</t>
  </si>
  <si>
    <t>-142228248</t>
  </si>
  <si>
    <t>55</t>
  </si>
  <si>
    <t>57790A</t>
  </si>
  <si>
    <t>VÝSPRAVA VÝTLUKŮ SMĚSÍ ACO (KUBATURA)</t>
  </si>
  <si>
    <t>290896548</t>
  </si>
  <si>
    <t xml:space="preserve">Poznámka k položce:
ACO 8 +, 50/70, tl. 40 mm, ČSN 73 6121
</t>
  </si>
  <si>
    <t>55*0,04</t>
  </si>
  <si>
    <t>57790E</t>
  </si>
  <si>
    <t>VÝSPRAVA VÝTLUKŮ SMĚSÍ ACP (KUBATURA)</t>
  </si>
  <si>
    <t>-590911672</t>
  </si>
  <si>
    <t>Poznámka k položce:
ACP 16 +, 50/70, tl. 60 mm, ČSN 73 6121</t>
  </si>
  <si>
    <t>55*0,06</t>
  </si>
  <si>
    <t>(2,2+3,3)*2,5</t>
  </si>
  <si>
    <t>08 - OPRAVA</t>
  </si>
  <si>
    <t>-879344828</t>
  </si>
  <si>
    <t>92</t>
  </si>
  <si>
    <t>92*0,04</t>
  </si>
  <si>
    <t>92*0,06</t>
  </si>
  <si>
    <t>(3,68+5,52)*2,5</t>
  </si>
  <si>
    <t>09 - OPRAVA (dlažba)</t>
  </si>
  <si>
    <t>-308008140</t>
  </si>
  <si>
    <t>61*0,05</t>
  </si>
  <si>
    <t>52056145</t>
  </si>
  <si>
    <t>61*0,2</t>
  </si>
  <si>
    <t>1814713609</t>
  </si>
  <si>
    <t>61*0,12</t>
  </si>
  <si>
    <t>357845760</t>
  </si>
  <si>
    <t>777176274</t>
  </si>
  <si>
    <t>61-3,4</t>
  </si>
  <si>
    <t>-920176698</t>
  </si>
  <si>
    <t>(13*0,2)+(4*0,2)</t>
  </si>
  <si>
    <t>-579211789</t>
  </si>
  <si>
    <t>13+4</t>
  </si>
  <si>
    <t>358101451</t>
  </si>
  <si>
    <t>61*0,05*2,5</t>
  </si>
  <si>
    <t>10 - OPRAVA (dlažba)</t>
  </si>
  <si>
    <t>12*0,05</t>
  </si>
  <si>
    <t>12*0,2</t>
  </si>
  <si>
    <t>12*0,12</t>
  </si>
  <si>
    <t>12-1,6</t>
  </si>
  <si>
    <t>2*0,2*4</t>
  </si>
  <si>
    <t>2*4</t>
  </si>
  <si>
    <t>12*0,05*2,5</t>
  </si>
  <si>
    <t>12 - OPRAVA/SANACE</t>
  </si>
  <si>
    <t>30*0,2</t>
  </si>
  <si>
    <t>30*0,15</t>
  </si>
  <si>
    <t>30*0,05</t>
  </si>
  <si>
    <t>170</t>
  </si>
  <si>
    <t>170*0,05*2,5</t>
  </si>
  <si>
    <t>REZ - Rezerva rozpočtu</t>
  </si>
  <si>
    <t>337576018</t>
  </si>
  <si>
    <t>400*0,05</t>
  </si>
  <si>
    <t>921136363</t>
  </si>
  <si>
    <t>12*2,5*12</t>
  </si>
  <si>
    <t>-267770967</t>
  </si>
  <si>
    <t>300*0,2</t>
  </si>
  <si>
    <t>-1456022195</t>
  </si>
  <si>
    <t>300*0,15</t>
  </si>
  <si>
    <t>598423006</t>
  </si>
  <si>
    <t>-72008420</t>
  </si>
  <si>
    <t>300*0,04</t>
  </si>
  <si>
    <t>-711869598</t>
  </si>
  <si>
    <t>300</t>
  </si>
  <si>
    <t>-1137610893</t>
  </si>
  <si>
    <t>13</t>
  </si>
  <si>
    <t>1907704753</t>
  </si>
  <si>
    <t>300*0,05</t>
  </si>
  <si>
    <t>14</t>
  </si>
  <si>
    <t>-397140870</t>
  </si>
  <si>
    <t>1038188125</t>
  </si>
  <si>
    <t>50</t>
  </si>
  <si>
    <t>-1925752201</t>
  </si>
  <si>
    <t>80</t>
  </si>
  <si>
    <t>11</t>
  </si>
  <si>
    <t>136229594</t>
  </si>
  <si>
    <t>-1402092392</t>
  </si>
  <si>
    <t>100</t>
  </si>
  <si>
    <t>-195431542</t>
  </si>
  <si>
    <t>(400*0,05+300*0,05+300*0,04)*2,5</t>
  </si>
  <si>
    <t>99 - Režijní náklady</t>
  </si>
  <si>
    <t>02720</t>
  </si>
  <si>
    <t>POMOC PRÁCE ZŘÍZ NEBO ZAJIŠŤ REGULACI A OCHRANU DOPRAVY</t>
  </si>
  <si>
    <t>KPL</t>
  </si>
  <si>
    <t>-989959632</t>
  </si>
  <si>
    <t>Poznámka k souboru cen:
zahrnuje veškeré náklady spojené s objednatelem požadovanými zařízeními</t>
  </si>
  <si>
    <t>02920</t>
  </si>
  <si>
    <t>OSTATNÍ POŽADAVKY - OCHRANA ŽIVOTNÍHO PROSTŘEDÍ</t>
  </si>
  <si>
    <t>297823728</t>
  </si>
  <si>
    <t>Poznámka k souboru cen:
zahrnuje veškeré náklady spojené s objednatelem požadovanými pracemi</t>
  </si>
  <si>
    <t>Poznámka k položce:
Ochrana vegetace, preventivní prořezy apod.</t>
  </si>
  <si>
    <t>03590</t>
  </si>
  <si>
    <t>STAVEBNÍ STROJE MOBILNÍ - OSTATNÍ</t>
  </si>
  <si>
    <t>713748572</t>
  </si>
  <si>
    <t>Poznámka k souboru cen:
zahrnuje objednatelem povolené náklady na stavební vybavení zhotovitele</t>
  </si>
  <si>
    <t>Poznámka k položce:
PŘÍPLATEK ZA STÍSNĚNÉ PODMÍNKY NA STAVENIŠTI - POUŽITÍ MALÉ MECHANIZACE VČ. STAVENIŠTNÍ DOPRAVY, PŘEKLÁDKY MATERIÁLU APOD.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</si>
</sst>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6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26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29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31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31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33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35</v>
      </c>
      <c r="AO17" s="21"/>
      <c r="AP17" s="21"/>
      <c r="AQ17" s="21"/>
      <c r="AR17" s="19"/>
      <c r="BE17" s="30"/>
      <c r="BS17" s="16" t="s">
        <v>36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33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35</v>
      </c>
      <c r="AO20" s="21"/>
      <c r="AP20" s="21"/>
      <c r="AQ20" s="21"/>
      <c r="AR20" s="19"/>
      <c r="BE20" s="30"/>
      <c r="BS20" s="16" t="s">
        <v>36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38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39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40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41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42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43</v>
      </c>
      <c r="E29" s="46"/>
      <c r="F29" s="31" t="s">
        <v>44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45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46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47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48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49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50</v>
      </c>
      <c r="U35" s="53"/>
      <c r="V35" s="53"/>
      <c r="W35" s="53"/>
      <c r="X35" s="55" t="s">
        <v>51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52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53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54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55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54</v>
      </c>
      <c r="AI60" s="41"/>
      <c r="AJ60" s="41"/>
      <c r="AK60" s="41"/>
      <c r="AL60" s="41"/>
      <c r="AM60" s="63" t="s">
        <v>55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56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57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54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55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54</v>
      </c>
      <c r="AI75" s="41"/>
      <c r="AJ75" s="41"/>
      <c r="AK75" s="41"/>
      <c r="AL75" s="41"/>
      <c r="AM75" s="63" t="s">
        <v>55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58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21PP1001-20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Oprava komunikací, Zoopark Chomutov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4. 10. 2021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Statutární město Chomutov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32</v>
      </c>
      <c r="AJ89" s="39"/>
      <c r="AK89" s="39"/>
      <c r="AL89" s="39"/>
      <c r="AM89" s="79" t="str">
        <f>IF(E17="","",E17)</f>
        <v>Pavepro s.r.o.</v>
      </c>
      <c r="AN89" s="70"/>
      <c r="AO89" s="70"/>
      <c r="AP89" s="70"/>
      <c r="AQ89" s="39"/>
      <c r="AR89" s="43"/>
      <c r="AS89" s="80" t="s">
        <v>59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30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37</v>
      </c>
      <c r="AJ90" s="39"/>
      <c r="AK90" s="39"/>
      <c r="AL90" s="39"/>
      <c r="AM90" s="79" t="str">
        <f>IF(E20="","",E20)</f>
        <v>Pavepro s.r.o.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60</v>
      </c>
      <c r="D92" s="93"/>
      <c r="E92" s="93"/>
      <c r="F92" s="93"/>
      <c r="G92" s="93"/>
      <c r="H92" s="94"/>
      <c r="I92" s="95" t="s">
        <v>61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62</v>
      </c>
      <c r="AH92" s="93"/>
      <c r="AI92" s="93"/>
      <c r="AJ92" s="93"/>
      <c r="AK92" s="93"/>
      <c r="AL92" s="93"/>
      <c r="AM92" s="93"/>
      <c r="AN92" s="95" t="s">
        <v>63</v>
      </c>
      <c r="AO92" s="93"/>
      <c r="AP92" s="97"/>
      <c r="AQ92" s="98" t="s">
        <v>64</v>
      </c>
      <c r="AR92" s="43"/>
      <c r="AS92" s="99" t="s">
        <v>65</v>
      </c>
      <c r="AT92" s="100" t="s">
        <v>66</v>
      </c>
      <c r="AU92" s="100" t="s">
        <v>67</v>
      </c>
      <c r="AV92" s="100" t="s">
        <v>68</v>
      </c>
      <c r="AW92" s="100" t="s">
        <v>69</v>
      </c>
      <c r="AX92" s="100" t="s">
        <v>70</v>
      </c>
      <c r="AY92" s="100" t="s">
        <v>71</v>
      </c>
      <c r="AZ92" s="100" t="s">
        <v>72</v>
      </c>
      <c r="BA92" s="100" t="s">
        <v>73</v>
      </c>
      <c r="BB92" s="100" t="s">
        <v>74</v>
      </c>
      <c r="BC92" s="100" t="s">
        <v>75</v>
      </c>
      <c r="BD92" s="101" t="s">
        <v>76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77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ROUND(SUM(AG95:AG106),2)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ROUND(SUM(AS95:AS106),2)</f>
        <v>0</v>
      </c>
      <c r="AT94" s="113">
        <f>ROUND(SUM(AV94:AW94),2)</f>
        <v>0</v>
      </c>
      <c r="AU94" s="114">
        <f>ROUND(SUM(AU95:AU106),5)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ROUND(SUM(AZ95:AZ106),2)</f>
        <v>0</v>
      </c>
      <c r="BA94" s="113">
        <f>ROUND(SUM(BA95:BA106),2)</f>
        <v>0</v>
      </c>
      <c r="BB94" s="113">
        <f>ROUND(SUM(BB95:BB106),2)</f>
        <v>0</v>
      </c>
      <c r="BC94" s="113">
        <f>ROUND(SUM(BC95:BC106),2)</f>
        <v>0</v>
      </c>
      <c r="BD94" s="115">
        <f>ROUND(SUM(BD95:BD106),2)</f>
        <v>0</v>
      </c>
      <c r="BE94" s="6"/>
      <c r="BS94" s="116" t="s">
        <v>78</v>
      </c>
      <c r="BT94" s="116" t="s">
        <v>79</v>
      </c>
      <c r="BU94" s="117" t="s">
        <v>80</v>
      </c>
      <c r="BV94" s="116" t="s">
        <v>81</v>
      </c>
      <c r="BW94" s="116" t="s">
        <v>5</v>
      </c>
      <c r="BX94" s="116" t="s">
        <v>82</v>
      </c>
      <c r="CL94" s="116" t="s">
        <v>1</v>
      </c>
    </row>
    <row r="95" spans="1:91" s="7" customFormat="1" ht="16.5" customHeight="1">
      <c r="A95" s="118" t="s">
        <v>83</v>
      </c>
      <c r="B95" s="119"/>
      <c r="C95" s="120"/>
      <c r="D95" s="121" t="s">
        <v>84</v>
      </c>
      <c r="E95" s="121"/>
      <c r="F95" s="121"/>
      <c r="G95" s="121"/>
      <c r="H95" s="121"/>
      <c r="I95" s="122"/>
      <c r="J95" s="121" t="s">
        <v>85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'01 - OPRAVA-SANACE'!J30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86</v>
      </c>
      <c r="AR95" s="125"/>
      <c r="AS95" s="126">
        <v>0</v>
      </c>
      <c r="AT95" s="127">
        <f>ROUND(SUM(AV95:AW95),2)</f>
        <v>0</v>
      </c>
      <c r="AU95" s="128">
        <f>'01 - OPRAVA-SANACE'!P120</f>
        <v>0</v>
      </c>
      <c r="AV95" s="127">
        <f>'01 - OPRAVA-SANACE'!J33</f>
        <v>0</v>
      </c>
      <c r="AW95" s="127">
        <f>'01 - OPRAVA-SANACE'!J34</f>
        <v>0</v>
      </c>
      <c r="AX95" s="127">
        <f>'01 - OPRAVA-SANACE'!J35</f>
        <v>0</v>
      </c>
      <c r="AY95" s="127">
        <f>'01 - OPRAVA-SANACE'!J36</f>
        <v>0</v>
      </c>
      <c r="AZ95" s="127">
        <f>'01 - OPRAVA-SANACE'!F33</f>
        <v>0</v>
      </c>
      <c r="BA95" s="127">
        <f>'01 - OPRAVA-SANACE'!F34</f>
        <v>0</v>
      </c>
      <c r="BB95" s="127">
        <f>'01 - OPRAVA-SANACE'!F35</f>
        <v>0</v>
      </c>
      <c r="BC95" s="127">
        <f>'01 - OPRAVA-SANACE'!F36</f>
        <v>0</v>
      </c>
      <c r="BD95" s="129">
        <f>'01 - OPRAVA-SANACE'!F37</f>
        <v>0</v>
      </c>
      <c r="BE95" s="7"/>
      <c r="BT95" s="130" t="s">
        <v>87</v>
      </c>
      <c r="BV95" s="130" t="s">
        <v>81</v>
      </c>
      <c r="BW95" s="130" t="s">
        <v>88</v>
      </c>
      <c r="BX95" s="130" t="s">
        <v>5</v>
      </c>
      <c r="CL95" s="130" t="s">
        <v>1</v>
      </c>
      <c r="CM95" s="130" t="s">
        <v>89</v>
      </c>
    </row>
    <row r="96" spans="1:91" s="7" customFormat="1" ht="16.5" customHeight="1">
      <c r="A96" s="118" t="s">
        <v>83</v>
      </c>
      <c r="B96" s="119"/>
      <c r="C96" s="120"/>
      <c r="D96" s="121" t="s">
        <v>90</v>
      </c>
      <c r="E96" s="121"/>
      <c r="F96" s="121"/>
      <c r="G96" s="121"/>
      <c r="H96" s="121"/>
      <c r="I96" s="122"/>
      <c r="J96" s="121" t="s">
        <v>91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'03 - OPRAVA (trhliny)'!J30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86</v>
      </c>
      <c r="AR96" s="125"/>
      <c r="AS96" s="126">
        <v>0</v>
      </c>
      <c r="AT96" s="127">
        <f>ROUND(SUM(AV96:AW96),2)</f>
        <v>0</v>
      </c>
      <c r="AU96" s="128">
        <f>'03 - OPRAVA (trhliny)'!P118</f>
        <v>0</v>
      </c>
      <c r="AV96" s="127">
        <f>'03 - OPRAVA (trhliny)'!J33</f>
        <v>0</v>
      </c>
      <c r="AW96" s="127">
        <f>'03 - OPRAVA (trhliny)'!J34</f>
        <v>0</v>
      </c>
      <c r="AX96" s="127">
        <f>'03 - OPRAVA (trhliny)'!J35</f>
        <v>0</v>
      </c>
      <c r="AY96" s="127">
        <f>'03 - OPRAVA (trhliny)'!J36</f>
        <v>0</v>
      </c>
      <c r="AZ96" s="127">
        <f>'03 - OPRAVA (trhliny)'!F33</f>
        <v>0</v>
      </c>
      <c r="BA96" s="127">
        <f>'03 - OPRAVA (trhliny)'!F34</f>
        <v>0</v>
      </c>
      <c r="BB96" s="127">
        <f>'03 - OPRAVA (trhliny)'!F35</f>
        <v>0</v>
      </c>
      <c r="BC96" s="127">
        <f>'03 - OPRAVA (trhliny)'!F36</f>
        <v>0</v>
      </c>
      <c r="BD96" s="129">
        <f>'03 - OPRAVA (trhliny)'!F37</f>
        <v>0</v>
      </c>
      <c r="BE96" s="7"/>
      <c r="BT96" s="130" t="s">
        <v>87</v>
      </c>
      <c r="BV96" s="130" t="s">
        <v>81</v>
      </c>
      <c r="BW96" s="130" t="s">
        <v>92</v>
      </c>
      <c r="BX96" s="130" t="s">
        <v>5</v>
      </c>
      <c r="CL96" s="130" t="s">
        <v>1</v>
      </c>
      <c r="CM96" s="130" t="s">
        <v>89</v>
      </c>
    </row>
    <row r="97" spans="1:91" s="7" customFormat="1" ht="16.5" customHeight="1">
      <c r="A97" s="118" t="s">
        <v>83</v>
      </c>
      <c r="B97" s="119"/>
      <c r="C97" s="120"/>
      <c r="D97" s="121" t="s">
        <v>93</v>
      </c>
      <c r="E97" s="121"/>
      <c r="F97" s="121"/>
      <c r="G97" s="121"/>
      <c r="H97" s="121"/>
      <c r="I97" s="122"/>
      <c r="J97" s="121" t="s">
        <v>85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'04 - OPRAVA-SANACE'!J30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86</v>
      </c>
      <c r="AR97" s="125"/>
      <c r="AS97" s="126">
        <v>0</v>
      </c>
      <c r="AT97" s="127">
        <f>ROUND(SUM(AV97:AW97),2)</f>
        <v>0</v>
      </c>
      <c r="AU97" s="128">
        <f>'04 - OPRAVA-SANACE'!P120</f>
        <v>0</v>
      </c>
      <c r="AV97" s="127">
        <f>'04 - OPRAVA-SANACE'!J33</f>
        <v>0</v>
      </c>
      <c r="AW97" s="127">
        <f>'04 - OPRAVA-SANACE'!J34</f>
        <v>0</v>
      </c>
      <c r="AX97" s="127">
        <f>'04 - OPRAVA-SANACE'!J35</f>
        <v>0</v>
      </c>
      <c r="AY97" s="127">
        <f>'04 - OPRAVA-SANACE'!J36</f>
        <v>0</v>
      </c>
      <c r="AZ97" s="127">
        <f>'04 - OPRAVA-SANACE'!F33</f>
        <v>0</v>
      </c>
      <c r="BA97" s="127">
        <f>'04 - OPRAVA-SANACE'!F34</f>
        <v>0</v>
      </c>
      <c r="BB97" s="127">
        <f>'04 - OPRAVA-SANACE'!F35</f>
        <v>0</v>
      </c>
      <c r="BC97" s="127">
        <f>'04 - OPRAVA-SANACE'!F36</f>
        <v>0</v>
      </c>
      <c r="BD97" s="129">
        <f>'04 - OPRAVA-SANACE'!F37</f>
        <v>0</v>
      </c>
      <c r="BE97" s="7"/>
      <c r="BT97" s="130" t="s">
        <v>87</v>
      </c>
      <c r="BV97" s="130" t="s">
        <v>81</v>
      </c>
      <c r="BW97" s="130" t="s">
        <v>94</v>
      </c>
      <c r="BX97" s="130" t="s">
        <v>5</v>
      </c>
      <c r="CL97" s="130" t="s">
        <v>1</v>
      </c>
      <c r="CM97" s="130" t="s">
        <v>89</v>
      </c>
    </row>
    <row r="98" spans="1:91" s="7" customFormat="1" ht="16.5" customHeight="1">
      <c r="A98" s="118" t="s">
        <v>83</v>
      </c>
      <c r="B98" s="119"/>
      <c r="C98" s="120"/>
      <c r="D98" s="121" t="s">
        <v>95</v>
      </c>
      <c r="E98" s="121"/>
      <c r="F98" s="121"/>
      <c r="G98" s="121"/>
      <c r="H98" s="121"/>
      <c r="I98" s="122"/>
      <c r="J98" s="121" t="s">
        <v>85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'05 - OPRAVA-SANACE'!J30</f>
        <v>0</v>
      </c>
      <c r="AH98" s="122"/>
      <c r="AI98" s="122"/>
      <c r="AJ98" s="122"/>
      <c r="AK98" s="122"/>
      <c r="AL98" s="122"/>
      <c r="AM98" s="122"/>
      <c r="AN98" s="123">
        <f>SUM(AG98,AT98)</f>
        <v>0</v>
      </c>
      <c r="AO98" s="122"/>
      <c r="AP98" s="122"/>
      <c r="AQ98" s="124" t="s">
        <v>86</v>
      </c>
      <c r="AR98" s="125"/>
      <c r="AS98" s="126">
        <v>0</v>
      </c>
      <c r="AT98" s="127">
        <f>ROUND(SUM(AV98:AW98),2)</f>
        <v>0</v>
      </c>
      <c r="AU98" s="128">
        <f>'05 - OPRAVA-SANACE'!P121</f>
        <v>0</v>
      </c>
      <c r="AV98" s="127">
        <f>'05 - OPRAVA-SANACE'!J33</f>
        <v>0</v>
      </c>
      <c r="AW98" s="127">
        <f>'05 - OPRAVA-SANACE'!J34</f>
        <v>0</v>
      </c>
      <c r="AX98" s="127">
        <f>'05 - OPRAVA-SANACE'!J35</f>
        <v>0</v>
      </c>
      <c r="AY98" s="127">
        <f>'05 - OPRAVA-SANACE'!J36</f>
        <v>0</v>
      </c>
      <c r="AZ98" s="127">
        <f>'05 - OPRAVA-SANACE'!F33</f>
        <v>0</v>
      </c>
      <c r="BA98" s="127">
        <f>'05 - OPRAVA-SANACE'!F34</f>
        <v>0</v>
      </c>
      <c r="BB98" s="127">
        <f>'05 - OPRAVA-SANACE'!F35</f>
        <v>0</v>
      </c>
      <c r="BC98" s="127">
        <f>'05 - OPRAVA-SANACE'!F36</f>
        <v>0</v>
      </c>
      <c r="BD98" s="129">
        <f>'05 - OPRAVA-SANACE'!F37</f>
        <v>0</v>
      </c>
      <c r="BE98" s="7"/>
      <c r="BT98" s="130" t="s">
        <v>87</v>
      </c>
      <c r="BV98" s="130" t="s">
        <v>81</v>
      </c>
      <c r="BW98" s="130" t="s">
        <v>96</v>
      </c>
      <c r="BX98" s="130" t="s">
        <v>5</v>
      </c>
      <c r="CL98" s="130" t="s">
        <v>1</v>
      </c>
      <c r="CM98" s="130" t="s">
        <v>89</v>
      </c>
    </row>
    <row r="99" spans="1:91" s="7" customFormat="1" ht="16.5" customHeight="1">
      <c r="A99" s="118" t="s">
        <v>83</v>
      </c>
      <c r="B99" s="119"/>
      <c r="C99" s="120"/>
      <c r="D99" s="121" t="s">
        <v>97</v>
      </c>
      <c r="E99" s="121"/>
      <c r="F99" s="121"/>
      <c r="G99" s="121"/>
      <c r="H99" s="121"/>
      <c r="I99" s="122"/>
      <c r="J99" s="121" t="s">
        <v>98</v>
      </c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3">
        <f>'06 - OPRAVA'!J30</f>
        <v>0</v>
      </c>
      <c r="AH99" s="122"/>
      <c r="AI99" s="122"/>
      <c r="AJ99" s="122"/>
      <c r="AK99" s="122"/>
      <c r="AL99" s="122"/>
      <c r="AM99" s="122"/>
      <c r="AN99" s="123">
        <f>SUM(AG99,AT99)</f>
        <v>0</v>
      </c>
      <c r="AO99" s="122"/>
      <c r="AP99" s="122"/>
      <c r="AQ99" s="124" t="s">
        <v>86</v>
      </c>
      <c r="AR99" s="125"/>
      <c r="AS99" s="126">
        <v>0</v>
      </c>
      <c r="AT99" s="127">
        <f>ROUND(SUM(AV99:AW99),2)</f>
        <v>0</v>
      </c>
      <c r="AU99" s="128">
        <f>'06 - OPRAVA'!P121</f>
        <v>0</v>
      </c>
      <c r="AV99" s="127">
        <f>'06 - OPRAVA'!J33</f>
        <v>0</v>
      </c>
      <c r="AW99" s="127">
        <f>'06 - OPRAVA'!J34</f>
        <v>0</v>
      </c>
      <c r="AX99" s="127">
        <f>'06 - OPRAVA'!J35</f>
        <v>0</v>
      </c>
      <c r="AY99" s="127">
        <f>'06 - OPRAVA'!J36</f>
        <v>0</v>
      </c>
      <c r="AZ99" s="127">
        <f>'06 - OPRAVA'!F33</f>
        <v>0</v>
      </c>
      <c r="BA99" s="127">
        <f>'06 - OPRAVA'!F34</f>
        <v>0</v>
      </c>
      <c r="BB99" s="127">
        <f>'06 - OPRAVA'!F35</f>
        <v>0</v>
      </c>
      <c r="BC99" s="127">
        <f>'06 - OPRAVA'!F36</f>
        <v>0</v>
      </c>
      <c r="BD99" s="129">
        <f>'06 - OPRAVA'!F37</f>
        <v>0</v>
      </c>
      <c r="BE99" s="7"/>
      <c r="BT99" s="130" t="s">
        <v>87</v>
      </c>
      <c r="BV99" s="130" t="s">
        <v>81</v>
      </c>
      <c r="BW99" s="130" t="s">
        <v>99</v>
      </c>
      <c r="BX99" s="130" t="s">
        <v>5</v>
      </c>
      <c r="CL99" s="130" t="s">
        <v>1</v>
      </c>
      <c r="CM99" s="130" t="s">
        <v>89</v>
      </c>
    </row>
    <row r="100" spans="1:91" s="7" customFormat="1" ht="16.5" customHeight="1">
      <c r="A100" s="118" t="s">
        <v>83</v>
      </c>
      <c r="B100" s="119"/>
      <c r="C100" s="120"/>
      <c r="D100" s="121" t="s">
        <v>100</v>
      </c>
      <c r="E100" s="121"/>
      <c r="F100" s="121"/>
      <c r="G100" s="121"/>
      <c r="H100" s="121"/>
      <c r="I100" s="122"/>
      <c r="J100" s="121" t="s">
        <v>98</v>
      </c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3">
        <f>'07 - OPRAVA'!J30</f>
        <v>0</v>
      </c>
      <c r="AH100" s="122"/>
      <c r="AI100" s="122"/>
      <c r="AJ100" s="122"/>
      <c r="AK100" s="122"/>
      <c r="AL100" s="122"/>
      <c r="AM100" s="122"/>
      <c r="AN100" s="123">
        <f>SUM(AG100,AT100)</f>
        <v>0</v>
      </c>
      <c r="AO100" s="122"/>
      <c r="AP100" s="122"/>
      <c r="AQ100" s="124" t="s">
        <v>86</v>
      </c>
      <c r="AR100" s="125"/>
      <c r="AS100" s="126">
        <v>0</v>
      </c>
      <c r="AT100" s="127">
        <f>ROUND(SUM(AV100:AW100),2)</f>
        <v>0</v>
      </c>
      <c r="AU100" s="128">
        <f>'07 - OPRAVA'!P120</f>
        <v>0</v>
      </c>
      <c r="AV100" s="127">
        <f>'07 - OPRAVA'!J33</f>
        <v>0</v>
      </c>
      <c r="AW100" s="127">
        <f>'07 - OPRAVA'!J34</f>
        <v>0</v>
      </c>
      <c r="AX100" s="127">
        <f>'07 - OPRAVA'!J35</f>
        <v>0</v>
      </c>
      <c r="AY100" s="127">
        <f>'07 - OPRAVA'!J36</f>
        <v>0</v>
      </c>
      <c r="AZ100" s="127">
        <f>'07 - OPRAVA'!F33</f>
        <v>0</v>
      </c>
      <c r="BA100" s="127">
        <f>'07 - OPRAVA'!F34</f>
        <v>0</v>
      </c>
      <c r="BB100" s="127">
        <f>'07 - OPRAVA'!F35</f>
        <v>0</v>
      </c>
      <c r="BC100" s="127">
        <f>'07 - OPRAVA'!F36</f>
        <v>0</v>
      </c>
      <c r="BD100" s="129">
        <f>'07 - OPRAVA'!F37</f>
        <v>0</v>
      </c>
      <c r="BE100" s="7"/>
      <c r="BT100" s="130" t="s">
        <v>87</v>
      </c>
      <c r="BV100" s="130" t="s">
        <v>81</v>
      </c>
      <c r="BW100" s="130" t="s">
        <v>101</v>
      </c>
      <c r="BX100" s="130" t="s">
        <v>5</v>
      </c>
      <c r="CL100" s="130" t="s">
        <v>1</v>
      </c>
      <c r="CM100" s="130" t="s">
        <v>89</v>
      </c>
    </row>
    <row r="101" spans="1:91" s="7" customFormat="1" ht="16.5" customHeight="1">
      <c r="A101" s="118" t="s">
        <v>83</v>
      </c>
      <c r="B101" s="119"/>
      <c r="C101" s="120"/>
      <c r="D101" s="121" t="s">
        <v>102</v>
      </c>
      <c r="E101" s="121"/>
      <c r="F101" s="121"/>
      <c r="G101" s="121"/>
      <c r="H101" s="121"/>
      <c r="I101" s="122"/>
      <c r="J101" s="121" t="s">
        <v>98</v>
      </c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3">
        <f>'08 - OPRAVA'!J30</f>
        <v>0</v>
      </c>
      <c r="AH101" s="122"/>
      <c r="AI101" s="122"/>
      <c r="AJ101" s="122"/>
      <c r="AK101" s="122"/>
      <c r="AL101" s="122"/>
      <c r="AM101" s="122"/>
      <c r="AN101" s="123">
        <f>SUM(AG101,AT101)</f>
        <v>0</v>
      </c>
      <c r="AO101" s="122"/>
      <c r="AP101" s="122"/>
      <c r="AQ101" s="124" t="s">
        <v>86</v>
      </c>
      <c r="AR101" s="125"/>
      <c r="AS101" s="126">
        <v>0</v>
      </c>
      <c r="AT101" s="127">
        <f>ROUND(SUM(AV101:AW101),2)</f>
        <v>0</v>
      </c>
      <c r="AU101" s="128">
        <f>'08 - OPRAVA'!P120</f>
        <v>0</v>
      </c>
      <c r="AV101" s="127">
        <f>'08 - OPRAVA'!J33</f>
        <v>0</v>
      </c>
      <c r="AW101" s="127">
        <f>'08 - OPRAVA'!J34</f>
        <v>0</v>
      </c>
      <c r="AX101" s="127">
        <f>'08 - OPRAVA'!J35</f>
        <v>0</v>
      </c>
      <c r="AY101" s="127">
        <f>'08 - OPRAVA'!J36</f>
        <v>0</v>
      </c>
      <c r="AZ101" s="127">
        <f>'08 - OPRAVA'!F33</f>
        <v>0</v>
      </c>
      <c r="BA101" s="127">
        <f>'08 - OPRAVA'!F34</f>
        <v>0</v>
      </c>
      <c r="BB101" s="127">
        <f>'08 - OPRAVA'!F35</f>
        <v>0</v>
      </c>
      <c r="BC101" s="127">
        <f>'08 - OPRAVA'!F36</f>
        <v>0</v>
      </c>
      <c r="BD101" s="129">
        <f>'08 - OPRAVA'!F37</f>
        <v>0</v>
      </c>
      <c r="BE101" s="7"/>
      <c r="BT101" s="130" t="s">
        <v>87</v>
      </c>
      <c r="BV101" s="130" t="s">
        <v>81</v>
      </c>
      <c r="BW101" s="130" t="s">
        <v>103</v>
      </c>
      <c r="BX101" s="130" t="s">
        <v>5</v>
      </c>
      <c r="CL101" s="130" t="s">
        <v>1</v>
      </c>
      <c r="CM101" s="130" t="s">
        <v>89</v>
      </c>
    </row>
    <row r="102" spans="1:91" s="7" customFormat="1" ht="16.5" customHeight="1">
      <c r="A102" s="118" t="s">
        <v>83</v>
      </c>
      <c r="B102" s="119"/>
      <c r="C102" s="120"/>
      <c r="D102" s="121" t="s">
        <v>104</v>
      </c>
      <c r="E102" s="121"/>
      <c r="F102" s="121"/>
      <c r="G102" s="121"/>
      <c r="H102" s="121"/>
      <c r="I102" s="122"/>
      <c r="J102" s="121" t="s">
        <v>105</v>
      </c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3">
        <f>'09 - OPRAVA (dlažba)'!J30</f>
        <v>0</v>
      </c>
      <c r="AH102" s="122"/>
      <c r="AI102" s="122"/>
      <c r="AJ102" s="122"/>
      <c r="AK102" s="122"/>
      <c r="AL102" s="122"/>
      <c r="AM102" s="122"/>
      <c r="AN102" s="123">
        <f>SUM(AG102,AT102)</f>
        <v>0</v>
      </c>
      <c r="AO102" s="122"/>
      <c r="AP102" s="122"/>
      <c r="AQ102" s="124" t="s">
        <v>86</v>
      </c>
      <c r="AR102" s="125"/>
      <c r="AS102" s="126">
        <v>0</v>
      </c>
      <c r="AT102" s="127">
        <f>ROUND(SUM(AV102:AW102),2)</f>
        <v>0</v>
      </c>
      <c r="AU102" s="128">
        <f>'09 - OPRAVA (dlažba)'!P121</f>
        <v>0</v>
      </c>
      <c r="AV102" s="127">
        <f>'09 - OPRAVA (dlažba)'!J33</f>
        <v>0</v>
      </c>
      <c r="AW102" s="127">
        <f>'09 - OPRAVA (dlažba)'!J34</f>
        <v>0</v>
      </c>
      <c r="AX102" s="127">
        <f>'09 - OPRAVA (dlažba)'!J35</f>
        <v>0</v>
      </c>
      <c r="AY102" s="127">
        <f>'09 - OPRAVA (dlažba)'!J36</f>
        <v>0</v>
      </c>
      <c r="AZ102" s="127">
        <f>'09 - OPRAVA (dlažba)'!F33</f>
        <v>0</v>
      </c>
      <c r="BA102" s="127">
        <f>'09 - OPRAVA (dlažba)'!F34</f>
        <v>0</v>
      </c>
      <c r="BB102" s="127">
        <f>'09 - OPRAVA (dlažba)'!F35</f>
        <v>0</v>
      </c>
      <c r="BC102" s="127">
        <f>'09 - OPRAVA (dlažba)'!F36</f>
        <v>0</v>
      </c>
      <c r="BD102" s="129">
        <f>'09 - OPRAVA (dlažba)'!F37</f>
        <v>0</v>
      </c>
      <c r="BE102" s="7"/>
      <c r="BT102" s="130" t="s">
        <v>87</v>
      </c>
      <c r="BV102" s="130" t="s">
        <v>81</v>
      </c>
      <c r="BW102" s="130" t="s">
        <v>106</v>
      </c>
      <c r="BX102" s="130" t="s">
        <v>5</v>
      </c>
      <c r="CL102" s="130" t="s">
        <v>1</v>
      </c>
      <c r="CM102" s="130" t="s">
        <v>89</v>
      </c>
    </row>
    <row r="103" spans="1:91" s="7" customFormat="1" ht="16.5" customHeight="1">
      <c r="A103" s="118" t="s">
        <v>83</v>
      </c>
      <c r="B103" s="119"/>
      <c r="C103" s="120"/>
      <c r="D103" s="121" t="s">
        <v>107</v>
      </c>
      <c r="E103" s="121"/>
      <c r="F103" s="121"/>
      <c r="G103" s="121"/>
      <c r="H103" s="121"/>
      <c r="I103" s="122"/>
      <c r="J103" s="121" t="s">
        <v>105</v>
      </c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3">
        <f>'10 - OPRAVA (dlažba)'!J30</f>
        <v>0</v>
      </c>
      <c r="AH103" s="122"/>
      <c r="AI103" s="122"/>
      <c r="AJ103" s="122"/>
      <c r="AK103" s="122"/>
      <c r="AL103" s="122"/>
      <c r="AM103" s="122"/>
      <c r="AN103" s="123">
        <f>SUM(AG103,AT103)</f>
        <v>0</v>
      </c>
      <c r="AO103" s="122"/>
      <c r="AP103" s="122"/>
      <c r="AQ103" s="124" t="s">
        <v>86</v>
      </c>
      <c r="AR103" s="125"/>
      <c r="AS103" s="126">
        <v>0</v>
      </c>
      <c r="AT103" s="127">
        <f>ROUND(SUM(AV103:AW103),2)</f>
        <v>0</v>
      </c>
      <c r="AU103" s="128">
        <f>'10 - OPRAVA (dlažba)'!P121</f>
        <v>0</v>
      </c>
      <c r="AV103" s="127">
        <f>'10 - OPRAVA (dlažba)'!J33</f>
        <v>0</v>
      </c>
      <c r="AW103" s="127">
        <f>'10 - OPRAVA (dlažba)'!J34</f>
        <v>0</v>
      </c>
      <c r="AX103" s="127">
        <f>'10 - OPRAVA (dlažba)'!J35</f>
        <v>0</v>
      </c>
      <c r="AY103" s="127">
        <f>'10 - OPRAVA (dlažba)'!J36</f>
        <v>0</v>
      </c>
      <c r="AZ103" s="127">
        <f>'10 - OPRAVA (dlažba)'!F33</f>
        <v>0</v>
      </c>
      <c r="BA103" s="127">
        <f>'10 - OPRAVA (dlažba)'!F34</f>
        <v>0</v>
      </c>
      <c r="BB103" s="127">
        <f>'10 - OPRAVA (dlažba)'!F35</f>
        <v>0</v>
      </c>
      <c r="BC103" s="127">
        <f>'10 - OPRAVA (dlažba)'!F36</f>
        <v>0</v>
      </c>
      <c r="BD103" s="129">
        <f>'10 - OPRAVA (dlažba)'!F37</f>
        <v>0</v>
      </c>
      <c r="BE103" s="7"/>
      <c r="BT103" s="130" t="s">
        <v>87</v>
      </c>
      <c r="BV103" s="130" t="s">
        <v>81</v>
      </c>
      <c r="BW103" s="130" t="s">
        <v>108</v>
      </c>
      <c r="BX103" s="130" t="s">
        <v>5</v>
      </c>
      <c r="CL103" s="130" t="s">
        <v>1</v>
      </c>
      <c r="CM103" s="130" t="s">
        <v>89</v>
      </c>
    </row>
    <row r="104" spans="1:91" s="7" customFormat="1" ht="16.5" customHeight="1">
      <c r="A104" s="118" t="s">
        <v>83</v>
      </c>
      <c r="B104" s="119"/>
      <c r="C104" s="120"/>
      <c r="D104" s="121" t="s">
        <v>109</v>
      </c>
      <c r="E104" s="121"/>
      <c r="F104" s="121"/>
      <c r="G104" s="121"/>
      <c r="H104" s="121"/>
      <c r="I104" s="122"/>
      <c r="J104" s="121" t="s">
        <v>85</v>
      </c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3">
        <f>'12 - OPRAVA-SANACE'!J30</f>
        <v>0</v>
      </c>
      <c r="AH104" s="122"/>
      <c r="AI104" s="122"/>
      <c r="AJ104" s="122"/>
      <c r="AK104" s="122"/>
      <c r="AL104" s="122"/>
      <c r="AM104" s="122"/>
      <c r="AN104" s="123">
        <f>SUM(AG104,AT104)</f>
        <v>0</v>
      </c>
      <c r="AO104" s="122"/>
      <c r="AP104" s="122"/>
      <c r="AQ104" s="124" t="s">
        <v>86</v>
      </c>
      <c r="AR104" s="125"/>
      <c r="AS104" s="126">
        <v>0</v>
      </c>
      <c r="AT104" s="127">
        <f>ROUND(SUM(AV104:AW104),2)</f>
        <v>0</v>
      </c>
      <c r="AU104" s="128">
        <f>'12 - OPRAVA-SANACE'!P120</f>
        <v>0</v>
      </c>
      <c r="AV104" s="127">
        <f>'12 - OPRAVA-SANACE'!J33</f>
        <v>0</v>
      </c>
      <c r="AW104" s="127">
        <f>'12 - OPRAVA-SANACE'!J34</f>
        <v>0</v>
      </c>
      <c r="AX104" s="127">
        <f>'12 - OPRAVA-SANACE'!J35</f>
        <v>0</v>
      </c>
      <c r="AY104" s="127">
        <f>'12 - OPRAVA-SANACE'!J36</f>
        <v>0</v>
      </c>
      <c r="AZ104" s="127">
        <f>'12 - OPRAVA-SANACE'!F33</f>
        <v>0</v>
      </c>
      <c r="BA104" s="127">
        <f>'12 - OPRAVA-SANACE'!F34</f>
        <v>0</v>
      </c>
      <c r="BB104" s="127">
        <f>'12 - OPRAVA-SANACE'!F35</f>
        <v>0</v>
      </c>
      <c r="BC104" s="127">
        <f>'12 - OPRAVA-SANACE'!F36</f>
        <v>0</v>
      </c>
      <c r="BD104" s="129">
        <f>'12 - OPRAVA-SANACE'!F37</f>
        <v>0</v>
      </c>
      <c r="BE104" s="7"/>
      <c r="BT104" s="130" t="s">
        <v>87</v>
      </c>
      <c r="BV104" s="130" t="s">
        <v>81</v>
      </c>
      <c r="BW104" s="130" t="s">
        <v>110</v>
      </c>
      <c r="BX104" s="130" t="s">
        <v>5</v>
      </c>
      <c r="CL104" s="130" t="s">
        <v>1</v>
      </c>
      <c r="CM104" s="130" t="s">
        <v>89</v>
      </c>
    </row>
    <row r="105" spans="1:91" s="7" customFormat="1" ht="16.5" customHeight="1">
      <c r="A105" s="118" t="s">
        <v>83</v>
      </c>
      <c r="B105" s="119"/>
      <c r="C105" s="120"/>
      <c r="D105" s="121" t="s">
        <v>111</v>
      </c>
      <c r="E105" s="121"/>
      <c r="F105" s="121"/>
      <c r="G105" s="121"/>
      <c r="H105" s="121"/>
      <c r="I105" s="122"/>
      <c r="J105" s="121" t="s">
        <v>112</v>
      </c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3">
        <f>'REZ - Rezerva rozpočtu'!J30</f>
        <v>0</v>
      </c>
      <c r="AH105" s="122"/>
      <c r="AI105" s="122"/>
      <c r="AJ105" s="122"/>
      <c r="AK105" s="122"/>
      <c r="AL105" s="122"/>
      <c r="AM105" s="122"/>
      <c r="AN105" s="123">
        <f>SUM(AG105,AT105)</f>
        <v>0</v>
      </c>
      <c r="AO105" s="122"/>
      <c r="AP105" s="122"/>
      <c r="AQ105" s="124" t="s">
        <v>86</v>
      </c>
      <c r="AR105" s="125"/>
      <c r="AS105" s="126">
        <v>0</v>
      </c>
      <c r="AT105" s="127">
        <f>ROUND(SUM(AV105:AW105),2)</f>
        <v>0</v>
      </c>
      <c r="AU105" s="128">
        <f>'REZ - Rezerva rozpočtu'!P121</f>
        <v>0</v>
      </c>
      <c r="AV105" s="127">
        <f>'REZ - Rezerva rozpočtu'!J33</f>
        <v>0</v>
      </c>
      <c r="AW105" s="127">
        <f>'REZ - Rezerva rozpočtu'!J34</f>
        <v>0</v>
      </c>
      <c r="AX105" s="127">
        <f>'REZ - Rezerva rozpočtu'!J35</f>
        <v>0</v>
      </c>
      <c r="AY105" s="127">
        <f>'REZ - Rezerva rozpočtu'!J36</f>
        <v>0</v>
      </c>
      <c r="AZ105" s="127">
        <f>'REZ - Rezerva rozpočtu'!F33</f>
        <v>0</v>
      </c>
      <c r="BA105" s="127">
        <f>'REZ - Rezerva rozpočtu'!F34</f>
        <v>0</v>
      </c>
      <c r="BB105" s="127">
        <f>'REZ - Rezerva rozpočtu'!F35</f>
        <v>0</v>
      </c>
      <c r="BC105" s="127">
        <f>'REZ - Rezerva rozpočtu'!F36</f>
        <v>0</v>
      </c>
      <c r="BD105" s="129">
        <f>'REZ - Rezerva rozpočtu'!F37</f>
        <v>0</v>
      </c>
      <c r="BE105" s="7"/>
      <c r="BT105" s="130" t="s">
        <v>87</v>
      </c>
      <c r="BV105" s="130" t="s">
        <v>81</v>
      </c>
      <c r="BW105" s="130" t="s">
        <v>113</v>
      </c>
      <c r="BX105" s="130" t="s">
        <v>5</v>
      </c>
      <c r="CL105" s="130" t="s">
        <v>1</v>
      </c>
      <c r="CM105" s="130" t="s">
        <v>89</v>
      </c>
    </row>
    <row r="106" spans="1:91" s="7" customFormat="1" ht="16.5" customHeight="1">
      <c r="A106" s="118" t="s">
        <v>83</v>
      </c>
      <c r="B106" s="119"/>
      <c r="C106" s="120"/>
      <c r="D106" s="121" t="s">
        <v>114</v>
      </c>
      <c r="E106" s="121"/>
      <c r="F106" s="121"/>
      <c r="G106" s="121"/>
      <c r="H106" s="121"/>
      <c r="I106" s="122"/>
      <c r="J106" s="121" t="s">
        <v>115</v>
      </c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3">
        <f>'99 - Režijní náklady'!J30</f>
        <v>0</v>
      </c>
      <c r="AH106" s="122"/>
      <c r="AI106" s="122"/>
      <c r="AJ106" s="122"/>
      <c r="AK106" s="122"/>
      <c r="AL106" s="122"/>
      <c r="AM106" s="122"/>
      <c r="AN106" s="123">
        <f>SUM(AG106,AT106)</f>
        <v>0</v>
      </c>
      <c r="AO106" s="122"/>
      <c r="AP106" s="122"/>
      <c r="AQ106" s="124" t="s">
        <v>86</v>
      </c>
      <c r="AR106" s="125"/>
      <c r="AS106" s="131">
        <v>0</v>
      </c>
      <c r="AT106" s="132">
        <f>ROUND(SUM(AV106:AW106),2)</f>
        <v>0</v>
      </c>
      <c r="AU106" s="133">
        <f>'99 - Režijní náklady'!P117</f>
        <v>0</v>
      </c>
      <c r="AV106" s="132">
        <f>'99 - Režijní náklady'!J33</f>
        <v>0</v>
      </c>
      <c r="AW106" s="132">
        <f>'99 - Režijní náklady'!J34</f>
        <v>0</v>
      </c>
      <c r="AX106" s="132">
        <f>'99 - Režijní náklady'!J35</f>
        <v>0</v>
      </c>
      <c r="AY106" s="132">
        <f>'99 - Režijní náklady'!J36</f>
        <v>0</v>
      </c>
      <c r="AZ106" s="132">
        <f>'99 - Režijní náklady'!F33</f>
        <v>0</v>
      </c>
      <c r="BA106" s="132">
        <f>'99 - Režijní náklady'!F34</f>
        <v>0</v>
      </c>
      <c r="BB106" s="132">
        <f>'99 - Režijní náklady'!F35</f>
        <v>0</v>
      </c>
      <c r="BC106" s="132">
        <f>'99 - Režijní náklady'!F36</f>
        <v>0</v>
      </c>
      <c r="BD106" s="134">
        <f>'99 - Režijní náklady'!F37</f>
        <v>0</v>
      </c>
      <c r="BE106" s="7"/>
      <c r="BT106" s="130" t="s">
        <v>87</v>
      </c>
      <c r="BV106" s="130" t="s">
        <v>81</v>
      </c>
      <c r="BW106" s="130" t="s">
        <v>116</v>
      </c>
      <c r="BX106" s="130" t="s">
        <v>5</v>
      </c>
      <c r="CL106" s="130" t="s">
        <v>1</v>
      </c>
      <c r="CM106" s="130" t="s">
        <v>89</v>
      </c>
    </row>
    <row r="107" spans="1:57" s="2" customFormat="1" ht="30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43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</row>
    <row r="108" spans="1:57" s="2" customFormat="1" ht="6.95" customHeight="1">
      <c r="A108" s="37"/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43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</row>
  </sheetData>
  <sheetProtection password="CDD7" sheet="1" objects="1" scenarios="1" formatColumns="0" formatRows="0"/>
  <mergeCells count="86"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L85:AO85"/>
    <mergeCell ref="D105:H105"/>
    <mergeCell ref="J105:AF105"/>
    <mergeCell ref="D106:H106"/>
    <mergeCell ref="J106:AF106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AS89:AT91"/>
    <mergeCell ref="AN105:AP105"/>
    <mergeCell ref="AG105:AM105"/>
    <mergeCell ref="AN106:AP106"/>
    <mergeCell ref="AG106:AM106"/>
    <mergeCell ref="AN94:AP94"/>
  </mergeCells>
  <hyperlinks>
    <hyperlink ref="A95" location="'01 - OPRAVA-SANACE'!C2" display="/"/>
    <hyperlink ref="A96" location="'03 - OPRAVA (trhliny)'!C2" display="/"/>
    <hyperlink ref="A97" location="'04 - OPRAVA-SANACE'!C2" display="/"/>
    <hyperlink ref="A98" location="'05 - OPRAVA-SANACE'!C2" display="/"/>
    <hyperlink ref="A99" location="'06 - OPRAVA'!C2" display="/"/>
    <hyperlink ref="A100" location="'07 - OPRAVA'!C2" display="/"/>
    <hyperlink ref="A101" location="'08 - OPRAVA'!C2" display="/"/>
    <hyperlink ref="A102" location="'09 - OPRAVA (dlažba)'!C2" display="/"/>
    <hyperlink ref="A103" location="'10 - OPRAVA (dlažba)'!C2" display="/"/>
    <hyperlink ref="A104" location="'12 - OPRAVA-SANACE'!C2" display="/"/>
    <hyperlink ref="A105" location="'REZ - Rezerva rozpočtu'!C2" display="/"/>
    <hyperlink ref="A106" location="'99 - Režijn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108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89</v>
      </c>
    </row>
    <row r="4" spans="2:46" s="1" customFormat="1" ht="24.95" customHeight="1">
      <c r="B4" s="19"/>
      <c r="D4" s="137" t="s">
        <v>117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Oprava komunikací, Zoopark Chomutov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118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320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4. 10. 2021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34</v>
      </c>
      <c r="F21" s="37"/>
      <c r="G21" s="37"/>
      <c r="H21" s="37"/>
      <c r="I21" s="139" t="s">
        <v>28</v>
      </c>
      <c r="J21" s="142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28</v>
      </c>
      <c r="J24" s="142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39</v>
      </c>
      <c r="E30" s="37"/>
      <c r="F30" s="37"/>
      <c r="G30" s="37"/>
      <c r="H30" s="37"/>
      <c r="I30" s="37"/>
      <c r="J30" s="150">
        <f>ROUND(J121,2)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41</v>
      </c>
      <c r="G32" s="37"/>
      <c r="H32" s="37"/>
      <c r="I32" s="151" t="s">
        <v>40</v>
      </c>
      <c r="J32" s="151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43</v>
      </c>
      <c r="E33" s="139" t="s">
        <v>44</v>
      </c>
      <c r="F33" s="153">
        <f>ROUND((SUM(BE121:BE166)),2)</f>
        <v>0</v>
      </c>
      <c r="G33" s="37"/>
      <c r="H33" s="37"/>
      <c r="I33" s="154">
        <v>0.21</v>
      </c>
      <c r="J33" s="153">
        <f>ROUND(((SUM(BE121:BE166))*I33),2)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45</v>
      </c>
      <c r="F34" s="153">
        <f>ROUND((SUM(BF121:BF166)),2)</f>
        <v>0</v>
      </c>
      <c r="G34" s="37"/>
      <c r="H34" s="37"/>
      <c r="I34" s="154">
        <v>0.15</v>
      </c>
      <c r="J34" s="153">
        <f>ROUND(((SUM(BF121:BF166))*I34),2)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46</v>
      </c>
      <c r="F35" s="153">
        <f>ROUND((SUM(BG121:BG166)),2)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47</v>
      </c>
      <c r="F36" s="153">
        <f>ROUND((SUM(BH121:BH166)),2)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48</v>
      </c>
      <c r="F37" s="153">
        <f>ROUND((SUM(BI121:BI166)),2)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52</v>
      </c>
      <c r="E50" s="163"/>
      <c r="F50" s="163"/>
      <c r="G50" s="162" t="s">
        <v>53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54</v>
      </c>
      <c r="E61" s="165"/>
      <c r="F61" s="166" t="s">
        <v>55</v>
      </c>
      <c r="G61" s="164" t="s">
        <v>54</v>
      </c>
      <c r="H61" s="165"/>
      <c r="I61" s="165"/>
      <c r="J61" s="167" t="s">
        <v>55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56</v>
      </c>
      <c r="E65" s="168"/>
      <c r="F65" s="168"/>
      <c r="G65" s="162" t="s">
        <v>57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54</v>
      </c>
      <c r="E76" s="165"/>
      <c r="F76" s="166" t="s">
        <v>55</v>
      </c>
      <c r="G76" s="164" t="s">
        <v>54</v>
      </c>
      <c r="H76" s="165"/>
      <c r="I76" s="165"/>
      <c r="J76" s="167" t="s">
        <v>55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120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Oprava komunikací, Zoopark Chomutov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118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10 - OPRAVA (dlažba)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4. 10. 2021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Statutární město Chomutov</v>
      </c>
      <c r="G91" s="39"/>
      <c r="H91" s="39"/>
      <c r="I91" s="31" t="s">
        <v>32</v>
      </c>
      <c r="J91" s="35" t="str">
        <f>E21</f>
        <v>Pavepro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Pavepro s.r.o.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121</v>
      </c>
      <c r="D94" s="175"/>
      <c r="E94" s="175"/>
      <c r="F94" s="175"/>
      <c r="G94" s="175"/>
      <c r="H94" s="175"/>
      <c r="I94" s="175"/>
      <c r="J94" s="176" t="s">
        <v>122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123</v>
      </c>
      <c r="D96" s="39"/>
      <c r="E96" s="39"/>
      <c r="F96" s="39"/>
      <c r="G96" s="39"/>
      <c r="H96" s="39"/>
      <c r="I96" s="39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124</v>
      </c>
    </row>
    <row r="97" spans="1:31" s="9" customFormat="1" ht="24.95" customHeight="1">
      <c r="A97" s="9"/>
      <c r="B97" s="178"/>
      <c r="C97" s="179"/>
      <c r="D97" s="180" t="s">
        <v>125</v>
      </c>
      <c r="E97" s="181"/>
      <c r="F97" s="181"/>
      <c r="G97" s="181"/>
      <c r="H97" s="181"/>
      <c r="I97" s="181"/>
      <c r="J97" s="182">
        <f>J122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126</v>
      </c>
      <c r="E98" s="187"/>
      <c r="F98" s="187"/>
      <c r="G98" s="187"/>
      <c r="H98" s="187"/>
      <c r="I98" s="187"/>
      <c r="J98" s="188">
        <f>J123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127</v>
      </c>
      <c r="E99" s="187"/>
      <c r="F99" s="187"/>
      <c r="G99" s="187"/>
      <c r="H99" s="187"/>
      <c r="I99" s="187"/>
      <c r="J99" s="188">
        <f>J143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239</v>
      </c>
      <c r="E100" s="187"/>
      <c r="F100" s="187"/>
      <c r="G100" s="187"/>
      <c r="H100" s="187"/>
      <c r="I100" s="187"/>
      <c r="J100" s="188">
        <f>J155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78"/>
      <c r="C101" s="179"/>
      <c r="D101" s="180" t="s">
        <v>128</v>
      </c>
      <c r="E101" s="181"/>
      <c r="F101" s="181"/>
      <c r="G101" s="181"/>
      <c r="H101" s="181"/>
      <c r="I101" s="181"/>
      <c r="J101" s="182">
        <f>J161</f>
        <v>0</v>
      </c>
      <c r="K101" s="179"/>
      <c r="L101" s="18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129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173" t="str">
        <f>E7</f>
        <v>Oprava komunikací, Zoopark Chomutov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118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E9</f>
        <v>10 - OPRAVA (dlažba)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20</v>
      </c>
      <c r="D115" s="39"/>
      <c r="E115" s="39"/>
      <c r="F115" s="26" t="str">
        <f>F12</f>
        <v xml:space="preserve"> </v>
      </c>
      <c r="G115" s="39"/>
      <c r="H115" s="39"/>
      <c r="I115" s="31" t="s">
        <v>22</v>
      </c>
      <c r="J115" s="78" t="str">
        <f>IF(J12="","",J12)</f>
        <v>4. 10. 2021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24</v>
      </c>
      <c r="D117" s="39"/>
      <c r="E117" s="39"/>
      <c r="F117" s="26" t="str">
        <f>E15</f>
        <v>Statutární město Chomutov</v>
      </c>
      <c r="G117" s="39"/>
      <c r="H117" s="39"/>
      <c r="I117" s="31" t="s">
        <v>32</v>
      </c>
      <c r="J117" s="35" t="str">
        <f>E21</f>
        <v>Pavepro s.r.o.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30</v>
      </c>
      <c r="D118" s="39"/>
      <c r="E118" s="39"/>
      <c r="F118" s="26" t="str">
        <f>IF(E18="","",E18)</f>
        <v>Vyplň údaj</v>
      </c>
      <c r="G118" s="39"/>
      <c r="H118" s="39"/>
      <c r="I118" s="31" t="s">
        <v>37</v>
      </c>
      <c r="J118" s="35" t="str">
        <f>E24</f>
        <v>Pavepro s.r.o.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90"/>
      <c r="B120" s="191"/>
      <c r="C120" s="192" t="s">
        <v>130</v>
      </c>
      <c r="D120" s="193" t="s">
        <v>64</v>
      </c>
      <c r="E120" s="193" t="s">
        <v>60</v>
      </c>
      <c r="F120" s="193" t="s">
        <v>61</v>
      </c>
      <c r="G120" s="193" t="s">
        <v>131</v>
      </c>
      <c r="H120" s="193" t="s">
        <v>132</v>
      </c>
      <c r="I120" s="193" t="s">
        <v>133</v>
      </c>
      <c r="J120" s="193" t="s">
        <v>122</v>
      </c>
      <c r="K120" s="194" t="s">
        <v>134</v>
      </c>
      <c r="L120" s="195"/>
      <c r="M120" s="99" t="s">
        <v>1</v>
      </c>
      <c r="N120" s="100" t="s">
        <v>43</v>
      </c>
      <c r="O120" s="100" t="s">
        <v>135</v>
      </c>
      <c r="P120" s="100" t="s">
        <v>136</v>
      </c>
      <c r="Q120" s="100" t="s">
        <v>137</v>
      </c>
      <c r="R120" s="100" t="s">
        <v>138</v>
      </c>
      <c r="S120" s="100" t="s">
        <v>139</v>
      </c>
      <c r="T120" s="101" t="s">
        <v>140</v>
      </c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</row>
    <row r="121" spans="1:63" s="2" customFormat="1" ht="22.8" customHeight="1">
      <c r="A121" s="37"/>
      <c r="B121" s="38"/>
      <c r="C121" s="106" t="s">
        <v>141</v>
      </c>
      <c r="D121" s="39"/>
      <c r="E121" s="39"/>
      <c r="F121" s="39"/>
      <c r="G121" s="39"/>
      <c r="H121" s="39"/>
      <c r="I121" s="39"/>
      <c r="J121" s="196">
        <f>BK121</f>
        <v>0</v>
      </c>
      <c r="K121" s="39"/>
      <c r="L121" s="43"/>
      <c r="M121" s="102"/>
      <c r="N121" s="197"/>
      <c r="O121" s="103"/>
      <c r="P121" s="198">
        <f>P122+P161</f>
        <v>0</v>
      </c>
      <c r="Q121" s="103"/>
      <c r="R121" s="198">
        <f>R122+R161</f>
        <v>0</v>
      </c>
      <c r="S121" s="103"/>
      <c r="T121" s="199">
        <f>T122+T161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78</v>
      </c>
      <c r="AU121" s="16" t="s">
        <v>124</v>
      </c>
      <c r="BK121" s="200">
        <f>BK122+BK161</f>
        <v>0</v>
      </c>
    </row>
    <row r="122" spans="1:63" s="12" customFormat="1" ht="25.9" customHeight="1">
      <c r="A122" s="12"/>
      <c r="B122" s="201"/>
      <c r="C122" s="202"/>
      <c r="D122" s="203" t="s">
        <v>78</v>
      </c>
      <c r="E122" s="204" t="s">
        <v>142</v>
      </c>
      <c r="F122" s="204" t="s">
        <v>143</v>
      </c>
      <c r="G122" s="202"/>
      <c r="H122" s="202"/>
      <c r="I122" s="205"/>
      <c r="J122" s="206">
        <f>BK122</f>
        <v>0</v>
      </c>
      <c r="K122" s="202"/>
      <c r="L122" s="207"/>
      <c r="M122" s="208"/>
      <c r="N122" s="209"/>
      <c r="O122" s="209"/>
      <c r="P122" s="210">
        <f>P123+P143+P155</f>
        <v>0</v>
      </c>
      <c r="Q122" s="209"/>
      <c r="R122" s="210">
        <f>R123+R143+R155</f>
        <v>0</v>
      </c>
      <c r="S122" s="209"/>
      <c r="T122" s="211">
        <f>T123+T143+T155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2" t="s">
        <v>87</v>
      </c>
      <c r="AT122" s="213" t="s">
        <v>78</v>
      </c>
      <c r="AU122" s="213" t="s">
        <v>79</v>
      </c>
      <c r="AY122" s="212" t="s">
        <v>144</v>
      </c>
      <c r="BK122" s="214">
        <f>BK123+BK143+BK155</f>
        <v>0</v>
      </c>
    </row>
    <row r="123" spans="1:63" s="12" customFormat="1" ht="22.8" customHeight="1">
      <c r="A123" s="12"/>
      <c r="B123" s="201"/>
      <c r="C123" s="202"/>
      <c r="D123" s="203" t="s">
        <v>78</v>
      </c>
      <c r="E123" s="215" t="s">
        <v>87</v>
      </c>
      <c r="F123" s="215" t="s">
        <v>145</v>
      </c>
      <c r="G123" s="202"/>
      <c r="H123" s="202"/>
      <c r="I123" s="205"/>
      <c r="J123" s="216">
        <f>BK123</f>
        <v>0</v>
      </c>
      <c r="K123" s="202"/>
      <c r="L123" s="207"/>
      <c r="M123" s="208"/>
      <c r="N123" s="209"/>
      <c r="O123" s="209"/>
      <c r="P123" s="210">
        <f>SUM(P124:P142)</f>
        <v>0</v>
      </c>
      <c r="Q123" s="209"/>
      <c r="R123" s="210">
        <f>SUM(R124:R142)</f>
        <v>0</v>
      </c>
      <c r="S123" s="209"/>
      <c r="T123" s="211">
        <f>SUM(T124:T142)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2" t="s">
        <v>87</v>
      </c>
      <c r="AT123" s="213" t="s">
        <v>78</v>
      </c>
      <c r="AU123" s="213" t="s">
        <v>87</v>
      </c>
      <c r="AY123" s="212" t="s">
        <v>144</v>
      </c>
      <c r="BK123" s="214">
        <f>SUM(BK124:BK142)</f>
        <v>0</v>
      </c>
    </row>
    <row r="124" spans="1:65" s="2" customFormat="1" ht="24.15" customHeight="1">
      <c r="A124" s="37"/>
      <c r="B124" s="38"/>
      <c r="C124" s="217" t="s">
        <v>160</v>
      </c>
      <c r="D124" s="217" t="s">
        <v>147</v>
      </c>
      <c r="E124" s="218" t="s">
        <v>212</v>
      </c>
      <c r="F124" s="219" t="s">
        <v>213</v>
      </c>
      <c r="G124" s="220" t="s">
        <v>150</v>
      </c>
      <c r="H124" s="221">
        <v>0.6</v>
      </c>
      <c r="I124" s="222"/>
      <c r="J124" s="223">
        <f>ROUND(I124*H124,2)</f>
        <v>0</v>
      </c>
      <c r="K124" s="219" t="s">
        <v>151</v>
      </c>
      <c r="L124" s="43"/>
      <c r="M124" s="224" t="s">
        <v>1</v>
      </c>
      <c r="N124" s="225" t="s">
        <v>44</v>
      </c>
      <c r="O124" s="90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8" t="s">
        <v>152</v>
      </c>
      <c r="AT124" s="228" t="s">
        <v>147</v>
      </c>
      <c r="AU124" s="228" t="s">
        <v>89</v>
      </c>
      <c r="AY124" s="16" t="s">
        <v>144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6" t="s">
        <v>87</v>
      </c>
      <c r="BK124" s="229">
        <f>ROUND(I124*H124,2)</f>
        <v>0</v>
      </c>
      <c r="BL124" s="16" t="s">
        <v>152</v>
      </c>
      <c r="BM124" s="228" t="s">
        <v>305</v>
      </c>
    </row>
    <row r="125" spans="1:47" s="2" customFormat="1" ht="12">
      <c r="A125" s="37"/>
      <c r="B125" s="38"/>
      <c r="C125" s="39"/>
      <c r="D125" s="230" t="s">
        <v>154</v>
      </c>
      <c r="E125" s="39"/>
      <c r="F125" s="231" t="s">
        <v>213</v>
      </c>
      <c r="G125" s="39"/>
      <c r="H125" s="39"/>
      <c r="I125" s="232"/>
      <c r="J125" s="39"/>
      <c r="K125" s="39"/>
      <c r="L125" s="43"/>
      <c r="M125" s="233"/>
      <c r="N125" s="234"/>
      <c r="O125" s="90"/>
      <c r="P125" s="90"/>
      <c r="Q125" s="90"/>
      <c r="R125" s="90"/>
      <c r="S125" s="90"/>
      <c r="T125" s="91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154</v>
      </c>
      <c r="AU125" s="16" t="s">
        <v>89</v>
      </c>
    </row>
    <row r="126" spans="1:47" s="2" customFormat="1" ht="12">
      <c r="A126" s="37"/>
      <c r="B126" s="38"/>
      <c r="C126" s="39"/>
      <c r="D126" s="230" t="s">
        <v>155</v>
      </c>
      <c r="E126" s="39"/>
      <c r="F126" s="235" t="s">
        <v>156</v>
      </c>
      <c r="G126" s="39"/>
      <c r="H126" s="39"/>
      <c r="I126" s="232"/>
      <c r="J126" s="39"/>
      <c r="K126" s="39"/>
      <c r="L126" s="43"/>
      <c r="M126" s="233"/>
      <c r="N126" s="234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155</v>
      </c>
      <c r="AU126" s="16" t="s">
        <v>89</v>
      </c>
    </row>
    <row r="127" spans="1:51" s="13" customFormat="1" ht="12">
      <c r="A127" s="13"/>
      <c r="B127" s="236"/>
      <c r="C127" s="237"/>
      <c r="D127" s="230" t="s">
        <v>157</v>
      </c>
      <c r="E127" s="238" t="s">
        <v>1</v>
      </c>
      <c r="F127" s="239" t="s">
        <v>321</v>
      </c>
      <c r="G127" s="237"/>
      <c r="H127" s="240">
        <v>0.6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6" t="s">
        <v>157</v>
      </c>
      <c r="AU127" s="246" t="s">
        <v>89</v>
      </c>
      <c r="AV127" s="13" t="s">
        <v>89</v>
      </c>
      <c r="AW127" s="13" t="s">
        <v>36</v>
      </c>
      <c r="AX127" s="13" t="s">
        <v>79</v>
      </c>
      <c r="AY127" s="246" t="s">
        <v>144</v>
      </c>
    </row>
    <row r="128" spans="1:51" s="14" customFormat="1" ht="12">
      <c r="A128" s="14"/>
      <c r="B128" s="247"/>
      <c r="C128" s="248"/>
      <c r="D128" s="230" t="s">
        <v>157</v>
      </c>
      <c r="E128" s="249" t="s">
        <v>1</v>
      </c>
      <c r="F128" s="250" t="s">
        <v>159</v>
      </c>
      <c r="G128" s="248"/>
      <c r="H128" s="251">
        <v>0.6</v>
      </c>
      <c r="I128" s="252"/>
      <c r="J128" s="248"/>
      <c r="K128" s="248"/>
      <c r="L128" s="253"/>
      <c r="M128" s="254"/>
      <c r="N128" s="255"/>
      <c r="O128" s="255"/>
      <c r="P128" s="255"/>
      <c r="Q128" s="255"/>
      <c r="R128" s="255"/>
      <c r="S128" s="255"/>
      <c r="T128" s="256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7" t="s">
        <v>157</v>
      </c>
      <c r="AU128" s="257" t="s">
        <v>89</v>
      </c>
      <c r="AV128" s="14" t="s">
        <v>152</v>
      </c>
      <c r="AW128" s="14" t="s">
        <v>36</v>
      </c>
      <c r="AX128" s="14" t="s">
        <v>87</v>
      </c>
      <c r="AY128" s="257" t="s">
        <v>144</v>
      </c>
    </row>
    <row r="129" spans="1:65" s="2" customFormat="1" ht="24.15" customHeight="1">
      <c r="A129" s="37"/>
      <c r="B129" s="38"/>
      <c r="C129" s="217" t="s">
        <v>87</v>
      </c>
      <c r="D129" s="217" t="s">
        <v>147</v>
      </c>
      <c r="E129" s="218" t="s">
        <v>148</v>
      </c>
      <c r="F129" s="219" t="s">
        <v>149</v>
      </c>
      <c r="G129" s="220" t="s">
        <v>150</v>
      </c>
      <c r="H129" s="221">
        <v>2.4</v>
      </c>
      <c r="I129" s="222"/>
      <c r="J129" s="223">
        <f>ROUND(I129*H129,2)</f>
        <v>0</v>
      </c>
      <c r="K129" s="219" t="s">
        <v>151</v>
      </c>
      <c r="L129" s="43"/>
      <c r="M129" s="224" t="s">
        <v>1</v>
      </c>
      <c r="N129" s="225" t="s">
        <v>44</v>
      </c>
      <c r="O129" s="90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8" t="s">
        <v>152</v>
      </c>
      <c r="AT129" s="228" t="s">
        <v>147</v>
      </c>
      <c r="AU129" s="228" t="s">
        <v>89</v>
      </c>
      <c r="AY129" s="16" t="s">
        <v>144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6" t="s">
        <v>87</v>
      </c>
      <c r="BK129" s="229">
        <f>ROUND(I129*H129,2)</f>
        <v>0</v>
      </c>
      <c r="BL129" s="16" t="s">
        <v>152</v>
      </c>
      <c r="BM129" s="228" t="s">
        <v>307</v>
      </c>
    </row>
    <row r="130" spans="1:47" s="2" customFormat="1" ht="12">
      <c r="A130" s="37"/>
      <c r="B130" s="38"/>
      <c r="C130" s="39"/>
      <c r="D130" s="230" t="s">
        <v>154</v>
      </c>
      <c r="E130" s="39"/>
      <c r="F130" s="231" t="s">
        <v>149</v>
      </c>
      <c r="G130" s="39"/>
      <c r="H130" s="39"/>
      <c r="I130" s="232"/>
      <c r="J130" s="39"/>
      <c r="K130" s="39"/>
      <c r="L130" s="43"/>
      <c r="M130" s="233"/>
      <c r="N130" s="234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154</v>
      </c>
      <c r="AU130" s="16" t="s">
        <v>89</v>
      </c>
    </row>
    <row r="131" spans="1:47" s="2" customFormat="1" ht="12">
      <c r="A131" s="37"/>
      <c r="B131" s="38"/>
      <c r="C131" s="39"/>
      <c r="D131" s="230" t="s">
        <v>155</v>
      </c>
      <c r="E131" s="39"/>
      <c r="F131" s="235" t="s">
        <v>156</v>
      </c>
      <c r="G131" s="39"/>
      <c r="H131" s="39"/>
      <c r="I131" s="232"/>
      <c r="J131" s="39"/>
      <c r="K131" s="39"/>
      <c r="L131" s="43"/>
      <c r="M131" s="233"/>
      <c r="N131" s="234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155</v>
      </c>
      <c r="AU131" s="16" t="s">
        <v>89</v>
      </c>
    </row>
    <row r="132" spans="1:51" s="13" customFormat="1" ht="12">
      <c r="A132" s="13"/>
      <c r="B132" s="236"/>
      <c r="C132" s="237"/>
      <c r="D132" s="230" t="s">
        <v>157</v>
      </c>
      <c r="E132" s="238" t="s">
        <v>1</v>
      </c>
      <c r="F132" s="239" t="s">
        <v>322</v>
      </c>
      <c r="G132" s="237"/>
      <c r="H132" s="240">
        <v>2.4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157</v>
      </c>
      <c r="AU132" s="246" t="s">
        <v>89</v>
      </c>
      <c r="AV132" s="13" t="s">
        <v>89</v>
      </c>
      <c r="AW132" s="13" t="s">
        <v>36</v>
      </c>
      <c r="AX132" s="13" t="s">
        <v>79</v>
      </c>
      <c r="AY132" s="246" t="s">
        <v>144</v>
      </c>
    </row>
    <row r="133" spans="1:51" s="14" customFormat="1" ht="12">
      <c r="A133" s="14"/>
      <c r="B133" s="247"/>
      <c r="C133" s="248"/>
      <c r="D133" s="230" t="s">
        <v>157</v>
      </c>
      <c r="E133" s="249" t="s">
        <v>1</v>
      </c>
      <c r="F133" s="250" t="s">
        <v>159</v>
      </c>
      <c r="G133" s="248"/>
      <c r="H133" s="251">
        <v>2.4</v>
      </c>
      <c r="I133" s="252"/>
      <c r="J133" s="248"/>
      <c r="K133" s="248"/>
      <c r="L133" s="253"/>
      <c r="M133" s="254"/>
      <c r="N133" s="255"/>
      <c r="O133" s="255"/>
      <c r="P133" s="255"/>
      <c r="Q133" s="255"/>
      <c r="R133" s="255"/>
      <c r="S133" s="255"/>
      <c r="T133" s="25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7" t="s">
        <v>157</v>
      </c>
      <c r="AU133" s="257" t="s">
        <v>89</v>
      </c>
      <c r="AV133" s="14" t="s">
        <v>152</v>
      </c>
      <c r="AW133" s="14" t="s">
        <v>36</v>
      </c>
      <c r="AX133" s="14" t="s">
        <v>87</v>
      </c>
      <c r="AY133" s="257" t="s">
        <v>144</v>
      </c>
    </row>
    <row r="134" spans="1:65" s="2" customFormat="1" ht="21.75" customHeight="1">
      <c r="A134" s="37"/>
      <c r="B134" s="38"/>
      <c r="C134" s="217" t="s">
        <v>89</v>
      </c>
      <c r="D134" s="217" t="s">
        <v>147</v>
      </c>
      <c r="E134" s="218" t="s">
        <v>162</v>
      </c>
      <c r="F134" s="219" t="s">
        <v>163</v>
      </c>
      <c r="G134" s="220" t="s">
        <v>150</v>
      </c>
      <c r="H134" s="221">
        <v>1.44</v>
      </c>
      <c r="I134" s="222"/>
      <c r="J134" s="223">
        <f>ROUND(I134*H134,2)</f>
        <v>0</v>
      </c>
      <c r="K134" s="219" t="s">
        <v>164</v>
      </c>
      <c r="L134" s="43"/>
      <c r="M134" s="224" t="s">
        <v>1</v>
      </c>
      <c r="N134" s="225" t="s">
        <v>44</v>
      </c>
      <c r="O134" s="90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8" t="s">
        <v>152</v>
      </c>
      <c r="AT134" s="228" t="s">
        <v>147</v>
      </c>
      <c r="AU134" s="228" t="s">
        <v>89</v>
      </c>
      <c r="AY134" s="16" t="s">
        <v>144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6" t="s">
        <v>87</v>
      </c>
      <c r="BK134" s="229">
        <f>ROUND(I134*H134,2)</f>
        <v>0</v>
      </c>
      <c r="BL134" s="16" t="s">
        <v>152</v>
      </c>
      <c r="BM134" s="228" t="s">
        <v>309</v>
      </c>
    </row>
    <row r="135" spans="1:47" s="2" customFormat="1" ht="12">
      <c r="A135" s="37"/>
      <c r="B135" s="38"/>
      <c r="C135" s="39"/>
      <c r="D135" s="230" t="s">
        <v>154</v>
      </c>
      <c r="E135" s="39"/>
      <c r="F135" s="231" t="s">
        <v>163</v>
      </c>
      <c r="G135" s="39"/>
      <c r="H135" s="39"/>
      <c r="I135" s="232"/>
      <c r="J135" s="39"/>
      <c r="K135" s="39"/>
      <c r="L135" s="43"/>
      <c r="M135" s="233"/>
      <c r="N135" s="234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154</v>
      </c>
      <c r="AU135" s="16" t="s">
        <v>89</v>
      </c>
    </row>
    <row r="136" spans="1:47" s="2" customFormat="1" ht="12">
      <c r="A136" s="37"/>
      <c r="B136" s="38"/>
      <c r="C136" s="39"/>
      <c r="D136" s="230" t="s">
        <v>155</v>
      </c>
      <c r="E136" s="39"/>
      <c r="F136" s="235" t="s">
        <v>166</v>
      </c>
      <c r="G136" s="39"/>
      <c r="H136" s="39"/>
      <c r="I136" s="232"/>
      <c r="J136" s="39"/>
      <c r="K136" s="39"/>
      <c r="L136" s="43"/>
      <c r="M136" s="233"/>
      <c r="N136" s="234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155</v>
      </c>
      <c r="AU136" s="16" t="s">
        <v>89</v>
      </c>
    </row>
    <row r="137" spans="1:51" s="13" customFormat="1" ht="12">
      <c r="A137" s="13"/>
      <c r="B137" s="236"/>
      <c r="C137" s="237"/>
      <c r="D137" s="230" t="s">
        <v>157</v>
      </c>
      <c r="E137" s="238" t="s">
        <v>1</v>
      </c>
      <c r="F137" s="239" t="s">
        <v>323</v>
      </c>
      <c r="G137" s="237"/>
      <c r="H137" s="240">
        <v>1.44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157</v>
      </c>
      <c r="AU137" s="246" t="s">
        <v>89</v>
      </c>
      <c r="AV137" s="13" t="s">
        <v>89</v>
      </c>
      <c r="AW137" s="13" t="s">
        <v>36</v>
      </c>
      <c r="AX137" s="13" t="s">
        <v>79</v>
      </c>
      <c r="AY137" s="246" t="s">
        <v>144</v>
      </c>
    </row>
    <row r="138" spans="1:51" s="14" customFormat="1" ht="12">
      <c r="A138" s="14"/>
      <c r="B138" s="247"/>
      <c r="C138" s="248"/>
      <c r="D138" s="230" t="s">
        <v>157</v>
      </c>
      <c r="E138" s="249" t="s">
        <v>1</v>
      </c>
      <c r="F138" s="250" t="s">
        <v>159</v>
      </c>
      <c r="G138" s="248"/>
      <c r="H138" s="251">
        <v>1.44</v>
      </c>
      <c r="I138" s="252"/>
      <c r="J138" s="248"/>
      <c r="K138" s="248"/>
      <c r="L138" s="253"/>
      <c r="M138" s="254"/>
      <c r="N138" s="255"/>
      <c r="O138" s="255"/>
      <c r="P138" s="255"/>
      <c r="Q138" s="255"/>
      <c r="R138" s="255"/>
      <c r="S138" s="255"/>
      <c r="T138" s="256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7" t="s">
        <v>157</v>
      </c>
      <c r="AU138" s="257" t="s">
        <v>89</v>
      </c>
      <c r="AV138" s="14" t="s">
        <v>152</v>
      </c>
      <c r="AW138" s="14" t="s">
        <v>36</v>
      </c>
      <c r="AX138" s="14" t="s">
        <v>87</v>
      </c>
      <c r="AY138" s="257" t="s">
        <v>144</v>
      </c>
    </row>
    <row r="139" spans="1:65" s="2" customFormat="1" ht="16.5" customHeight="1">
      <c r="A139" s="37"/>
      <c r="B139" s="38"/>
      <c r="C139" s="217" t="s">
        <v>146</v>
      </c>
      <c r="D139" s="217" t="s">
        <v>147</v>
      </c>
      <c r="E139" s="218" t="s">
        <v>191</v>
      </c>
      <c r="F139" s="219" t="s">
        <v>192</v>
      </c>
      <c r="G139" s="220" t="s">
        <v>150</v>
      </c>
      <c r="H139" s="221">
        <v>2.4</v>
      </c>
      <c r="I139" s="222"/>
      <c r="J139" s="223">
        <f>ROUND(I139*H139,2)</f>
        <v>0</v>
      </c>
      <c r="K139" s="219" t="s">
        <v>151</v>
      </c>
      <c r="L139" s="43"/>
      <c r="M139" s="224" t="s">
        <v>1</v>
      </c>
      <c r="N139" s="225" t="s">
        <v>44</v>
      </c>
      <c r="O139" s="90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8" t="s">
        <v>193</v>
      </c>
      <c r="AT139" s="228" t="s">
        <v>147</v>
      </c>
      <c r="AU139" s="228" t="s">
        <v>89</v>
      </c>
      <c r="AY139" s="16" t="s">
        <v>144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6" t="s">
        <v>87</v>
      </c>
      <c r="BK139" s="229">
        <f>ROUND(I139*H139,2)</f>
        <v>0</v>
      </c>
      <c r="BL139" s="16" t="s">
        <v>193</v>
      </c>
      <c r="BM139" s="228" t="s">
        <v>311</v>
      </c>
    </row>
    <row r="140" spans="1:47" s="2" customFormat="1" ht="12">
      <c r="A140" s="37"/>
      <c r="B140" s="38"/>
      <c r="C140" s="39"/>
      <c r="D140" s="230" t="s">
        <v>154</v>
      </c>
      <c r="E140" s="39"/>
      <c r="F140" s="231" t="s">
        <v>192</v>
      </c>
      <c r="G140" s="39"/>
      <c r="H140" s="39"/>
      <c r="I140" s="232"/>
      <c r="J140" s="39"/>
      <c r="K140" s="39"/>
      <c r="L140" s="43"/>
      <c r="M140" s="233"/>
      <c r="N140" s="234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154</v>
      </c>
      <c r="AU140" s="16" t="s">
        <v>89</v>
      </c>
    </row>
    <row r="141" spans="1:47" s="2" customFormat="1" ht="12">
      <c r="A141" s="37"/>
      <c r="B141" s="38"/>
      <c r="C141" s="39"/>
      <c r="D141" s="230" t="s">
        <v>155</v>
      </c>
      <c r="E141" s="39"/>
      <c r="F141" s="235" t="s">
        <v>195</v>
      </c>
      <c r="G141" s="39"/>
      <c r="H141" s="39"/>
      <c r="I141" s="232"/>
      <c r="J141" s="39"/>
      <c r="K141" s="39"/>
      <c r="L141" s="43"/>
      <c r="M141" s="233"/>
      <c r="N141" s="234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155</v>
      </c>
      <c r="AU141" s="16" t="s">
        <v>89</v>
      </c>
    </row>
    <row r="142" spans="1:47" s="2" customFormat="1" ht="12">
      <c r="A142" s="37"/>
      <c r="B142" s="38"/>
      <c r="C142" s="39"/>
      <c r="D142" s="230" t="s">
        <v>180</v>
      </c>
      <c r="E142" s="39"/>
      <c r="F142" s="235" t="s">
        <v>196</v>
      </c>
      <c r="G142" s="39"/>
      <c r="H142" s="39"/>
      <c r="I142" s="232"/>
      <c r="J142" s="39"/>
      <c r="K142" s="39"/>
      <c r="L142" s="43"/>
      <c r="M142" s="233"/>
      <c r="N142" s="234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180</v>
      </c>
      <c r="AU142" s="16" t="s">
        <v>89</v>
      </c>
    </row>
    <row r="143" spans="1:63" s="12" customFormat="1" ht="22.8" customHeight="1">
      <c r="A143" s="12"/>
      <c r="B143" s="201"/>
      <c r="C143" s="202"/>
      <c r="D143" s="203" t="s">
        <v>78</v>
      </c>
      <c r="E143" s="215" t="s">
        <v>160</v>
      </c>
      <c r="F143" s="215" t="s">
        <v>161</v>
      </c>
      <c r="G143" s="202"/>
      <c r="H143" s="202"/>
      <c r="I143" s="205"/>
      <c r="J143" s="216">
        <f>BK143</f>
        <v>0</v>
      </c>
      <c r="K143" s="202"/>
      <c r="L143" s="207"/>
      <c r="M143" s="208"/>
      <c r="N143" s="209"/>
      <c r="O143" s="209"/>
      <c r="P143" s="210">
        <f>SUM(P144:P154)</f>
        <v>0</v>
      </c>
      <c r="Q143" s="209"/>
      <c r="R143" s="210">
        <f>SUM(R144:R154)</f>
        <v>0</v>
      </c>
      <c r="S143" s="209"/>
      <c r="T143" s="211">
        <f>SUM(T144:T154)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2" t="s">
        <v>87</v>
      </c>
      <c r="AT143" s="213" t="s">
        <v>78</v>
      </c>
      <c r="AU143" s="213" t="s">
        <v>87</v>
      </c>
      <c r="AY143" s="212" t="s">
        <v>144</v>
      </c>
      <c r="BK143" s="214">
        <f>SUM(BK144:BK154)</f>
        <v>0</v>
      </c>
    </row>
    <row r="144" spans="1:65" s="2" customFormat="1" ht="24.15" customHeight="1">
      <c r="A144" s="37"/>
      <c r="B144" s="38"/>
      <c r="C144" s="217" t="s">
        <v>175</v>
      </c>
      <c r="D144" s="217" t="s">
        <v>147</v>
      </c>
      <c r="E144" s="218" t="s">
        <v>224</v>
      </c>
      <c r="F144" s="219" t="s">
        <v>225</v>
      </c>
      <c r="G144" s="220" t="s">
        <v>171</v>
      </c>
      <c r="H144" s="221">
        <v>10.4</v>
      </c>
      <c r="I144" s="222"/>
      <c r="J144" s="223">
        <f>ROUND(I144*H144,2)</f>
        <v>0</v>
      </c>
      <c r="K144" s="219" t="s">
        <v>151</v>
      </c>
      <c r="L144" s="43"/>
      <c r="M144" s="224" t="s">
        <v>1</v>
      </c>
      <c r="N144" s="225" t="s">
        <v>44</v>
      </c>
      <c r="O144" s="90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8" t="s">
        <v>152</v>
      </c>
      <c r="AT144" s="228" t="s">
        <v>147</v>
      </c>
      <c r="AU144" s="228" t="s">
        <v>89</v>
      </c>
      <c r="AY144" s="16" t="s">
        <v>144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6" t="s">
        <v>87</v>
      </c>
      <c r="BK144" s="229">
        <f>ROUND(I144*H144,2)</f>
        <v>0</v>
      </c>
      <c r="BL144" s="16" t="s">
        <v>152</v>
      </c>
      <c r="BM144" s="228" t="s">
        <v>312</v>
      </c>
    </row>
    <row r="145" spans="1:47" s="2" customFormat="1" ht="12">
      <c r="A145" s="37"/>
      <c r="B145" s="38"/>
      <c r="C145" s="39"/>
      <c r="D145" s="230" t="s">
        <v>154</v>
      </c>
      <c r="E145" s="39"/>
      <c r="F145" s="231" t="s">
        <v>225</v>
      </c>
      <c r="G145" s="39"/>
      <c r="H145" s="39"/>
      <c r="I145" s="232"/>
      <c r="J145" s="39"/>
      <c r="K145" s="39"/>
      <c r="L145" s="43"/>
      <c r="M145" s="233"/>
      <c r="N145" s="234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154</v>
      </c>
      <c r="AU145" s="16" t="s">
        <v>89</v>
      </c>
    </row>
    <row r="146" spans="1:47" s="2" customFormat="1" ht="12">
      <c r="A146" s="37"/>
      <c r="B146" s="38"/>
      <c r="C146" s="39"/>
      <c r="D146" s="230" t="s">
        <v>155</v>
      </c>
      <c r="E146" s="39"/>
      <c r="F146" s="235" t="s">
        <v>227</v>
      </c>
      <c r="G146" s="39"/>
      <c r="H146" s="39"/>
      <c r="I146" s="232"/>
      <c r="J146" s="39"/>
      <c r="K146" s="39"/>
      <c r="L146" s="43"/>
      <c r="M146" s="233"/>
      <c r="N146" s="234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155</v>
      </c>
      <c r="AU146" s="16" t="s">
        <v>89</v>
      </c>
    </row>
    <row r="147" spans="1:51" s="13" customFormat="1" ht="12">
      <c r="A147" s="13"/>
      <c r="B147" s="236"/>
      <c r="C147" s="237"/>
      <c r="D147" s="230" t="s">
        <v>157</v>
      </c>
      <c r="E147" s="238" t="s">
        <v>1</v>
      </c>
      <c r="F147" s="239" t="s">
        <v>324</v>
      </c>
      <c r="G147" s="237"/>
      <c r="H147" s="240">
        <v>10.4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157</v>
      </c>
      <c r="AU147" s="246" t="s">
        <v>89</v>
      </c>
      <c r="AV147" s="13" t="s">
        <v>89</v>
      </c>
      <c r="AW147" s="13" t="s">
        <v>36</v>
      </c>
      <c r="AX147" s="13" t="s">
        <v>79</v>
      </c>
      <c r="AY147" s="246" t="s">
        <v>144</v>
      </c>
    </row>
    <row r="148" spans="1:51" s="14" customFormat="1" ht="12">
      <c r="A148" s="14"/>
      <c r="B148" s="247"/>
      <c r="C148" s="248"/>
      <c r="D148" s="230" t="s">
        <v>157</v>
      </c>
      <c r="E148" s="249" t="s">
        <v>1</v>
      </c>
      <c r="F148" s="250" t="s">
        <v>159</v>
      </c>
      <c r="G148" s="248"/>
      <c r="H148" s="251">
        <v>10.4</v>
      </c>
      <c r="I148" s="252"/>
      <c r="J148" s="248"/>
      <c r="K148" s="248"/>
      <c r="L148" s="253"/>
      <c r="M148" s="254"/>
      <c r="N148" s="255"/>
      <c r="O148" s="255"/>
      <c r="P148" s="255"/>
      <c r="Q148" s="255"/>
      <c r="R148" s="255"/>
      <c r="S148" s="255"/>
      <c r="T148" s="25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7" t="s">
        <v>157</v>
      </c>
      <c r="AU148" s="257" t="s">
        <v>89</v>
      </c>
      <c r="AV148" s="14" t="s">
        <v>152</v>
      </c>
      <c r="AW148" s="14" t="s">
        <v>36</v>
      </c>
      <c r="AX148" s="14" t="s">
        <v>87</v>
      </c>
      <c r="AY148" s="257" t="s">
        <v>144</v>
      </c>
    </row>
    <row r="149" spans="1:65" s="2" customFormat="1" ht="24.15" customHeight="1">
      <c r="A149" s="37"/>
      <c r="B149" s="38"/>
      <c r="C149" s="217" t="s">
        <v>168</v>
      </c>
      <c r="D149" s="217" t="s">
        <v>147</v>
      </c>
      <c r="E149" s="218" t="s">
        <v>230</v>
      </c>
      <c r="F149" s="219" t="s">
        <v>231</v>
      </c>
      <c r="G149" s="220" t="s">
        <v>171</v>
      </c>
      <c r="H149" s="221">
        <v>1.6</v>
      </c>
      <c r="I149" s="222"/>
      <c r="J149" s="223">
        <f>ROUND(I149*H149,2)</f>
        <v>0</v>
      </c>
      <c r="K149" s="219" t="s">
        <v>151</v>
      </c>
      <c r="L149" s="43"/>
      <c r="M149" s="224" t="s">
        <v>1</v>
      </c>
      <c r="N149" s="225" t="s">
        <v>44</v>
      </c>
      <c r="O149" s="90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8" t="s">
        <v>152</v>
      </c>
      <c r="AT149" s="228" t="s">
        <v>147</v>
      </c>
      <c r="AU149" s="228" t="s">
        <v>89</v>
      </c>
      <c r="AY149" s="16" t="s">
        <v>144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6" t="s">
        <v>87</v>
      </c>
      <c r="BK149" s="229">
        <f>ROUND(I149*H149,2)</f>
        <v>0</v>
      </c>
      <c r="BL149" s="16" t="s">
        <v>152</v>
      </c>
      <c r="BM149" s="228" t="s">
        <v>314</v>
      </c>
    </row>
    <row r="150" spans="1:47" s="2" customFormat="1" ht="12">
      <c r="A150" s="37"/>
      <c r="B150" s="38"/>
      <c r="C150" s="39"/>
      <c r="D150" s="230" t="s">
        <v>154</v>
      </c>
      <c r="E150" s="39"/>
      <c r="F150" s="231" t="s">
        <v>231</v>
      </c>
      <c r="G150" s="39"/>
      <c r="H150" s="39"/>
      <c r="I150" s="232"/>
      <c r="J150" s="39"/>
      <c r="K150" s="39"/>
      <c r="L150" s="43"/>
      <c r="M150" s="233"/>
      <c r="N150" s="234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154</v>
      </c>
      <c r="AU150" s="16" t="s">
        <v>89</v>
      </c>
    </row>
    <row r="151" spans="1:47" s="2" customFormat="1" ht="12">
      <c r="A151" s="37"/>
      <c r="B151" s="38"/>
      <c r="C151" s="39"/>
      <c r="D151" s="230" t="s">
        <v>155</v>
      </c>
      <c r="E151" s="39"/>
      <c r="F151" s="235" t="s">
        <v>233</v>
      </c>
      <c r="G151" s="39"/>
      <c r="H151" s="39"/>
      <c r="I151" s="232"/>
      <c r="J151" s="39"/>
      <c r="K151" s="39"/>
      <c r="L151" s="43"/>
      <c r="M151" s="233"/>
      <c r="N151" s="234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155</v>
      </c>
      <c r="AU151" s="16" t="s">
        <v>89</v>
      </c>
    </row>
    <row r="152" spans="1:47" s="2" customFormat="1" ht="12">
      <c r="A152" s="37"/>
      <c r="B152" s="38"/>
      <c r="C152" s="39"/>
      <c r="D152" s="230" t="s">
        <v>180</v>
      </c>
      <c r="E152" s="39"/>
      <c r="F152" s="235" t="s">
        <v>234</v>
      </c>
      <c r="G152" s="39"/>
      <c r="H152" s="39"/>
      <c r="I152" s="232"/>
      <c r="J152" s="39"/>
      <c r="K152" s="39"/>
      <c r="L152" s="43"/>
      <c r="M152" s="233"/>
      <c r="N152" s="234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180</v>
      </c>
      <c r="AU152" s="16" t="s">
        <v>89</v>
      </c>
    </row>
    <row r="153" spans="1:51" s="13" customFormat="1" ht="12">
      <c r="A153" s="13"/>
      <c r="B153" s="236"/>
      <c r="C153" s="237"/>
      <c r="D153" s="230" t="s">
        <v>157</v>
      </c>
      <c r="E153" s="238" t="s">
        <v>1</v>
      </c>
      <c r="F153" s="239" t="s">
        <v>325</v>
      </c>
      <c r="G153" s="237"/>
      <c r="H153" s="240">
        <v>1.6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157</v>
      </c>
      <c r="AU153" s="246" t="s">
        <v>89</v>
      </c>
      <c r="AV153" s="13" t="s">
        <v>89</v>
      </c>
      <c r="AW153" s="13" t="s">
        <v>36</v>
      </c>
      <c r="AX153" s="13" t="s">
        <v>79</v>
      </c>
      <c r="AY153" s="246" t="s">
        <v>144</v>
      </c>
    </row>
    <row r="154" spans="1:51" s="14" customFormat="1" ht="12">
      <c r="A154" s="14"/>
      <c r="B154" s="247"/>
      <c r="C154" s="248"/>
      <c r="D154" s="230" t="s">
        <v>157</v>
      </c>
      <c r="E154" s="249" t="s">
        <v>1</v>
      </c>
      <c r="F154" s="250" t="s">
        <v>159</v>
      </c>
      <c r="G154" s="248"/>
      <c r="H154" s="251">
        <v>1.6</v>
      </c>
      <c r="I154" s="252"/>
      <c r="J154" s="248"/>
      <c r="K154" s="248"/>
      <c r="L154" s="253"/>
      <c r="M154" s="254"/>
      <c r="N154" s="255"/>
      <c r="O154" s="255"/>
      <c r="P154" s="255"/>
      <c r="Q154" s="255"/>
      <c r="R154" s="255"/>
      <c r="S154" s="255"/>
      <c r="T154" s="25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7" t="s">
        <v>157</v>
      </c>
      <c r="AU154" s="257" t="s">
        <v>89</v>
      </c>
      <c r="AV154" s="14" t="s">
        <v>152</v>
      </c>
      <c r="AW154" s="14" t="s">
        <v>36</v>
      </c>
      <c r="AX154" s="14" t="s">
        <v>87</v>
      </c>
      <c r="AY154" s="257" t="s">
        <v>144</v>
      </c>
    </row>
    <row r="155" spans="1:63" s="12" customFormat="1" ht="22.8" customHeight="1">
      <c r="A155" s="12"/>
      <c r="B155" s="201"/>
      <c r="C155" s="202"/>
      <c r="D155" s="203" t="s">
        <v>78</v>
      </c>
      <c r="E155" s="215" t="s">
        <v>211</v>
      </c>
      <c r="F155" s="215" t="s">
        <v>256</v>
      </c>
      <c r="G155" s="202"/>
      <c r="H155" s="202"/>
      <c r="I155" s="205"/>
      <c r="J155" s="216">
        <f>BK155</f>
        <v>0</v>
      </c>
      <c r="K155" s="202"/>
      <c r="L155" s="207"/>
      <c r="M155" s="208"/>
      <c r="N155" s="209"/>
      <c r="O155" s="209"/>
      <c r="P155" s="210">
        <f>SUM(P156:P160)</f>
        <v>0</v>
      </c>
      <c r="Q155" s="209"/>
      <c r="R155" s="210">
        <f>SUM(R156:R160)</f>
        <v>0</v>
      </c>
      <c r="S155" s="209"/>
      <c r="T155" s="211">
        <f>SUM(T156:T160)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2" t="s">
        <v>87</v>
      </c>
      <c r="AT155" s="213" t="s">
        <v>78</v>
      </c>
      <c r="AU155" s="213" t="s">
        <v>87</v>
      </c>
      <c r="AY155" s="212" t="s">
        <v>144</v>
      </c>
      <c r="BK155" s="214">
        <f>SUM(BK156:BK160)</f>
        <v>0</v>
      </c>
    </row>
    <row r="156" spans="1:65" s="2" customFormat="1" ht="24.15" customHeight="1">
      <c r="A156" s="37"/>
      <c r="B156" s="38"/>
      <c r="C156" s="217" t="s">
        <v>229</v>
      </c>
      <c r="D156" s="217" t="s">
        <v>147</v>
      </c>
      <c r="E156" s="218" t="s">
        <v>257</v>
      </c>
      <c r="F156" s="219" t="s">
        <v>258</v>
      </c>
      <c r="G156" s="220" t="s">
        <v>207</v>
      </c>
      <c r="H156" s="221">
        <v>8</v>
      </c>
      <c r="I156" s="222"/>
      <c r="J156" s="223">
        <f>ROUND(I156*H156,2)</f>
        <v>0</v>
      </c>
      <c r="K156" s="219" t="s">
        <v>151</v>
      </c>
      <c r="L156" s="43"/>
      <c r="M156" s="224" t="s">
        <v>1</v>
      </c>
      <c r="N156" s="225" t="s">
        <v>44</v>
      </c>
      <c r="O156" s="90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8" t="s">
        <v>152</v>
      </c>
      <c r="AT156" s="228" t="s">
        <v>147</v>
      </c>
      <c r="AU156" s="228" t="s">
        <v>89</v>
      </c>
      <c r="AY156" s="16" t="s">
        <v>144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6" t="s">
        <v>87</v>
      </c>
      <c r="BK156" s="229">
        <f>ROUND(I156*H156,2)</f>
        <v>0</v>
      </c>
      <c r="BL156" s="16" t="s">
        <v>152</v>
      </c>
      <c r="BM156" s="228" t="s">
        <v>316</v>
      </c>
    </row>
    <row r="157" spans="1:47" s="2" customFormat="1" ht="12">
      <c r="A157" s="37"/>
      <c r="B157" s="38"/>
      <c r="C157" s="39"/>
      <c r="D157" s="230" t="s">
        <v>154</v>
      </c>
      <c r="E157" s="39"/>
      <c r="F157" s="231" t="s">
        <v>258</v>
      </c>
      <c r="G157" s="39"/>
      <c r="H157" s="39"/>
      <c r="I157" s="232"/>
      <c r="J157" s="39"/>
      <c r="K157" s="39"/>
      <c r="L157" s="43"/>
      <c r="M157" s="233"/>
      <c r="N157" s="234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154</v>
      </c>
      <c r="AU157" s="16" t="s">
        <v>89</v>
      </c>
    </row>
    <row r="158" spans="1:47" s="2" customFormat="1" ht="12">
      <c r="A158" s="37"/>
      <c r="B158" s="38"/>
      <c r="C158" s="39"/>
      <c r="D158" s="230" t="s">
        <v>155</v>
      </c>
      <c r="E158" s="39"/>
      <c r="F158" s="235" t="s">
        <v>260</v>
      </c>
      <c r="G158" s="39"/>
      <c r="H158" s="39"/>
      <c r="I158" s="232"/>
      <c r="J158" s="39"/>
      <c r="K158" s="39"/>
      <c r="L158" s="43"/>
      <c r="M158" s="233"/>
      <c r="N158" s="234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155</v>
      </c>
      <c r="AU158" s="16" t="s">
        <v>89</v>
      </c>
    </row>
    <row r="159" spans="1:51" s="13" customFormat="1" ht="12">
      <c r="A159" s="13"/>
      <c r="B159" s="236"/>
      <c r="C159" s="237"/>
      <c r="D159" s="230" t="s">
        <v>157</v>
      </c>
      <c r="E159" s="238" t="s">
        <v>1</v>
      </c>
      <c r="F159" s="239" t="s">
        <v>326</v>
      </c>
      <c r="G159" s="237"/>
      <c r="H159" s="240">
        <v>8</v>
      </c>
      <c r="I159" s="241"/>
      <c r="J159" s="237"/>
      <c r="K159" s="237"/>
      <c r="L159" s="242"/>
      <c r="M159" s="243"/>
      <c r="N159" s="244"/>
      <c r="O159" s="244"/>
      <c r="P159" s="244"/>
      <c r="Q159" s="244"/>
      <c r="R159" s="244"/>
      <c r="S159" s="244"/>
      <c r="T159" s="24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6" t="s">
        <v>157</v>
      </c>
      <c r="AU159" s="246" t="s">
        <v>89</v>
      </c>
      <c r="AV159" s="13" t="s">
        <v>89</v>
      </c>
      <c r="AW159" s="13" t="s">
        <v>36</v>
      </c>
      <c r="AX159" s="13" t="s">
        <v>79</v>
      </c>
      <c r="AY159" s="246" t="s">
        <v>144</v>
      </c>
    </row>
    <row r="160" spans="1:51" s="14" customFormat="1" ht="12">
      <c r="A160" s="14"/>
      <c r="B160" s="247"/>
      <c r="C160" s="248"/>
      <c r="D160" s="230" t="s">
        <v>157</v>
      </c>
      <c r="E160" s="249" t="s">
        <v>1</v>
      </c>
      <c r="F160" s="250" t="s">
        <v>159</v>
      </c>
      <c r="G160" s="248"/>
      <c r="H160" s="251">
        <v>8</v>
      </c>
      <c r="I160" s="252"/>
      <c r="J160" s="248"/>
      <c r="K160" s="248"/>
      <c r="L160" s="253"/>
      <c r="M160" s="254"/>
      <c r="N160" s="255"/>
      <c r="O160" s="255"/>
      <c r="P160" s="255"/>
      <c r="Q160" s="255"/>
      <c r="R160" s="255"/>
      <c r="S160" s="255"/>
      <c r="T160" s="25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7" t="s">
        <v>157</v>
      </c>
      <c r="AU160" s="257" t="s">
        <v>89</v>
      </c>
      <c r="AV160" s="14" t="s">
        <v>152</v>
      </c>
      <c r="AW160" s="14" t="s">
        <v>36</v>
      </c>
      <c r="AX160" s="14" t="s">
        <v>87</v>
      </c>
      <c r="AY160" s="257" t="s">
        <v>144</v>
      </c>
    </row>
    <row r="161" spans="1:63" s="12" customFormat="1" ht="25.9" customHeight="1">
      <c r="A161" s="12"/>
      <c r="B161" s="201"/>
      <c r="C161" s="202"/>
      <c r="D161" s="203" t="s">
        <v>78</v>
      </c>
      <c r="E161" s="204" t="s">
        <v>189</v>
      </c>
      <c r="F161" s="204" t="s">
        <v>190</v>
      </c>
      <c r="G161" s="202"/>
      <c r="H161" s="202"/>
      <c r="I161" s="205"/>
      <c r="J161" s="206">
        <f>BK161</f>
        <v>0</v>
      </c>
      <c r="K161" s="202"/>
      <c r="L161" s="207"/>
      <c r="M161" s="208"/>
      <c r="N161" s="209"/>
      <c r="O161" s="209"/>
      <c r="P161" s="210">
        <f>SUM(P162:P166)</f>
        <v>0</v>
      </c>
      <c r="Q161" s="209"/>
      <c r="R161" s="210">
        <f>SUM(R162:R166)</f>
        <v>0</v>
      </c>
      <c r="S161" s="209"/>
      <c r="T161" s="211">
        <f>SUM(T162:T166)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2" t="s">
        <v>152</v>
      </c>
      <c r="AT161" s="213" t="s">
        <v>78</v>
      </c>
      <c r="AU161" s="213" t="s">
        <v>79</v>
      </c>
      <c r="AY161" s="212" t="s">
        <v>144</v>
      </c>
      <c r="BK161" s="214">
        <f>SUM(BK162:BK166)</f>
        <v>0</v>
      </c>
    </row>
    <row r="162" spans="1:65" s="2" customFormat="1" ht="37.8" customHeight="1">
      <c r="A162" s="37"/>
      <c r="B162" s="38"/>
      <c r="C162" s="217" t="s">
        <v>152</v>
      </c>
      <c r="D162" s="217" t="s">
        <v>147</v>
      </c>
      <c r="E162" s="218" t="s">
        <v>198</v>
      </c>
      <c r="F162" s="219" t="s">
        <v>199</v>
      </c>
      <c r="G162" s="220" t="s">
        <v>200</v>
      </c>
      <c r="H162" s="221">
        <v>1.5</v>
      </c>
      <c r="I162" s="222"/>
      <c r="J162" s="223">
        <f>ROUND(I162*H162,2)</f>
        <v>0</v>
      </c>
      <c r="K162" s="219" t="s">
        <v>151</v>
      </c>
      <c r="L162" s="43"/>
      <c r="M162" s="224" t="s">
        <v>1</v>
      </c>
      <c r="N162" s="225" t="s">
        <v>44</v>
      </c>
      <c r="O162" s="90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28" t="s">
        <v>193</v>
      </c>
      <c r="AT162" s="228" t="s">
        <v>147</v>
      </c>
      <c r="AU162" s="228" t="s">
        <v>87</v>
      </c>
      <c r="AY162" s="16" t="s">
        <v>144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6" t="s">
        <v>87</v>
      </c>
      <c r="BK162" s="229">
        <f>ROUND(I162*H162,2)</f>
        <v>0</v>
      </c>
      <c r="BL162" s="16" t="s">
        <v>193</v>
      </c>
      <c r="BM162" s="228" t="s">
        <v>318</v>
      </c>
    </row>
    <row r="163" spans="1:47" s="2" customFormat="1" ht="12">
      <c r="A163" s="37"/>
      <c r="B163" s="38"/>
      <c r="C163" s="39"/>
      <c r="D163" s="230" t="s">
        <v>154</v>
      </c>
      <c r="E163" s="39"/>
      <c r="F163" s="231" t="s">
        <v>199</v>
      </c>
      <c r="G163" s="39"/>
      <c r="H163" s="39"/>
      <c r="I163" s="232"/>
      <c r="J163" s="39"/>
      <c r="K163" s="39"/>
      <c r="L163" s="43"/>
      <c r="M163" s="233"/>
      <c r="N163" s="234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154</v>
      </c>
      <c r="AU163" s="16" t="s">
        <v>87</v>
      </c>
    </row>
    <row r="164" spans="1:47" s="2" customFormat="1" ht="12">
      <c r="A164" s="37"/>
      <c r="B164" s="38"/>
      <c r="C164" s="39"/>
      <c r="D164" s="230" t="s">
        <v>155</v>
      </c>
      <c r="E164" s="39"/>
      <c r="F164" s="235" t="s">
        <v>202</v>
      </c>
      <c r="G164" s="39"/>
      <c r="H164" s="39"/>
      <c r="I164" s="232"/>
      <c r="J164" s="39"/>
      <c r="K164" s="39"/>
      <c r="L164" s="43"/>
      <c r="M164" s="233"/>
      <c r="N164" s="234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155</v>
      </c>
      <c r="AU164" s="16" t="s">
        <v>87</v>
      </c>
    </row>
    <row r="165" spans="1:51" s="13" customFormat="1" ht="12">
      <c r="A165" s="13"/>
      <c r="B165" s="236"/>
      <c r="C165" s="237"/>
      <c r="D165" s="230" t="s">
        <v>157</v>
      </c>
      <c r="E165" s="238" t="s">
        <v>1</v>
      </c>
      <c r="F165" s="239" t="s">
        <v>327</v>
      </c>
      <c r="G165" s="237"/>
      <c r="H165" s="240">
        <v>1.5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6" t="s">
        <v>157</v>
      </c>
      <c r="AU165" s="246" t="s">
        <v>87</v>
      </c>
      <c r="AV165" s="13" t="s">
        <v>89</v>
      </c>
      <c r="AW165" s="13" t="s">
        <v>36</v>
      </c>
      <c r="AX165" s="13" t="s">
        <v>79</v>
      </c>
      <c r="AY165" s="246" t="s">
        <v>144</v>
      </c>
    </row>
    <row r="166" spans="1:51" s="14" customFormat="1" ht="12">
      <c r="A166" s="14"/>
      <c r="B166" s="247"/>
      <c r="C166" s="248"/>
      <c r="D166" s="230" t="s">
        <v>157</v>
      </c>
      <c r="E166" s="249" t="s">
        <v>1</v>
      </c>
      <c r="F166" s="250" t="s">
        <v>159</v>
      </c>
      <c r="G166" s="248"/>
      <c r="H166" s="251">
        <v>1.5</v>
      </c>
      <c r="I166" s="252"/>
      <c r="J166" s="248"/>
      <c r="K166" s="248"/>
      <c r="L166" s="253"/>
      <c r="M166" s="258"/>
      <c r="N166" s="259"/>
      <c r="O166" s="259"/>
      <c r="P166" s="259"/>
      <c r="Q166" s="259"/>
      <c r="R166" s="259"/>
      <c r="S166" s="259"/>
      <c r="T166" s="260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7" t="s">
        <v>157</v>
      </c>
      <c r="AU166" s="257" t="s">
        <v>87</v>
      </c>
      <c r="AV166" s="14" t="s">
        <v>152</v>
      </c>
      <c r="AW166" s="14" t="s">
        <v>36</v>
      </c>
      <c r="AX166" s="14" t="s">
        <v>87</v>
      </c>
      <c r="AY166" s="257" t="s">
        <v>144</v>
      </c>
    </row>
    <row r="167" spans="1:31" s="2" customFormat="1" ht="6.95" customHeight="1">
      <c r="A167" s="37"/>
      <c r="B167" s="65"/>
      <c r="C167" s="66"/>
      <c r="D167" s="66"/>
      <c r="E167" s="66"/>
      <c r="F167" s="66"/>
      <c r="G167" s="66"/>
      <c r="H167" s="66"/>
      <c r="I167" s="66"/>
      <c r="J167" s="66"/>
      <c r="K167" s="66"/>
      <c r="L167" s="43"/>
      <c r="M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</row>
  </sheetData>
  <sheetProtection password="CDD7" sheet="1" objects="1" scenarios="1" formatColumns="0" formatRows="0" autoFilter="0"/>
  <autoFilter ref="C120:K166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110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89</v>
      </c>
    </row>
    <row r="4" spans="2:46" s="1" customFormat="1" ht="24.95" customHeight="1">
      <c r="B4" s="19"/>
      <c r="D4" s="137" t="s">
        <v>117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Oprava komunikací, Zoopark Chomutov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118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328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4. 10. 2021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34</v>
      </c>
      <c r="F21" s="37"/>
      <c r="G21" s="37"/>
      <c r="H21" s="37"/>
      <c r="I21" s="139" t="s">
        <v>28</v>
      </c>
      <c r="J21" s="142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28</v>
      </c>
      <c r="J24" s="142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39</v>
      </c>
      <c r="E30" s="37"/>
      <c r="F30" s="37"/>
      <c r="G30" s="37"/>
      <c r="H30" s="37"/>
      <c r="I30" s="37"/>
      <c r="J30" s="150">
        <f>ROUND(J120,2)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41</v>
      </c>
      <c r="G32" s="37"/>
      <c r="H32" s="37"/>
      <c r="I32" s="151" t="s">
        <v>40</v>
      </c>
      <c r="J32" s="151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43</v>
      </c>
      <c r="E33" s="139" t="s">
        <v>44</v>
      </c>
      <c r="F33" s="153">
        <f>ROUND((SUM(BE120:BE157)),2)</f>
        <v>0</v>
      </c>
      <c r="G33" s="37"/>
      <c r="H33" s="37"/>
      <c r="I33" s="154">
        <v>0.21</v>
      </c>
      <c r="J33" s="153">
        <f>ROUND(((SUM(BE120:BE157))*I33),2)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45</v>
      </c>
      <c r="F34" s="153">
        <f>ROUND((SUM(BF120:BF157)),2)</f>
        <v>0</v>
      </c>
      <c r="G34" s="37"/>
      <c r="H34" s="37"/>
      <c r="I34" s="154">
        <v>0.15</v>
      </c>
      <c r="J34" s="153">
        <f>ROUND(((SUM(BF120:BF157))*I34),2)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46</v>
      </c>
      <c r="F35" s="153">
        <f>ROUND((SUM(BG120:BG157)),2)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47</v>
      </c>
      <c r="F36" s="153">
        <f>ROUND((SUM(BH120:BH157)),2)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48</v>
      </c>
      <c r="F37" s="153">
        <f>ROUND((SUM(BI120:BI157)),2)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52</v>
      </c>
      <c r="E50" s="163"/>
      <c r="F50" s="163"/>
      <c r="G50" s="162" t="s">
        <v>53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54</v>
      </c>
      <c r="E61" s="165"/>
      <c r="F61" s="166" t="s">
        <v>55</v>
      </c>
      <c r="G61" s="164" t="s">
        <v>54</v>
      </c>
      <c r="H61" s="165"/>
      <c r="I61" s="165"/>
      <c r="J61" s="167" t="s">
        <v>55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56</v>
      </c>
      <c r="E65" s="168"/>
      <c r="F65" s="168"/>
      <c r="G65" s="162" t="s">
        <v>57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54</v>
      </c>
      <c r="E76" s="165"/>
      <c r="F76" s="166" t="s">
        <v>55</v>
      </c>
      <c r="G76" s="164" t="s">
        <v>54</v>
      </c>
      <c r="H76" s="165"/>
      <c r="I76" s="165"/>
      <c r="J76" s="167" t="s">
        <v>55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120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Oprava komunikací, Zoopark Chomutov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118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12 - OPRAVA/SANACE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4. 10. 2021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Statutární město Chomutov</v>
      </c>
      <c r="G91" s="39"/>
      <c r="H91" s="39"/>
      <c r="I91" s="31" t="s">
        <v>32</v>
      </c>
      <c r="J91" s="35" t="str">
        <f>E21</f>
        <v>Pavepro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Pavepro s.r.o.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121</v>
      </c>
      <c r="D94" s="175"/>
      <c r="E94" s="175"/>
      <c r="F94" s="175"/>
      <c r="G94" s="175"/>
      <c r="H94" s="175"/>
      <c r="I94" s="175"/>
      <c r="J94" s="176" t="s">
        <v>122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123</v>
      </c>
      <c r="D96" s="39"/>
      <c r="E96" s="39"/>
      <c r="F96" s="39"/>
      <c r="G96" s="39"/>
      <c r="H96" s="39"/>
      <c r="I96" s="39"/>
      <c r="J96" s="109">
        <f>J120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124</v>
      </c>
    </row>
    <row r="97" spans="1:31" s="9" customFormat="1" ht="24.95" customHeight="1">
      <c r="A97" s="9"/>
      <c r="B97" s="178"/>
      <c r="C97" s="179"/>
      <c r="D97" s="180" t="s">
        <v>125</v>
      </c>
      <c r="E97" s="181"/>
      <c r="F97" s="181"/>
      <c r="G97" s="181"/>
      <c r="H97" s="181"/>
      <c r="I97" s="181"/>
      <c r="J97" s="182">
        <f>J121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126</v>
      </c>
      <c r="E98" s="187"/>
      <c r="F98" s="187"/>
      <c r="G98" s="187"/>
      <c r="H98" s="187"/>
      <c r="I98" s="187"/>
      <c r="J98" s="188">
        <f>J122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127</v>
      </c>
      <c r="E99" s="187"/>
      <c r="F99" s="187"/>
      <c r="G99" s="187"/>
      <c r="H99" s="187"/>
      <c r="I99" s="187"/>
      <c r="J99" s="188">
        <f>J128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78"/>
      <c r="C100" s="179"/>
      <c r="D100" s="180" t="s">
        <v>128</v>
      </c>
      <c r="E100" s="181"/>
      <c r="F100" s="181"/>
      <c r="G100" s="181"/>
      <c r="H100" s="181"/>
      <c r="I100" s="181"/>
      <c r="J100" s="182">
        <f>J146</f>
        <v>0</v>
      </c>
      <c r="K100" s="179"/>
      <c r="L100" s="18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s="2" customFormat="1" ht="6.95" customHeight="1">
      <c r="A102" s="37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6" spans="1:31" s="2" customFormat="1" ht="6.95" customHeight="1">
      <c r="A106" s="37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24.95" customHeight="1">
      <c r="A107" s="37"/>
      <c r="B107" s="38"/>
      <c r="C107" s="22" t="s">
        <v>129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16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173" t="str">
        <f>E7</f>
        <v>Oprava komunikací, Zoopark Chomutov</v>
      </c>
      <c r="F110" s="31"/>
      <c r="G110" s="31"/>
      <c r="H110" s="31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118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75" t="str">
        <f>E9</f>
        <v>12 - OPRAVA/SANACE</v>
      </c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20</v>
      </c>
      <c r="D114" s="39"/>
      <c r="E114" s="39"/>
      <c r="F114" s="26" t="str">
        <f>F12</f>
        <v xml:space="preserve"> </v>
      </c>
      <c r="G114" s="39"/>
      <c r="H114" s="39"/>
      <c r="I114" s="31" t="s">
        <v>22</v>
      </c>
      <c r="J114" s="78" t="str">
        <f>IF(J12="","",J12)</f>
        <v>4. 10. 2021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24</v>
      </c>
      <c r="D116" s="39"/>
      <c r="E116" s="39"/>
      <c r="F116" s="26" t="str">
        <f>E15</f>
        <v>Statutární město Chomutov</v>
      </c>
      <c r="G116" s="39"/>
      <c r="H116" s="39"/>
      <c r="I116" s="31" t="s">
        <v>32</v>
      </c>
      <c r="J116" s="35" t="str">
        <f>E21</f>
        <v>Pavepro s.r.o.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30</v>
      </c>
      <c r="D117" s="39"/>
      <c r="E117" s="39"/>
      <c r="F117" s="26" t="str">
        <f>IF(E18="","",E18)</f>
        <v>Vyplň údaj</v>
      </c>
      <c r="G117" s="39"/>
      <c r="H117" s="39"/>
      <c r="I117" s="31" t="s">
        <v>37</v>
      </c>
      <c r="J117" s="35" t="str">
        <f>E24</f>
        <v>Pavepro s.r.o.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0.3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11" customFormat="1" ht="29.25" customHeight="1">
      <c r="A119" s="190"/>
      <c r="B119" s="191"/>
      <c r="C119" s="192" t="s">
        <v>130</v>
      </c>
      <c r="D119" s="193" t="s">
        <v>64</v>
      </c>
      <c r="E119" s="193" t="s">
        <v>60</v>
      </c>
      <c r="F119" s="193" t="s">
        <v>61</v>
      </c>
      <c r="G119" s="193" t="s">
        <v>131</v>
      </c>
      <c r="H119" s="193" t="s">
        <v>132</v>
      </c>
      <c r="I119" s="193" t="s">
        <v>133</v>
      </c>
      <c r="J119" s="193" t="s">
        <v>122</v>
      </c>
      <c r="K119" s="194" t="s">
        <v>134</v>
      </c>
      <c r="L119" s="195"/>
      <c r="M119" s="99" t="s">
        <v>1</v>
      </c>
      <c r="N119" s="100" t="s">
        <v>43</v>
      </c>
      <c r="O119" s="100" t="s">
        <v>135</v>
      </c>
      <c r="P119" s="100" t="s">
        <v>136</v>
      </c>
      <c r="Q119" s="100" t="s">
        <v>137</v>
      </c>
      <c r="R119" s="100" t="s">
        <v>138</v>
      </c>
      <c r="S119" s="100" t="s">
        <v>139</v>
      </c>
      <c r="T119" s="101" t="s">
        <v>140</v>
      </c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</row>
    <row r="120" spans="1:63" s="2" customFormat="1" ht="22.8" customHeight="1">
      <c r="A120" s="37"/>
      <c r="B120" s="38"/>
      <c r="C120" s="106" t="s">
        <v>141</v>
      </c>
      <c r="D120" s="39"/>
      <c r="E120" s="39"/>
      <c r="F120" s="39"/>
      <c r="G120" s="39"/>
      <c r="H120" s="39"/>
      <c r="I120" s="39"/>
      <c r="J120" s="196">
        <f>BK120</f>
        <v>0</v>
      </c>
      <c r="K120" s="39"/>
      <c r="L120" s="43"/>
      <c r="M120" s="102"/>
      <c r="N120" s="197"/>
      <c r="O120" s="103"/>
      <c r="P120" s="198">
        <f>P121+P146</f>
        <v>0</v>
      </c>
      <c r="Q120" s="103"/>
      <c r="R120" s="198">
        <f>R121+R146</f>
        <v>0</v>
      </c>
      <c r="S120" s="103"/>
      <c r="T120" s="199">
        <f>T121+T146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78</v>
      </c>
      <c r="AU120" s="16" t="s">
        <v>124</v>
      </c>
      <c r="BK120" s="200">
        <f>BK121+BK146</f>
        <v>0</v>
      </c>
    </row>
    <row r="121" spans="1:63" s="12" customFormat="1" ht="25.9" customHeight="1">
      <c r="A121" s="12"/>
      <c r="B121" s="201"/>
      <c r="C121" s="202"/>
      <c r="D121" s="203" t="s">
        <v>78</v>
      </c>
      <c r="E121" s="204" t="s">
        <v>142</v>
      </c>
      <c r="F121" s="204" t="s">
        <v>143</v>
      </c>
      <c r="G121" s="202"/>
      <c r="H121" s="202"/>
      <c r="I121" s="205"/>
      <c r="J121" s="206">
        <f>BK121</f>
        <v>0</v>
      </c>
      <c r="K121" s="202"/>
      <c r="L121" s="207"/>
      <c r="M121" s="208"/>
      <c r="N121" s="209"/>
      <c r="O121" s="209"/>
      <c r="P121" s="210">
        <f>P122+P128</f>
        <v>0</v>
      </c>
      <c r="Q121" s="209"/>
      <c r="R121" s="210">
        <f>R122+R128</f>
        <v>0</v>
      </c>
      <c r="S121" s="209"/>
      <c r="T121" s="211">
        <f>T122+T128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2" t="s">
        <v>87</v>
      </c>
      <c r="AT121" s="213" t="s">
        <v>78</v>
      </c>
      <c r="AU121" s="213" t="s">
        <v>79</v>
      </c>
      <c r="AY121" s="212" t="s">
        <v>144</v>
      </c>
      <c r="BK121" s="214">
        <f>BK122+BK128</f>
        <v>0</v>
      </c>
    </row>
    <row r="122" spans="1:63" s="12" customFormat="1" ht="22.8" customHeight="1">
      <c r="A122" s="12"/>
      <c r="B122" s="201"/>
      <c r="C122" s="202"/>
      <c r="D122" s="203" t="s">
        <v>78</v>
      </c>
      <c r="E122" s="215" t="s">
        <v>87</v>
      </c>
      <c r="F122" s="215" t="s">
        <v>145</v>
      </c>
      <c r="G122" s="202"/>
      <c r="H122" s="202"/>
      <c r="I122" s="205"/>
      <c r="J122" s="216">
        <f>BK122</f>
        <v>0</v>
      </c>
      <c r="K122" s="202"/>
      <c r="L122" s="207"/>
      <c r="M122" s="208"/>
      <c r="N122" s="209"/>
      <c r="O122" s="209"/>
      <c r="P122" s="210">
        <f>SUM(P123:P127)</f>
        <v>0</v>
      </c>
      <c r="Q122" s="209"/>
      <c r="R122" s="210">
        <f>SUM(R123:R127)</f>
        <v>0</v>
      </c>
      <c r="S122" s="209"/>
      <c r="T122" s="211">
        <f>SUM(T123:T127)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2" t="s">
        <v>87</v>
      </c>
      <c r="AT122" s="213" t="s">
        <v>78</v>
      </c>
      <c r="AU122" s="213" t="s">
        <v>87</v>
      </c>
      <c r="AY122" s="212" t="s">
        <v>144</v>
      </c>
      <c r="BK122" s="214">
        <f>SUM(BK123:BK127)</f>
        <v>0</v>
      </c>
    </row>
    <row r="123" spans="1:65" s="2" customFormat="1" ht="24.15" customHeight="1">
      <c r="A123" s="37"/>
      <c r="B123" s="38"/>
      <c r="C123" s="217" t="s">
        <v>146</v>
      </c>
      <c r="D123" s="217" t="s">
        <v>147</v>
      </c>
      <c r="E123" s="218" t="s">
        <v>148</v>
      </c>
      <c r="F123" s="219" t="s">
        <v>149</v>
      </c>
      <c r="G123" s="220" t="s">
        <v>150</v>
      </c>
      <c r="H123" s="221">
        <v>6</v>
      </c>
      <c r="I123" s="222"/>
      <c r="J123" s="223">
        <f>ROUND(I123*H123,2)</f>
        <v>0</v>
      </c>
      <c r="K123" s="219" t="s">
        <v>151</v>
      </c>
      <c r="L123" s="43"/>
      <c r="M123" s="224" t="s">
        <v>1</v>
      </c>
      <c r="N123" s="225" t="s">
        <v>44</v>
      </c>
      <c r="O123" s="90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28" t="s">
        <v>152</v>
      </c>
      <c r="AT123" s="228" t="s">
        <v>147</v>
      </c>
      <c r="AU123" s="228" t="s">
        <v>89</v>
      </c>
      <c r="AY123" s="16" t="s">
        <v>144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6" t="s">
        <v>87</v>
      </c>
      <c r="BK123" s="229">
        <f>ROUND(I123*H123,2)</f>
        <v>0</v>
      </c>
      <c r="BL123" s="16" t="s">
        <v>152</v>
      </c>
      <c r="BM123" s="228" t="s">
        <v>153</v>
      </c>
    </row>
    <row r="124" spans="1:47" s="2" customFormat="1" ht="12">
      <c r="A124" s="37"/>
      <c r="B124" s="38"/>
      <c r="C124" s="39"/>
      <c r="D124" s="230" t="s">
        <v>154</v>
      </c>
      <c r="E124" s="39"/>
      <c r="F124" s="231" t="s">
        <v>149</v>
      </c>
      <c r="G124" s="39"/>
      <c r="H124" s="39"/>
      <c r="I124" s="232"/>
      <c r="J124" s="39"/>
      <c r="K124" s="39"/>
      <c r="L124" s="43"/>
      <c r="M124" s="233"/>
      <c r="N124" s="234"/>
      <c r="O124" s="90"/>
      <c r="P124" s="90"/>
      <c r="Q124" s="90"/>
      <c r="R124" s="90"/>
      <c r="S124" s="90"/>
      <c r="T124" s="91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154</v>
      </c>
      <c r="AU124" s="16" t="s">
        <v>89</v>
      </c>
    </row>
    <row r="125" spans="1:47" s="2" customFormat="1" ht="12">
      <c r="A125" s="37"/>
      <c r="B125" s="38"/>
      <c r="C125" s="39"/>
      <c r="D125" s="230" t="s">
        <v>155</v>
      </c>
      <c r="E125" s="39"/>
      <c r="F125" s="235" t="s">
        <v>156</v>
      </c>
      <c r="G125" s="39"/>
      <c r="H125" s="39"/>
      <c r="I125" s="232"/>
      <c r="J125" s="39"/>
      <c r="K125" s="39"/>
      <c r="L125" s="43"/>
      <c r="M125" s="233"/>
      <c r="N125" s="234"/>
      <c r="O125" s="90"/>
      <c r="P125" s="90"/>
      <c r="Q125" s="90"/>
      <c r="R125" s="90"/>
      <c r="S125" s="90"/>
      <c r="T125" s="91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155</v>
      </c>
      <c r="AU125" s="16" t="s">
        <v>89</v>
      </c>
    </row>
    <row r="126" spans="1:51" s="13" customFormat="1" ht="12">
      <c r="A126" s="13"/>
      <c r="B126" s="236"/>
      <c r="C126" s="237"/>
      <c r="D126" s="230" t="s">
        <v>157</v>
      </c>
      <c r="E126" s="238" t="s">
        <v>1</v>
      </c>
      <c r="F126" s="239" t="s">
        <v>329</v>
      </c>
      <c r="G126" s="237"/>
      <c r="H126" s="240">
        <v>6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6" t="s">
        <v>157</v>
      </c>
      <c r="AU126" s="246" t="s">
        <v>89</v>
      </c>
      <c r="AV126" s="13" t="s">
        <v>89</v>
      </c>
      <c r="AW126" s="13" t="s">
        <v>36</v>
      </c>
      <c r="AX126" s="13" t="s">
        <v>79</v>
      </c>
      <c r="AY126" s="246" t="s">
        <v>144</v>
      </c>
    </row>
    <row r="127" spans="1:51" s="14" customFormat="1" ht="12">
      <c r="A127" s="14"/>
      <c r="B127" s="247"/>
      <c r="C127" s="248"/>
      <c r="D127" s="230" t="s">
        <v>157</v>
      </c>
      <c r="E127" s="249" t="s">
        <v>1</v>
      </c>
      <c r="F127" s="250" t="s">
        <v>159</v>
      </c>
      <c r="G127" s="248"/>
      <c r="H127" s="251">
        <v>6</v>
      </c>
      <c r="I127" s="252"/>
      <c r="J127" s="248"/>
      <c r="K127" s="248"/>
      <c r="L127" s="253"/>
      <c r="M127" s="254"/>
      <c r="N127" s="255"/>
      <c r="O127" s="255"/>
      <c r="P127" s="255"/>
      <c r="Q127" s="255"/>
      <c r="R127" s="255"/>
      <c r="S127" s="255"/>
      <c r="T127" s="256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7" t="s">
        <v>157</v>
      </c>
      <c r="AU127" s="257" t="s">
        <v>89</v>
      </c>
      <c r="AV127" s="14" t="s">
        <v>152</v>
      </c>
      <c r="AW127" s="14" t="s">
        <v>36</v>
      </c>
      <c r="AX127" s="14" t="s">
        <v>87</v>
      </c>
      <c r="AY127" s="257" t="s">
        <v>144</v>
      </c>
    </row>
    <row r="128" spans="1:63" s="12" customFormat="1" ht="22.8" customHeight="1">
      <c r="A128" s="12"/>
      <c r="B128" s="201"/>
      <c r="C128" s="202"/>
      <c r="D128" s="203" t="s">
        <v>78</v>
      </c>
      <c r="E128" s="215" t="s">
        <v>160</v>
      </c>
      <c r="F128" s="215" t="s">
        <v>161</v>
      </c>
      <c r="G128" s="202"/>
      <c r="H128" s="202"/>
      <c r="I128" s="205"/>
      <c r="J128" s="216">
        <f>BK128</f>
        <v>0</v>
      </c>
      <c r="K128" s="202"/>
      <c r="L128" s="207"/>
      <c r="M128" s="208"/>
      <c r="N128" s="209"/>
      <c r="O128" s="209"/>
      <c r="P128" s="210">
        <f>SUM(P129:P145)</f>
        <v>0</v>
      </c>
      <c r="Q128" s="209"/>
      <c r="R128" s="210">
        <f>SUM(R129:R145)</f>
        <v>0</v>
      </c>
      <c r="S128" s="209"/>
      <c r="T128" s="211">
        <f>SUM(T129:T145)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2" t="s">
        <v>87</v>
      </c>
      <c r="AT128" s="213" t="s">
        <v>78</v>
      </c>
      <c r="AU128" s="213" t="s">
        <v>87</v>
      </c>
      <c r="AY128" s="212" t="s">
        <v>144</v>
      </c>
      <c r="BK128" s="214">
        <f>SUM(BK129:BK145)</f>
        <v>0</v>
      </c>
    </row>
    <row r="129" spans="1:65" s="2" customFormat="1" ht="21.75" customHeight="1">
      <c r="A129" s="37"/>
      <c r="B129" s="38"/>
      <c r="C129" s="217" t="s">
        <v>89</v>
      </c>
      <c r="D129" s="217" t="s">
        <v>147</v>
      </c>
      <c r="E129" s="218" t="s">
        <v>162</v>
      </c>
      <c r="F129" s="219" t="s">
        <v>163</v>
      </c>
      <c r="G129" s="220" t="s">
        <v>150</v>
      </c>
      <c r="H129" s="221">
        <v>4.5</v>
      </c>
      <c r="I129" s="222"/>
      <c r="J129" s="223">
        <f>ROUND(I129*H129,2)</f>
        <v>0</v>
      </c>
      <c r="K129" s="219" t="s">
        <v>164</v>
      </c>
      <c r="L129" s="43"/>
      <c r="M129" s="224" t="s">
        <v>1</v>
      </c>
      <c r="N129" s="225" t="s">
        <v>44</v>
      </c>
      <c r="O129" s="90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8" t="s">
        <v>152</v>
      </c>
      <c r="AT129" s="228" t="s">
        <v>147</v>
      </c>
      <c r="AU129" s="228" t="s">
        <v>89</v>
      </c>
      <c r="AY129" s="16" t="s">
        <v>144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6" t="s">
        <v>87</v>
      </c>
      <c r="BK129" s="229">
        <f>ROUND(I129*H129,2)</f>
        <v>0</v>
      </c>
      <c r="BL129" s="16" t="s">
        <v>152</v>
      </c>
      <c r="BM129" s="228" t="s">
        <v>165</v>
      </c>
    </row>
    <row r="130" spans="1:47" s="2" customFormat="1" ht="12">
      <c r="A130" s="37"/>
      <c r="B130" s="38"/>
      <c r="C130" s="39"/>
      <c r="D130" s="230" t="s">
        <v>154</v>
      </c>
      <c r="E130" s="39"/>
      <c r="F130" s="231" t="s">
        <v>163</v>
      </c>
      <c r="G130" s="39"/>
      <c r="H130" s="39"/>
      <c r="I130" s="232"/>
      <c r="J130" s="39"/>
      <c r="K130" s="39"/>
      <c r="L130" s="43"/>
      <c r="M130" s="233"/>
      <c r="N130" s="234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154</v>
      </c>
      <c r="AU130" s="16" t="s">
        <v>89</v>
      </c>
    </row>
    <row r="131" spans="1:47" s="2" customFormat="1" ht="12">
      <c r="A131" s="37"/>
      <c r="B131" s="38"/>
      <c r="C131" s="39"/>
      <c r="D131" s="230" t="s">
        <v>155</v>
      </c>
      <c r="E131" s="39"/>
      <c r="F131" s="235" t="s">
        <v>166</v>
      </c>
      <c r="G131" s="39"/>
      <c r="H131" s="39"/>
      <c r="I131" s="232"/>
      <c r="J131" s="39"/>
      <c r="K131" s="39"/>
      <c r="L131" s="43"/>
      <c r="M131" s="233"/>
      <c r="N131" s="234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155</v>
      </c>
      <c r="AU131" s="16" t="s">
        <v>89</v>
      </c>
    </row>
    <row r="132" spans="1:51" s="13" customFormat="1" ht="12">
      <c r="A132" s="13"/>
      <c r="B132" s="236"/>
      <c r="C132" s="237"/>
      <c r="D132" s="230" t="s">
        <v>157</v>
      </c>
      <c r="E132" s="238" t="s">
        <v>1</v>
      </c>
      <c r="F132" s="239" t="s">
        <v>330</v>
      </c>
      <c r="G132" s="237"/>
      <c r="H132" s="240">
        <v>4.5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157</v>
      </c>
      <c r="AU132" s="246" t="s">
        <v>89</v>
      </c>
      <c r="AV132" s="13" t="s">
        <v>89</v>
      </c>
      <c r="AW132" s="13" t="s">
        <v>36</v>
      </c>
      <c r="AX132" s="13" t="s">
        <v>79</v>
      </c>
      <c r="AY132" s="246" t="s">
        <v>144</v>
      </c>
    </row>
    <row r="133" spans="1:51" s="14" customFormat="1" ht="12">
      <c r="A133" s="14"/>
      <c r="B133" s="247"/>
      <c r="C133" s="248"/>
      <c r="D133" s="230" t="s">
        <v>157</v>
      </c>
      <c r="E133" s="249" t="s">
        <v>1</v>
      </c>
      <c r="F133" s="250" t="s">
        <v>159</v>
      </c>
      <c r="G133" s="248"/>
      <c r="H133" s="251">
        <v>4.5</v>
      </c>
      <c r="I133" s="252"/>
      <c r="J133" s="248"/>
      <c r="K133" s="248"/>
      <c r="L133" s="253"/>
      <c r="M133" s="254"/>
      <c r="N133" s="255"/>
      <c r="O133" s="255"/>
      <c r="P133" s="255"/>
      <c r="Q133" s="255"/>
      <c r="R133" s="255"/>
      <c r="S133" s="255"/>
      <c r="T133" s="25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7" t="s">
        <v>157</v>
      </c>
      <c r="AU133" s="257" t="s">
        <v>89</v>
      </c>
      <c r="AV133" s="14" t="s">
        <v>152</v>
      </c>
      <c r="AW133" s="14" t="s">
        <v>36</v>
      </c>
      <c r="AX133" s="14" t="s">
        <v>87</v>
      </c>
      <c r="AY133" s="257" t="s">
        <v>144</v>
      </c>
    </row>
    <row r="134" spans="1:65" s="2" customFormat="1" ht="24.15" customHeight="1">
      <c r="A134" s="37"/>
      <c r="B134" s="38"/>
      <c r="C134" s="217" t="s">
        <v>175</v>
      </c>
      <c r="D134" s="217" t="s">
        <v>147</v>
      </c>
      <c r="E134" s="218" t="s">
        <v>176</v>
      </c>
      <c r="F134" s="219" t="s">
        <v>177</v>
      </c>
      <c r="G134" s="220" t="s">
        <v>150</v>
      </c>
      <c r="H134" s="221">
        <v>1.5</v>
      </c>
      <c r="I134" s="222"/>
      <c r="J134" s="223">
        <f>ROUND(I134*H134,2)</f>
        <v>0</v>
      </c>
      <c r="K134" s="219" t="s">
        <v>151</v>
      </c>
      <c r="L134" s="43"/>
      <c r="M134" s="224" t="s">
        <v>1</v>
      </c>
      <c r="N134" s="225" t="s">
        <v>44</v>
      </c>
      <c r="O134" s="90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8" t="s">
        <v>152</v>
      </c>
      <c r="AT134" s="228" t="s">
        <v>147</v>
      </c>
      <c r="AU134" s="228" t="s">
        <v>89</v>
      </c>
      <c r="AY134" s="16" t="s">
        <v>144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6" t="s">
        <v>87</v>
      </c>
      <c r="BK134" s="229">
        <f>ROUND(I134*H134,2)</f>
        <v>0</v>
      </c>
      <c r="BL134" s="16" t="s">
        <v>152</v>
      </c>
      <c r="BM134" s="228" t="s">
        <v>178</v>
      </c>
    </row>
    <row r="135" spans="1:47" s="2" customFormat="1" ht="12">
      <c r="A135" s="37"/>
      <c r="B135" s="38"/>
      <c r="C135" s="39"/>
      <c r="D135" s="230" t="s">
        <v>154</v>
      </c>
      <c r="E135" s="39"/>
      <c r="F135" s="231" t="s">
        <v>177</v>
      </c>
      <c r="G135" s="39"/>
      <c r="H135" s="39"/>
      <c r="I135" s="232"/>
      <c r="J135" s="39"/>
      <c r="K135" s="39"/>
      <c r="L135" s="43"/>
      <c r="M135" s="233"/>
      <c r="N135" s="234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154</v>
      </c>
      <c r="AU135" s="16" t="s">
        <v>89</v>
      </c>
    </row>
    <row r="136" spans="1:47" s="2" customFormat="1" ht="12">
      <c r="A136" s="37"/>
      <c r="B136" s="38"/>
      <c r="C136" s="39"/>
      <c r="D136" s="230" t="s">
        <v>155</v>
      </c>
      <c r="E136" s="39"/>
      <c r="F136" s="235" t="s">
        <v>179</v>
      </c>
      <c r="G136" s="39"/>
      <c r="H136" s="39"/>
      <c r="I136" s="232"/>
      <c r="J136" s="39"/>
      <c r="K136" s="39"/>
      <c r="L136" s="43"/>
      <c r="M136" s="233"/>
      <c r="N136" s="234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155</v>
      </c>
      <c r="AU136" s="16" t="s">
        <v>89</v>
      </c>
    </row>
    <row r="137" spans="1:47" s="2" customFormat="1" ht="12">
      <c r="A137" s="37"/>
      <c r="B137" s="38"/>
      <c r="C137" s="39"/>
      <c r="D137" s="230" t="s">
        <v>180</v>
      </c>
      <c r="E137" s="39"/>
      <c r="F137" s="235" t="s">
        <v>181</v>
      </c>
      <c r="G137" s="39"/>
      <c r="H137" s="39"/>
      <c r="I137" s="232"/>
      <c r="J137" s="39"/>
      <c r="K137" s="39"/>
      <c r="L137" s="43"/>
      <c r="M137" s="233"/>
      <c r="N137" s="234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180</v>
      </c>
      <c r="AU137" s="16" t="s">
        <v>89</v>
      </c>
    </row>
    <row r="138" spans="1:51" s="13" customFormat="1" ht="12">
      <c r="A138" s="13"/>
      <c r="B138" s="236"/>
      <c r="C138" s="237"/>
      <c r="D138" s="230" t="s">
        <v>157</v>
      </c>
      <c r="E138" s="238" t="s">
        <v>1</v>
      </c>
      <c r="F138" s="239" t="s">
        <v>331</v>
      </c>
      <c r="G138" s="237"/>
      <c r="H138" s="240">
        <v>1.5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157</v>
      </c>
      <c r="AU138" s="246" t="s">
        <v>89</v>
      </c>
      <c r="AV138" s="13" t="s">
        <v>89</v>
      </c>
      <c r="AW138" s="13" t="s">
        <v>36</v>
      </c>
      <c r="AX138" s="13" t="s">
        <v>79</v>
      </c>
      <c r="AY138" s="246" t="s">
        <v>144</v>
      </c>
    </row>
    <row r="139" spans="1:51" s="14" customFormat="1" ht="12">
      <c r="A139" s="14"/>
      <c r="B139" s="247"/>
      <c r="C139" s="248"/>
      <c r="D139" s="230" t="s">
        <v>157</v>
      </c>
      <c r="E139" s="249" t="s">
        <v>1</v>
      </c>
      <c r="F139" s="250" t="s">
        <v>159</v>
      </c>
      <c r="G139" s="248"/>
      <c r="H139" s="251">
        <v>1.5</v>
      </c>
      <c r="I139" s="252"/>
      <c r="J139" s="248"/>
      <c r="K139" s="248"/>
      <c r="L139" s="253"/>
      <c r="M139" s="254"/>
      <c r="N139" s="255"/>
      <c r="O139" s="255"/>
      <c r="P139" s="255"/>
      <c r="Q139" s="255"/>
      <c r="R139" s="255"/>
      <c r="S139" s="255"/>
      <c r="T139" s="256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7" t="s">
        <v>157</v>
      </c>
      <c r="AU139" s="257" t="s">
        <v>89</v>
      </c>
      <c r="AV139" s="14" t="s">
        <v>152</v>
      </c>
      <c r="AW139" s="14" t="s">
        <v>36</v>
      </c>
      <c r="AX139" s="14" t="s">
        <v>87</v>
      </c>
      <c r="AY139" s="257" t="s">
        <v>144</v>
      </c>
    </row>
    <row r="140" spans="1:65" s="2" customFormat="1" ht="16.5" customHeight="1">
      <c r="A140" s="37"/>
      <c r="B140" s="38"/>
      <c r="C140" s="217" t="s">
        <v>87</v>
      </c>
      <c r="D140" s="217" t="s">
        <v>147</v>
      </c>
      <c r="E140" s="218" t="s">
        <v>183</v>
      </c>
      <c r="F140" s="219" t="s">
        <v>184</v>
      </c>
      <c r="G140" s="220" t="s">
        <v>171</v>
      </c>
      <c r="H140" s="221">
        <v>170</v>
      </c>
      <c r="I140" s="222"/>
      <c r="J140" s="223">
        <f>ROUND(I140*H140,2)</f>
        <v>0</v>
      </c>
      <c r="K140" s="219" t="s">
        <v>151</v>
      </c>
      <c r="L140" s="43"/>
      <c r="M140" s="224" t="s">
        <v>1</v>
      </c>
      <c r="N140" s="225" t="s">
        <v>44</v>
      </c>
      <c r="O140" s="90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8" t="s">
        <v>152</v>
      </c>
      <c r="AT140" s="228" t="s">
        <v>147</v>
      </c>
      <c r="AU140" s="228" t="s">
        <v>89</v>
      </c>
      <c r="AY140" s="16" t="s">
        <v>144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6" t="s">
        <v>87</v>
      </c>
      <c r="BK140" s="229">
        <f>ROUND(I140*H140,2)</f>
        <v>0</v>
      </c>
      <c r="BL140" s="16" t="s">
        <v>152</v>
      </c>
      <c r="BM140" s="228" t="s">
        <v>185</v>
      </c>
    </row>
    <row r="141" spans="1:47" s="2" customFormat="1" ht="12">
      <c r="A141" s="37"/>
      <c r="B141" s="38"/>
      <c r="C141" s="39"/>
      <c r="D141" s="230" t="s">
        <v>154</v>
      </c>
      <c r="E141" s="39"/>
      <c r="F141" s="231" t="s">
        <v>184</v>
      </c>
      <c r="G141" s="39"/>
      <c r="H141" s="39"/>
      <c r="I141" s="232"/>
      <c r="J141" s="39"/>
      <c r="K141" s="39"/>
      <c r="L141" s="43"/>
      <c r="M141" s="233"/>
      <c r="N141" s="234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154</v>
      </c>
      <c r="AU141" s="16" t="s">
        <v>89</v>
      </c>
    </row>
    <row r="142" spans="1:47" s="2" customFormat="1" ht="12">
      <c r="A142" s="37"/>
      <c r="B142" s="38"/>
      <c r="C142" s="39"/>
      <c r="D142" s="230" t="s">
        <v>155</v>
      </c>
      <c r="E142" s="39"/>
      <c r="F142" s="235" t="s">
        <v>186</v>
      </c>
      <c r="G142" s="39"/>
      <c r="H142" s="39"/>
      <c r="I142" s="232"/>
      <c r="J142" s="39"/>
      <c r="K142" s="39"/>
      <c r="L142" s="43"/>
      <c r="M142" s="233"/>
      <c r="N142" s="234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155</v>
      </c>
      <c r="AU142" s="16" t="s">
        <v>89</v>
      </c>
    </row>
    <row r="143" spans="1:47" s="2" customFormat="1" ht="12">
      <c r="A143" s="37"/>
      <c r="B143" s="38"/>
      <c r="C143" s="39"/>
      <c r="D143" s="230" t="s">
        <v>180</v>
      </c>
      <c r="E143" s="39"/>
      <c r="F143" s="235" t="s">
        <v>187</v>
      </c>
      <c r="G143" s="39"/>
      <c r="H143" s="39"/>
      <c r="I143" s="232"/>
      <c r="J143" s="39"/>
      <c r="K143" s="39"/>
      <c r="L143" s="43"/>
      <c r="M143" s="233"/>
      <c r="N143" s="234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180</v>
      </c>
      <c r="AU143" s="16" t="s">
        <v>89</v>
      </c>
    </row>
    <row r="144" spans="1:51" s="13" customFormat="1" ht="12">
      <c r="A144" s="13"/>
      <c r="B144" s="236"/>
      <c r="C144" s="237"/>
      <c r="D144" s="230" t="s">
        <v>157</v>
      </c>
      <c r="E144" s="238" t="s">
        <v>1</v>
      </c>
      <c r="F144" s="239" t="s">
        <v>332</v>
      </c>
      <c r="G144" s="237"/>
      <c r="H144" s="240">
        <v>170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157</v>
      </c>
      <c r="AU144" s="246" t="s">
        <v>89</v>
      </c>
      <c r="AV144" s="13" t="s">
        <v>89</v>
      </c>
      <c r="AW144" s="13" t="s">
        <v>36</v>
      </c>
      <c r="AX144" s="13" t="s">
        <v>87</v>
      </c>
      <c r="AY144" s="246" t="s">
        <v>144</v>
      </c>
    </row>
    <row r="145" spans="1:51" s="14" customFormat="1" ht="12">
      <c r="A145" s="14"/>
      <c r="B145" s="247"/>
      <c r="C145" s="248"/>
      <c r="D145" s="230" t="s">
        <v>157</v>
      </c>
      <c r="E145" s="249" t="s">
        <v>1</v>
      </c>
      <c r="F145" s="250" t="s">
        <v>159</v>
      </c>
      <c r="G145" s="248"/>
      <c r="H145" s="251">
        <v>170</v>
      </c>
      <c r="I145" s="252"/>
      <c r="J145" s="248"/>
      <c r="K145" s="248"/>
      <c r="L145" s="253"/>
      <c r="M145" s="254"/>
      <c r="N145" s="255"/>
      <c r="O145" s="255"/>
      <c r="P145" s="255"/>
      <c r="Q145" s="255"/>
      <c r="R145" s="255"/>
      <c r="S145" s="255"/>
      <c r="T145" s="256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7" t="s">
        <v>157</v>
      </c>
      <c r="AU145" s="257" t="s">
        <v>89</v>
      </c>
      <c r="AV145" s="14" t="s">
        <v>152</v>
      </c>
      <c r="AW145" s="14" t="s">
        <v>36</v>
      </c>
      <c r="AX145" s="14" t="s">
        <v>79</v>
      </c>
      <c r="AY145" s="257" t="s">
        <v>144</v>
      </c>
    </row>
    <row r="146" spans="1:63" s="12" customFormat="1" ht="25.9" customHeight="1">
      <c r="A146" s="12"/>
      <c r="B146" s="201"/>
      <c r="C146" s="202"/>
      <c r="D146" s="203" t="s">
        <v>78</v>
      </c>
      <c r="E146" s="204" t="s">
        <v>189</v>
      </c>
      <c r="F146" s="204" t="s">
        <v>190</v>
      </c>
      <c r="G146" s="202"/>
      <c r="H146" s="202"/>
      <c r="I146" s="205"/>
      <c r="J146" s="206">
        <f>BK146</f>
        <v>0</v>
      </c>
      <c r="K146" s="202"/>
      <c r="L146" s="207"/>
      <c r="M146" s="208"/>
      <c r="N146" s="209"/>
      <c r="O146" s="209"/>
      <c r="P146" s="210">
        <f>SUM(P147:P157)</f>
        <v>0</v>
      </c>
      <c r="Q146" s="209"/>
      <c r="R146" s="210">
        <f>SUM(R147:R157)</f>
        <v>0</v>
      </c>
      <c r="S146" s="209"/>
      <c r="T146" s="211">
        <f>SUM(T147:T157)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2" t="s">
        <v>152</v>
      </c>
      <c r="AT146" s="213" t="s">
        <v>78</v>
      </c>
      <c r="AU146" s="213" t="s">
        <v>79</v>
      </c>
      <c r="AY146" s="212" t="s">
        <v>144</v>
      </c>
      <c r="BK146" s="214">
        <f>SUM(BK147:BK157)</f>
        <v>0</v>
      </c>
    </row>
    <row r="147" spans="1:65" s="2" customFormat="1" ht="16.5" customHeight="1">
      <c r="A147" s="37"/>
      <c r="B147" s="38"/>
      <c r="C147" s="217" t="s">
        <v>152</v>
      </c>
      <c r="D147" s="217" t="s">
        <v>147</v>
      </c>
      <c r="E147" s="218" t="s">
        <v>191</v>
      </c>
      <c r="F147" s="219" t="s">
        <v>192</v>
      </c>
      <c r="G147" s="220" t="s">
        <v>150</v>
      </c>
      <c r="H147" s="221">
        <v>6</v>
      </c>
      <c r="I147" s="222"/>
      <c r="J147" s="223">
        <f>ROUND(I147*H147,2)</f>
        <v>0</v>
      </c>
      <c r="K147" s="219" t="s">
        <v>151</v>
      </c>
      <c r="L147" s="43"/>
      <c r="M147" s="224" t="s">
        <v>1</v>
      </c>
      <c r="N147" s="225" t="s">
        <v>44</v>
      </c>
      <c r="O147" s="90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8" t="s">
        <v>193</v>
      </c>
      <c r="AT147" s="228" t="s">
        <v>147</v>
      </c>
      <c r="AU147" s="228" t="s">
        <v>87</v>
      </c>
      <c r="AY147" s="16" t="s">
        <v>144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6" t="s">
        <v>87</v>
      </c>
      <c r="BK147" s="229">
        <f>ROUND(I147*H147,2)</f>
        <v>0</v>
      </c>
      <c r="BL147" s="16" t="s">
        <v>193</v>
      </c>
      <c r="BM147" s="228" t="s">
        <v>194</v>
      </c>
    </row>
    <row r="148" spans="1:47" s="2" customFormat="1" ht="12">
      <c r="A148" s="37"/>
      <c r="B148" s="38"/>
      <c r="C148" s="39"/>
      <c r="D148" s="230" t="s">
        <v>154</v>
      </c>
      <c r="E148" s="39"/>
      <c r="F148" s="231" t="s">
        <v>192</v>
      </c>
      <c r="G148" s="39"/>
      <c r="H148" s="39"/>
      <c r="I148" s="232"/>
      <c r="J148" s="39"/>
      <c r="K148" s="39"/>
      <c r="L148" s="43"/>
      <c r="M148" s="233"/>
      <c r="N148" s="234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154</v>
      </c>
      <c r="AU148" s="16" t="s">
        <v>87</v>
      </c>
    </row>
    <row r="149" spans="1:47" s="2" customFormat="1" ht="12">
      <c r="A149" s="37"/>
      <c r="B149" s="38"/>
      <c r="C149" s="39"/>
      <c r="D149" s="230" t="s">
        <v>155</v>
      </c>
      <c r="E149" s="39"/>
      <c r="F149" s="235" t="s">
        <v>195</v>
      </c>
      <c r="G149" s="39"/>
      <c r="H149" s="39"/>
      <c r="I149" s="232"/>
      <c r="J149" s="39"/>
      <c r="K149" s="39"/>
      <c r="L149" s="43"/>
      <c r="M149" s="233"/>
      <c r="N149" s="234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155</v>
      </c>
      <c r="AU149" s="16" t="s">
        <v>87</v>
      </c>
    </row>
    <row r="150" spans="1:47" s="2" customFormat="1" ht="12">
      <c r="A150" s="37"/>
      <c r="B150" s="38"/>
      <c r="C150" s="39"/>
      <c r="D150" s="230" t="s">
        <v>180</v>
      </c>
      <c r="E150" s="39"/>
      <c r="F150" s="235" t="s">
        <v>196</v>
      </c>
      <c r="G150" s="39"/>
      <c r="H150" s="39"/>
      <c r="I150" s="232"/>
      <c r="J150" s="39"/>
      <c r="K150" s="39"/>
      <c r="L150" s="43"/>
      <c r="M150" s="233"/>
      <c r="N150" s="234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180</v>
      </c>
      <c r="AU150" s="16" t="s">
        <v>87</v>
      </c>
    </row>
    <row r="151" spans="1:51" s="13" customFormat="1" ht="12">
      <c r="A151" s="13"/>
      <c r="B151" s="236"/>
      <c r="C151" s="237"/>
      <c r="D151" s="230" t="s">
        <v>157</v>
      </c>
      <c r="E151" s="238" t="s">
        <v>1</v>
      </c>
      <c r="F151" s="239" t="s">
        <v>175</v>
      </c>
      <c r="G151" s="237"/>
      <c r="H151" s="240">
        <v>6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157</v>
      </c>
      <c r="AU151" s="246" t="s">
        <v>87</v>
      </c>
      <c r="AV151" s="13" t="s">
        <v>89</v>
      </c>
      <c r="AW151" s="13" t="s">
        <v>36</v>
      </c>
      <c r="AX151" s="13" t="s">
        <v>79</v>
      </c>
      <c r="AY151" s="246" t="s">
        <v>144</v>
      </c>
    </row>
    <row r="152" spans="1:51" s="14" customFormat="1" ht="12">
      <c r="A152" s="14"/>
      <c r="B152" s="247"/>
      <c r="C152" s="248"/>
      <c r="D152" s="230" t="s">
        <v>157</v>
      </c>
      <c r="E152" s="249" t="s">
        <v>1</v>
      </c>
      <c r="F152" s="250" t="s">
        <v>159</v>
      </c>
      <c r="G152" s="248"/>
      <c r="H152" s="251">
        <v>6</v>
      </c>
      <c r="I152" s="252"/>
      <c r="J152" s="248"/>
      <c r="K152" s="248"/>
      <c r="L152" s="253"/>
      <c r="M152" s="254"/>
      <c r="N152" s="255"/>
      <c r="O152" s="255"/>
      <c r="P152" s="255"/>
      <c r="Q152" s="255"/>
      <c r="R152" s="255"/>
      <c r="S152" s="255"/>
      <c r="T152" s="25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7" t="s">
        <v>157</v>
      </c>
      <c r="AU152" s="257" t="s">
        <v>87</v>
      </c>
      <c r="AV152" s="14" t="s">
        <v>152</v>
      </c>
      <c r="AW152" s="14" t="s">
        <v>36</v>
      </c>
      <c r="AX152" s="14" t="s">
        <v>87</v>
      </c>
      <c r="AY152" s="257" t="s">
        <v>144</v>
      </c>
    </row>
    <row r="153" spans="1:65" s="2" customFormat="1" ht="37.8" customHeight="1">
      <c r="A153" s="37"/>
      <c r="B153" s="38"/>
      <c r="C153" s="217" t="s">
        <v>160</v>
      </c>
      <c r="D153" s="217" t="s">
        <v>147</v>
      </c>
      <c r="E153" s="218" t="s">
        <v>198</v>
      </c>
      <c r="F153" s="219" t="s">
        <v>199</v>
      </c>
      <c r="G153" s="220" t="s">
        <v>200</v>
      </c>
      <c r="H153" s="221">
        <v>21.25</v>
      </c>
      <c r="I153" s="222"/>
      <c r="J153" s="223">
        <f>ROUND(I153*H153,2)</f>
        <v>0</v>
      </c>
      <c r="K153" s="219" t="s">
        <v>151</v>
      </c>
      <c r="L153" s="43"/>
      <c r="M153" s="224" t="s">
        <v>1</v>
      </c>
      <c r="N153" s="225" t="s">
        <v>44</v>
      </c>
      <c r="O153" s="90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8" t="s">
        <v>193</v>
      </c>
      <c r="AT153" s="228" t="s">
        <v>147</v>
      </c>
      <c r="AU153" s="228" t="s">
        <v>87</v>
      </c>
      <c r="AY153" s="16" t="s">
        <v>144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6" t="s">
        <v>87</v>
      </c>
      <c r="BK153" s="229">
        <f>ROUND(I153*H153,2)</f>
        <v>0</v>
      </c>
      <c r="BL153" s="16" t="s">
        <v>193</v>
      </c>
      <c r="BM153" s="228" t="s">
        <v>201</v>
      </c>
    </row>
    <row r="154" spans="1:47" s="2" customFormat="1" ht="12">
      <c r="A154" s="37"/>
      <c r="B154" s="38"/>
      <c r="C154" s="39"/>
      <c r="D154" s="230" t="s">
        <v>154</v>
      </c>
      <c r="E154" s="39"/>
      <c r="F154" s="231" t="s">
        <v>199</v>
      </c>
      <c r="G154" s="39"/>
      <c r="H154" s="39"/>
      <c r="I154" s="232"/>
      <c r="J154" s="39"/>
      <c r="K154" s="39"/>
      <c r="L154" s="43"/>
      <c r="M154" s="233"/>
      <c r="N154" s="234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154</v>
      </c>
      <c r="AU154" s="16" t="s">
        <v>87</v>
      </c>
    </row>
    <row r="155" spans="1:47" s="2" customFormat="1" ht="12">
      <c r="A155" s="37"/>
      <c r="B155" s="38"/>
      <c r="C155" s="39"/>
      <c r="D155" s="230" t="s">
        <v>155</v>
      </c>
      <c r="E155" s="39"/>
      <c r="F155" s="235" t="s">
        <v>202</v>
      </c>
      <c r="G155" s="39"/>
      <c r="H155" s="39"/>
      <c r="I155" s="232"/>
      <c r="J155" s="39"/>
      <c r="K155" s="39"/>
      <c r="L155" s="43"/>
      <c r="M155" s="233"/>
      <c r="N155" s="234"/>
      <c r="O155" s="90"/>
      <c r="P155" s="90"/>
      <c r="Q155" s="90"/>
      <c r="R155" s="90"/>
      <c r="S155" s="90"/>
      <c r="T155" s="9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155</v>
      </c>
      <c r="AU155" s="16" t="s">
        <v>87</v>
      </c>
    </row>
    <row r="156" spans="1:51" s="13" customFormat="1" ht="12">
      <c r="A156" s="13"/>
      <c r="B156" s="236"/>
      <c r="C156" s="237"/>
      <c r="D156" s="230" t="s">
        <v>157</v>
      </c>
      <c r="E156" s="238" t="s">
        <v>1</v>
      </c>
      <c r="F156" s="239" t="s">
        <v>333</v>
      </c>
      <c r="G156" s="237"/>
      <c r="H156" s="240">
        <v>21.25</v>
      </c>
      <c r="I156" s="241"/>
      <c r="J156" s="237"/>
      <c r="K156" s="237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157</v>
      </c>
      <c r="AU156" s="246" t="s">
        <v>87</v>
      </c>
      <c r="AV156" s="13" t="s">
        <v>89</v>
      </c>
      <c r="AW156" s="13" t="s">
        <v>36</v>
      </c>
      <c r="AX156" s="13" t="s">
        <v>79</v>
      </c>
      <c r="AY156" s="246" t="s">
        <v>144</v>
      </c>
    </row>
    <row r="157" spans="1:51" s="14" customFormat="1" ht="12">
      <c r="A157" s="14"/>
      <c r="B157" s="247"/>
      <c r="C157" s="248"/>
      <c r="D157" s="230" t="s">
        <v>157</v>
      </c>
      <c r="E157" s="249" t="s">
        <v>1</v>
      </c>
      <c r="F157" s="250" t="s">
        <v>159</v>
      </c>
      <c r="G157" s="248"/>
      <c r="H157" s="251">
        <v>21.25</v>
      </c>
      <c r="I157" s="252"/>
      <c r="J157" s="248"/>
      <c r="K157" s="248"/>
      <c r="L157" s="253"/>
      <c r="M157" s="258"/>
      <c r="N157" s="259"/>
      <c r="O157" s="259"/>
      <c r="P157" s="259"/>
      <c r="Q157" s="259"/>
      <c r="R157" s="259"/>
      <c r="S157" s="259"/>
      <c r="T157" s="260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7" t="s">
        <v>157</v>
      </c>
      <c r="AU157" s="257" t="s">
        <v>87</v>
      </c>
      <c r="AV157" s="14" t="s">
        <v>152</v>
      </c>
      <c r="AW157" s="14" t="s">
        <v>36</v>
      </c>
      <c r="AX157" s="14" t="s">
        <v>87</v>
      </c>
      <c r="AY157" s="257" t="s">
        <v>144</v>
      </c>
    </row>
    <row r="158" spans="1:31" s="2" customFormat="1" ht="6.95" customHeight="1">
      <c r="A158" s="37"/>
      <c r="B158" s="65"/>
      <c r="C158" s="66"/>
      <c r="D158" s="66"/>
      <c r="E158" s="66"/>
      <c r="F158" s="66"/>
      <c r="G158" s="66"/>
      <c r="H158" s="66"/>
      <c r="I158" s="66"/>
      <c r="J158" s="66"/>
      <c r="K158" s="66"/>
      <c r="L158" s="43"/>
      <c r="M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</row>
  </sheetData>
  <sheetProtection password="CDD7" sheet="1" objects="1" scenarios="1" formatColumns="0" formatRows="0" autoFilter="0"/>
  <autoFilter ref="C119:K157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113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89</v>
      </c>
    </row>
    <row r="4" spans="2:46" s="1" customFormat="1" ht="24.95" customHeight="1">
      <c r="B4" s="19"/>
      <c r="D4" s="137" t="s">
        <v>117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Oprava komunikací, Zoopark Chomutov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118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334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4. 10. 2021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34</v>
      </c>
      <c r="F21" s="37"/>
      <c r="G21" s="37"/>
      <c r="H21" s="37"/>
      <c r="I21" s="139" t="s">
        <v>28</v>
      </c>
      <c r="J21" s="142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28</v>
      </c>
      <c r="J24" s="142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39</v>
      </c>
      <c r="E30" s="37"/>
      <c r="F30" s="37"/>
      <c r="G30" s="37"/>
      <c r="H30" s="37"/>
      <c r="I30" s="37"/>
      <c r="J30" s="150">
        <f>ROUND(J121,2)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41</v>
      </c>
      <c r="G32" s="37"/>
      <c r="H32" s="37"/>
      <c r="I32" s="151" t="s">
        <v>40</v>
      </c>
      <c r="J32" s="151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43</v>
      </c>
      <c r="E33" s="139" t="s">
        <v>44</v>
      </c>
      <c r="F33" s="153">
        <f>ROUND((SUM(BE121:BE203)),2)</f>
        <v>0</v>
      </c>
      <c r="G33" s="37"/>
      <c r="H33" s="37"/>
      <c r="I33" s="154">
        <v>0.21</v>
      </c>
      <c r="J33" s="153">
        <f>ROUND(((SUM(BE121:BE203))*I33),2)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45</v>
      </c>
      <c r="F34" s="153">
        <f>ROUND((SUM(BF121:BF203)),2)</f>
        <v>0</v>
      </c>
      <c r="G34" s="37"/>
      <c r="H34" s="37"/>
      <c r="I34" s="154">
        <v>0.15</v>
      </c>
      <c r="J34" s="153">
        <f>ROUND(((SUM(BF121:BF203))*I34),2)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46</v>
      </c>
      <c r="F35" s="153">
        <f>ROUND((SUM(BG121:BG203)),2)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47</v>
      </c>
      <c r="F36" s="153">
        <f>ROUND((SUM(BH121:BH203)),2)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48</v>
      </c>
      <c r="F37" s="153">
        <f>ROUND((SUM(BI121:BI203)),2)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52</v>
      </c>
      <c r="E50" s="163"/>
      <c r="F50" s="163"/>
      <c r="G50" s="162" t="s">
        <v>53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54</v>
      </c>
      <c r="E61" s="165"/>
      <c r="F61" s="166" t="s">
        <v>55</v>
      </c>
      <c r="G61" s="164" t="s">
        <v>54</v>
      </c>
      <c r="H61" s="165"/>
      <c r="I61" s="165"/>
      <c r="J61" s="167" t="s">
        <v>55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56</v>
      </c>
      <c r="E65" s="168"/>
      <c r="F65" s="168"/>
      <c r="G65" s="162" t="s">
        <v>57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54</v>
      </c>
      <c r="E76" s="165"/>
      <c r="F76" s="166" t="s">
        <v>55</v>
      </c>
      <c r="G76" s="164" t="s">
        <v>54</v>
      </c>
      <c r="H76" s="165"/>
      <c r="I76" s="165"/>
      <c r="J76" s="167" t="s">
        <v>55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120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Oprava komunikací, Zoopark Chomutov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118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REZ - Rezerva rozpočtu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4. 10. 2021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Statutární město Chomutov</v>
      </c>
      <c r="G91" s="39"/>
      <c r="H91" s="39"/>
      <c r="I91" s="31" t="s">
        <v>32</v>
      </c>
      <c r="J91" s="35" t="str">
        <f>E21</f>
        <v>Pavepro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Pavepro s.r.o.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121</v>
      </c>
      <c r="D94" s="175"/>
      <c r="E94" s="175"/>
      <c r="F94" s="175"/>
      <c r="G94" s="175"/>
      <c r="H94" s="175"/>
      <c r="I94" s="175"/>
      <c r="J94" s="176" t="s">
        <v>122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123</v>
      </c>
      <c r="D96" s="39"/>
      <c r="E96" s="39"/>
      <c r="F96" s="39"/>
      <c r="G96" s="39"/>
      <c r="H96" s="39"/>
      <c r="I96" s="39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124</v>
      </c>
    </row>
    <row r="97" spans="1:31" s="9" customFormat="1" ht="24.95" customHeight="1">
      <c r="A97" s="9"/>
      <c r="B97" s="178"/>
      <c r="C97" s="179"/>
      <c r="D97" s="180" t="s">
        <v>125</v>
      </c>
      <c r="E97" s="181"/>
      <c r="F97" s="181"/>
      <c r="G97" s="181"/>
      <c r="H97" s="181"/>
      <c r="I97" s="181"/>
      <c r="J97" s="182">
        <f>J122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126</v>
      </c>
      <c r="E98" s="187"/>
      <c r="F98" s="187"/>
      <c r="G98" s="187"/>
      <c r="H98" s="187"/>
      <c r="I98" s="187"/>
      <c r="J98" s="188">
        <f>J123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127</v>
      </c>
      <c r="E99" s="187"/>
      <c r="F99" s="187"/>
      <c r="G99" s="187"/>
      <c r="H99" s="187"/>
      <c r="I99" s="187"/>
      <c r="J99" s="188">
        <f>J154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239</v>
      </c>
      <c r="E100" s="187"/>
      <c r="F100" s="187"/>
      <c r="G100" s="187"/>
      <c r="H100" s="187"/>
      <c r="I100" s="187"/>
      <c r="J100" s="188">
        <f>J192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78"/>
      <c r="C101" s="179"/>
      <c r="D101" s="180" t="s">
        <v>128</v>
      </c>
      <c r="E101" s="181"/>
      <c r="F101" s="181"/>
      <c r="G101" s="181"/>
      <c r="H101" s="181"/>
      <c r="I101" s="181"/>
      <c r="J101" s="182">
        <f>J198</f>
        <v>0</v>
      </c>
      <c r="K101" s="179"/>
      <c r="L101" s="18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129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173" t="str">
        <f>E7</f>
        <v>Oprava komunikací, Zoopark Chomutov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118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E9</f>
        <v>REZ - Rezerva rozpočtu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20</v>
      </c>
      <c r="D115" s="39"/>
      <c r="E115" s="39"/>
      <c r="F115" s="26" t="str">
        <f>F12</f>
        <v xml:space="preserve"> </v>
      </c>
      <c r="G115" s="39"/>
      <c r="H115" s="39"/>
      <c r="I115" s="31" t="s">
        <v>22</v>
      </c>
      <c r="J115" s="78" t="str">
        <f>IF(J12="","",J12)</f>
        <v>4. 10. 2021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24</v>
      </c>
      <c r="D117" s="39"/>
      <c r="E117" s="39"/>
      <c r="F117" s="26" t="str">
        <f>E15</f>
        <v>Statutární město Chomutov</v>
      </c>
      <c r="G117" s="39"/>
      <c r="H117" s="39"/>
      <c r="I117" s="31" t="s">
        <v>32</v>
      </c>
      <c r="J117" s="35" t="str">
        <f>E21</f>
        <v>Pavepro s.r.o.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30</v>
      </c>
      <c r="D118" s="39"/>
      <c r="E118" s="39"/>
      <c r="F118" s="26" t="str">
        <f>IF(E18="","",E18)</f>
        <v>Vyplň údaj</v>
      </c>
      <c r="G118" s="39"/>
      <c r="H118" s="39"/>
      <c r="I118" s="31" t="s">
        <v>37</v>
      </c>
      <c r="J118" s="35" t="str">
        <f>E24</f>
        <v>Pavepro s.r.o.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90"/>
      <c r="B120" s="191"/>
      <c r="C120" s="192" t="s">
        <v>130</v>
      </c>
      <c r="D120" s="193" t="s">
        <v>64</v>
      </c>
      <c r="E120" s="193" t="s">
        <v>60</v>
      </c>
      <c r="F120" s="193" t="s">
        <v>61</v>
      </c>
      <c r="G120" s="193" t="s">
        <v>131</v>
      </c>
      <c r="H120" s="193" t="s">
        <v>132</v>
      </c>
      <c r="I120" s="193" t="s">
        <v>133</v>
      </c>
      <c r="J120" s="193" t="s">
        <v>122</v>
      </c>
      <c r="K120" s="194" t="s">
        <v>134</v>
      </c>
      <c r="L120" s="195"/>
      <c r="M120" s="99" t="s">
        <v>1</v>
      </c>
      <c r="N120" s="100" t="s">
        <v>43</v>
      </c>
      <c r="O120" s="100" t="s">
        <v>135</v>
      </c>
      <c r="P120" s="100" t="s">
        <v>136</v>
      </c>
      <c r="Q120" s="100" t="s">
        <v>137</v>
      </c>
      <c r="R120" s="100" t="s">
        <v>138</v>
      </c>
      <c r="S120" s="100" t="s">
        <v>139</v>
      </c>
      <c r="T120" s="101" t="s">
        <v>140</v>
      </c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</row>
    <row r="121" spans="1:63" s="2" customFormat="1" ht="22.8" customHeight="1">
      <c r="A121" s="37"/>
      <c r="B121" s="38"/>
      <c r="C121" s="106" t="s">
        <v>141</v>
      </c>
      <c r="D121" s="39"/>
      <c r="E121" s="39"/>
      <c r="F121" s="39"/>
      <c r="G121" s="39"/>
      <c r="H121" s="39"/>
      <c r="I121" s="39"/>
      <c r="J121" s="196">
        <f>BK121</f>
        <v>0</v>
      </c>
      <c r="K121" s="39"/>
      <c r="L121" s="43"/>
      <c r="M121" s="102"/>
      <c r="N121" s="197"/>
      <c r="O121" s="103"/>
      <c r="P121" s="198">
        <f>P122+P198</f>
        <v>0</v>
      </c>
      <c r="Q121" s="103"/>
      <c r="R121" s="198">
        <f>R122+R198</f>
        <v>0</v>
      </c>
      <c r="S121" s="103"/>
      <c r="T121" s="199">
        <f>T122+T198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78</v>
      </c>
      <c r="AU121" s="16" t="s">
        <v>124</v>
      </c>
      <c r="BK121" s="200">
        <f>BK122+BK198</f>
        <v>0</v>
      </c>
    </row>
    <row r="122" spans="1:63" s="12" customFormat="1" ht="25.9" customHeight="1">
      <c r="A122" s="12"/>
      <c r="B122" s="201"/>
      <c r="C122" s="202"/>
      <c r="D122" s="203" t="s">
        <v>78</v>
      </c>
      <c r="E122" s="204" t="s">
        <v>142</v>
      </c>
      <c r="F122" s="204" t="s">
        <v>143</v>
      </c>
      <c r="G122" s="202"/>
      <c r="H122" s="202"/>
      <c r="I122" s="205"/>
      <c r="J122" s="206">
        <f>BK122</f>
        <v>0</v>
      </c>
      <c r="K122" s="202"/>
      <c r="L122" s="207"/>
      <c r="M122" s="208"/>
      <c r="N122" s="209"/>
      <c r="O122" s="209"/>
      <c r="P122" s="210">
        <f>P123+P154+P192</f>
        <v>0</v>
      </c>
      <c r="Q122" s="209"/>
      <c r="R122" s="210">
        <f>R123+R154+R192</f>
        <v>0</v>
      </c>
      <c r="S122" s="209"/>
      <c r="T122" s="211">
        <f>T123+T154+T192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2" t="s">
        <v>87</v>
      </c>
      <c r="AT122" s="213" t="s">
        <v>78</v>
      </c>
      <c r="AU122" s="213" t="s">
        <v>79</v>
      </c>
      <c r="AY122" s="212" t="s">
        <v>144</v>
      </c>
      <c r="BK122" s="214">
        <f>BK123+BK154+BK192</f>
        <v>0</v>
      </c>
    </row>
    <row r="123" spans="1:63" s="12" customFormat="1" ht="22.8" customHeight="1">
      <c r="A123" s="12"/>
      <c r="B123" s="201"/>
      <c r="C123" s="202"/>
      <c r="D123" s="203" t="s">
        <v>78</v>
      </c>
      <c r="E123" s="215" t="s">
        <v>87</v>
      </c>
      <c r="F123" s="215" t="s">
        <v>145</v>
      </c>
      <c r="G123" s="202"/>
      <c r="H123" s="202"/>
      <c r="I123" s="205"/>
      <c r="J123" s="216">
        <f>BK123</f>
        <v>0</v>
      </c>
      <c r="K123" s="202"/>
      <c r="L123" s="207"/>
      <c r="M123" s="208"/>
      <c r="N123" s="209"/>
      <c r="O123" s="209"/>
      <c r="P123" s="210">
        <f>SUM(P124:P153)</f>
        <v>0</v>
      </c>
      <c r="Q123" s="209"/>
      <c r="R123" s="210">
        <f>SUM(R124:R153)</f>
        <v>0</v>
      </c>
      <c r="S123" s="209"/>
      <c r="T123" s="211">
        <f>SUM(T124:T153)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2" t="s">
        <v>87</v>
      </c>
      <c r="AT123" s="213" t="s">
        <v>78</v>
      </c>
      <c r="AU123" s="213" t="s">
        <v>87</v>
      </c>
      <c r="AY123" s="212" t="s">
        <v>144</v>
      </c>
      <c r="BK123" s="214">
        <f>SUM(BK124:BK153)</f>
        <v>0</v>
      </c>
    </row>
    <row r="124" spans="1:65" s="2" customFormat="1" ht="24.15" customHeight="1">
      <c r="A124" s="37"/>
      <c r="B124" s="38"/>
      <c r="C124" s="217" t="s">
        <v>175</v>
      </c>
      <c r="D124" s="217" t="s">
        <v>147</v>
      </c>
      <c r="E124" s="218" t="s">
        <v>212</v>
      </c>
      <c r="F124" s="219" t="s">
        <v>213</v>
      </c>
      <c r="G124" s="220" t="s">
        <v>150</v>
      </c>
      <c r="H124" s="221">
        <v>20</v>
      </c>
      <c r="I124" s="222"/>
      <c r="J124" s="223">
        <f>ROUND(I124*H124,2)</f>
        <v>0</v>
      </c>
      <c r="K124" s="219" t="s">
        <v>151</v>
      </c>
      <c r="L124" s="43"/>
      <c r="M124" s="224" t="s">
        <v>1</v>
      </c>
      <c r="N124" s="225" t="s">
        <v>44</v>
      </c>
      <c r="O124" s="90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8" t="s">
        <v>152</v>
      </c>
      <c r="AT124" s="228" t="s">
        <v>147</v>
      </c>
      <c r="AU124" s="228" t="s">
        <v>89</v>
      </c>
      <c r="AY124" s="16" t="s">
        <v>144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6" t="s">
        <v>87</v>
      </c>
      <c r="BK124" s="229">
        <f>ROUND(I124*H124,2)</f>
        <v>0</v>
      </c>
      <c r="BL124" s="16" t="s">
        <v>152</v>
      </c>
      <c r="BM124" s="228" t="s">
        <v>335</v>
      </c>
    </row>
    <row r="125" spans="1:47" s="2" customFormat="1" ht="12">
      <c r="A125" s="37"/>
      <c r="B125" s="38"/>
      <c r="C125" s="39"/>
      <c r="D125" s="230" t="s">
        <v>154</v>
      </c>
      <c r="E125" s="39"/>
      <c r="F125" s="231" t="s">
        <v>213</v>
      </c>
      <c r="G125" s="39"/>
      <c r="H125" s="39"/>
      <c r="I125" s="232"/>
      <c r="J125" s="39"/>
      <c r="K125" s="39"/>
      <c r="L125" s="43"/>
      <c r="M125" s="233"/>
      <c r="N125" s="234"/>
      <c r="O125" s="90"/>
      <c r="P125" s="90"/>
      <c r="Q125" s="90"/>
      <c r="R125" s="90"/>
      <c r="S125" s="90"/>
      <c r="T125" s="91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154</v>
      </c>
      <c r="AU125" s="16" t="s">
        <v>89</v>
      </c>
    </row>
    <row r="126" spans="1:47" s="2" customFormat="1" ht="12">
      <c r="A126" s="37"/>
      <c r="B126" s="38"/>
      <c r="C126" s="39"/>
      <c r="D126" s="230" t="s">
        <v>155</v>
      </c>
      <c r="E126" s="39"/>
      <c r="F126" s="235" t="s">
        <v>156</v>
      </c>
      <c r="G126" s="39"/>
      <c r="H126" s="39"/>
      <c r="I126" s="232"/>
      <c r="J126" s="39"/>
      <c r="K126" s="39"/>
      <c r="L126" s="43"/>
      <c r="M126" s="233"/>
      <c r="N126" s="234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155</v>
      </c>
      <c r="AU126" s="16" t="s">
        <v>89</v>
      </c>
    </row>
    <row r="127" spans="1:51" s="13" customFormat="1" ht="12">
      <c r="A127" s="13"/>
      <c r="B127" s="236"/>
      <c r="C127" s="237"/>
      <c r="D127" s="230" t="s">
        <v>157</v>
      </c>
      <c r="E127" s="238" t="s">
        <v>1</v>
      </c>
      <c r="F127" s="239" t="s">
        <v>336</v>
      </c>
      <c r="G127" s="237"/>
      <c r="H127" s="240">
        <v>20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6" t="s">
        <v>157</v>
      </c>
      <c r="AU127" s="246" t="s">
        <v>89</v>
      </c>
      <c r="AV127" s="13" t="s">
        <v>89</v>
      </c>
      <c r="AW127" s="13" t="s">
        <v>36</v>
      </c>
      <c r="AX127" s="13" t="s">
        <v>79</v>
      </c>
      <c r="AY127" s="246" t="s">
        <v>144</v>
      </c>
    </row>
    <row r="128" spans="1:51" s="14" customFormat="1" ht="12">
      <c r="A128" s="14"/>
      <c r="B128" s="247"/>
      <c r="C128" s="248"/>
      <c r="D128" s="230" t="s">
        <v>157</v>
      </c>
      <c r="E128" s="249" t="s">
        <v>1</v>
      </c>
      <c r="F128" s="250" t="s">
        <v>159</v>
      </c>
      <c r="G128" s="248"/>
      <c r="H128" s="251">
        <v>20</v>
      </c>
      <c r="I128" s="252"/>
      <c r="J128" s="248"/>
      <c r="K128" s="248"/>
      <c r="L128" s="253"/>
      <c r="M128" s="254"/>
      <c r="N128" s="255"/>
      <c r="O128" s="255"/>
      <c r="P128" s="255"/>
      <c r="Q128" s="255"/>
      <c r="R128" s="255"/>
      <c r="S128" s="255"/>
      <c r="T128" s="256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7" t="s">
        <v>157</v>
      </c>
      <c r="AU128" s="257" t="s">
        <v>89</v>
      </c>
      <c r="AV128" s="14" t="s">
        <v>152</v>
      </c>
      <c r="AW128" s="14" t="s">
        <v>36</v>
      </c>
      <c r="AX128" s="14" t="s">
        <v>87</v>
      </c>
      <c r="AY128" s="257" t="s">
        <v>144</v>
      </c>
    </row>
    <row r="129" spans="1:65" s="2" customFormat="1" ht="24.15" customHeight="1">
      <c r="A129" s="37"/>
      <c r="B129" s="38"/>
      <c r="C129" s="217" t="s">
        <v>87</v>
      </c>
      <c r="D129" s="217" t="s">
        <v>147</v>
      </c>
      <c r="E129" s="218" t="s">
        <v>266</v>
      </c>
      <c r="F129" s="219" t="s">
        <v>267</v>
      </c>
      <c r="G129" s="220" t="s">
        <v>268</v>
      </c>
      <c r="H129" s="221">
        <v>360</v>
      </c>
      <c r="I129" s="222"/>
      <c r="J129" s="223">
        <f>ROUND(I129*H129,2)</f>
        <v>0</v>
      </c>
      <c r="K129" s="219" t="s">
        <v>151</v>
      </c>
      <c r="L129" s="43"/>
      <c r="M129" s="224" t="s">
        <v>1</v>
      </c>
      <c r="N129" s="225" t="s">
        <v>44</v>
      </c>
      <c r="O129" s="90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8" t="s">
        <v>152</v>
      </c>
      <c r="AT129" s="228" t="s">
        <v>147</v>
      </c>
      <c r="AU129" s="228" t="s">
        <v>89</v>
      </c>
      <c r="AY129" s="16" t="s">
        <v>144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6" t="s">
        <v>87</v>
      </c>
      <c r="BK129" s="229">
        <f>ROUND(I129*H129,2)</f>
        <v>0</v>
      </c>
      <c r="BL129" s="16" t="s">
        <v>152</v>
      </c>
      <c r="BM129" s="228" t="s">
        <v>337</v>
      </c>
    </row>
    <row r="130" spans="1:47" s="2" customFormat="1" ht="12">
      <c r="A130" s="37"/>
      <c r="B130" s="38"/>
      <c r="C130" s="39"/>
      <c r="D130" s="230" t="s">
        <v>154</v>
      </c>
      <c r="E130" s="39"/>
      <c r="F130" s="231" t="s">
        <v>267</v>
      </c>
      <c r="G130" s="39"/>
      <c r="H130" s="39"/>
      <c r="I130" s="232"/>
      <c r="J130" s="39"/>
      <c r="K130" s="39"/>
      <c r="L130" s="43"/>
      <c r="M130" s="233"/>
      <c r="N130" s="234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154</v>
      </c>
      <c r="AU130" s="16" t="s">
        <v>89</v>
      </c>
    </row>
    <row r="131" spans="1:47" s="2" customFormat="1" ht="12">
      <c r="A131" s="37"/>
      <c r="B131" s="38"/>
      <c r="C131" s="39"/>
      <c r="D131" s="230" t="s">
        <v>155</v>
      </c>
      <c r="E131" s="39"/>
      <c r="F131" s="235" t="s">
        <v>270</v>
      </c>
      <c r="G131" s="39"/>
      <c r="H131" s="39"/>
      <c r="I131" s="232"/>
      <c r="J131" s="39"/>
      <c r="K131" s="39"/>
      <c r="L131" s="43"/>
      <c r="M131" s="233"/>
      <c r="N131" s="234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155</v>
      </c>
      <c r="AU131" s="16" t="s">
        <v>89</v>
      </c>
    </row>
    <row r="132" spans="1:51" s="13" customFormat="1" ht="12">
      <c r="A132" s="13"/>
      <c r="B132" s="236"/>
      <c r="C132" s="237"/>
      <c r="D132" s="230" t="s">
        <v>157</v>
      </c>
      <c r="E132" s="238" t="s">
        <v>1</v>
      </c>
      <c r="F132" s="239" t="s">
        <v>338</v>
      </c>
      <c r="G132" s="237"/>
      <c r="H132" s="240">
        <v>360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157</v>
      </c>
      <c r="AU132" s="246" t="s">
        <v>89</v>
      </c>
      <c r="AV132" s="13" t="s">
        <v>89</v>
      </c>
      <c r="AW132" s="13" t="s">
        <v>36</v>
      </c>
      <c r="AX132" s="13" t="s">
        <v>79</v>
      </c>
      <c r="AY132" s="246" t="s">
        <v>144</v>
      </c>
    </row>
    <row r="133" spans="1:51" s="14" customFormat="1" ht="12">
      <c r="A133" s="14"/>
      <c r="B133" s="247"/>
      <c r="C133" s="248"/>
      <c r="D133" s="230" t="s">
        <v>157</v>
      </c>
      <c r="E133" s="249" t="s">
        <v>1</v>
      </c>
      <c r="F133" s="250" t="s">
        <v>159</v>
      </c>
      <c r="G133" s="248"/>
      <c r="H133" s="251">
        <v>360</v>
      </c>
      <c r="I133" s="252"/>
      <c r="J133" s="248"/>
      <c r="K133" s="248"/>
      <c r="L133" s="253"/>
      <c r="M133" s="254"/>
      <c r="N133" s="255"/>
      <c r="O133" s="255"/>
      <c r="P133" s="255"/>
      <c r="Q133" s="255"/>
      <c r="R133" s="255"/>
      <c r="S133" s="255"/>
      <c r="T133" s="25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7" t="s">
        <v>157</v>
      </c>
      <c r="AU133" s="257" t="s">
        <v>89</v>
      </c>
      <c r="AV133" s="14" t="s">
        <v>152</v>
      </c>
      <c r="AW133" s="14" t="s">
        <v>36</v>
      </c>
      <c r="AX133" s="14" t="s">
        <v>87</v>
      </c>
      <c r="AY133" s="257" t="s">
        <v>144</v>
      </c>
    </row>
    <row r="134" spans="1:65" s="2" customFormat="1" ht="24.15" customHeight="1">
      <c r="A134" s="37"/>
      <c r="B134" s="38"/>
      <c r="C134" s="217" t="s">
        <v>168</v>
      </c>
      <c r="D134" s="217" t="s">
        <v>147</v>
      </c>
      <c r="E134" s="218" t="s">
        <v>148</v>
      </c>
      <c r="F134" s="219" t="s">
        <v>149</v>
      </c>
      <c r="G134" s="220" t="s">
        <v>150</v>
      </c>
      <c r="H134" s="221">
        <v>60</v>
      </c>
      <c r="I134" s="222"/>
      <c r="J134" s="223">
        <f>ROUND(I134*H134,2)</f>
        <v>0</v>
      </c>
      <c r="K134" s="219" t="s">
        <v>151</v>
      </c>
      <c r="L134" s="43"/>
      <c r="M134" s="224" t="s">
        <v>1</v>
      </c>
      <c r="N134" s="225" t="s">
        <v>44</v>
      </c>
      <c r="O134" s="90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8" t="s">
        <v>152</v>
      </c>
      <c r="AT134" s="228" t="s">
        <v>147</v>
      </c>
      <c r="AU134" s="228" t="s">
        <v>89</v>
      </c>
      <c r="AY134" s="16" t="s">
        <v>144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6" t="s">
        <v>87</v>
      </c>
      <c r="BK134" s="229">
        <f>ROUND(I134*H134,2)</f>
        <v>0</v>
      </c>
      <c r="BL134" s="16" t="s">
        <v>152</v>
      </c>
      <c r="BM134" s="228" t="s">
        <v>339</v>
      </c>
    </row>
    <row r="135" spans="1:47" s="2" customFormat="1" ht="12">
      <c r="A135" s="37"/>
      <c r="B135" s="38"/>
      <c r="C135" s="39"/>
      <c r="D135" s="230" t="s">
        <v>154</v>
      </c>
      <c r="E135" s="39"/>
      <c r="F135" s="231" t="s">
        <v>149</v>
      </c>
      <c r="G135" s="39"/>
      <c r="H135" s="39"/>
      <c r="I135" s="232"/>
      <c r="J135" s="39"/>
      <c r="K135" s="39"/>
      <c r="L135" s="43"/>
      <c r="M135" s="233"/>
      <c r="N135" s="234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154</v>
      </c>
      <c r="AU135" s="16" t="s">
        <v>89</v>
      </c>
    </row>
    <row r="136" spans="1:47" s="2" customFormat="1" ht="12">
      <c r="A136" s="37"/>
      <c r="B136" s="38"/>
      <c r="C136" s="39"/>
      <c r="D136" s="230" t="s">
        <v>155</v>
      </c>
      <c r="E136" s="39"/>
      <c r="F136" s="235" t="s">
        <v>156</v>
      </c>
      <c r="G136" s="39"/>
      <c r="H136" s="39"/>
      <c r="I136" s="232"/>
      <c r="J136" s="39"/>
      <c r="K136" s="39"/>
      <c r="L136" s="43"/>
      <c r="M136" s="233"/>
      <c r="N136" s="234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155</v>
      </c>
      <c r="AU136" s="16" t="s">
        <v>89</v>
      </c>
    </row>
    <row r="137" spans="1:51" s="13" customFormat="1" ht="12">
      <c r="A137" s="13"/>
      <c r="B137" s="236"/>
      <c r="C137" s="237"/>
      <c r="D137" s="230" t="s">
        <v>157</v>
      </c>
      <c r="E137" s="238" t="s">
        <v>1</v>
      </c>
      <c r="F137" s="239" t="s">
        <v>340</v>
      </c>
      <c r="G137" s="237"/>
      <c r="H137" s="240">
        <v>60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157</v>
      </c>
      <c r="AU137" s="246" t="s">
        <v>89</v>
      </c>
      <c r="AV137" s="13" t="s">
        <v>89</v>
      </c>
      <c r="AW137" s="13" t="s">
        <v>36</v>
      </c>
      <c r="AX137" s="13" t="s">
        <v>79</v>
      </c>
      <c r="AY137" s="246" t="s">
        <v>144</v>
      </c>
    </row>
    <row r="138" spans="1:51" s="14" customFormat="1" ht="12">
      <c r="A138" s="14"/>
      <c r="B138" s="247"/>
      <c r="C138" s="248"/>
      <c r="D138" s="230" t="s">
        <v>157</v>
      </c>
      <c r="E138" s="249" t="s">
        <v>1</v>
      </c>
      <c r="F138" s="250" t="s">
        <v>159</v>
      </c>
      <c r="G138" s="248"/>
      <c r="H138" s="251">
        <v>60</v>
      </c>
      <c r="I138" s="252"/>
      <c r="J138" s="248"/>
      <c r="K138" s="248"/>
      <c r="L138" s="253"/>
      <c r="M138" s="254"/>
      <c r="N138" s="255"/>
      <c r="O138" s="255"/>
      <c r="P138" s="255"/>
      <c r="Q138" s="255"/>
      <c r="R138" s="255"/>
      <c r="S138" s="255"/>
      <c r="T138" s="256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7" t="s">
        <v>157</v>
      </c>
      <c r="AU138" s="257" t="s">
        <v>89</v>
      </c>
      <c r="AV138" s="14" t="s">
        <v>152</v>
      </c>
      <c r="AW138" s="14" t="s">
        <v>36</v>
      </c>
      <c r="AX138" s="14" t="s">
        <v>87</v>
      </c>
      <c r="AY138" s="257" t="s">
        <v>144</v>
      </c>
    </row>
    <row r="139" spans="1:65" s="2" customFormat="1" ht="21.75" customHeight="1">
      <c r="A139" s="37"/>
      <c r="B139" s="38"/>
      <c r="C139" s="217" t="s">
        <v>229</v>
      </c>
      <c r="D139" s="217" t="s">
        <v>147</v>
      </c>
      <c r="E139" s="218" t="s">
        <v>162</v>
      </c>
      <c r="F139" s="219" t="s">
        <v>163</v>
      </c>
      <c r="G139" s="220" t="s">
        <v>150</v>
      </c>
      <c r="H139" s="221">
        <v>45</v>
      </c>
      <c r="I139" s="222"/>
      <c r="J139" s="223">
        <f>ROUND(I139*H139,2)</f>
        <v>0</v>
      </c>
      <c r="K139" s="219" t="s">
        <v>164</v>
      </c>
      <c r="L139" s="43"/>
      <c r="M139" s="224" t="s">
        <v>1</v>
      </c>
      <c r="N139" s="225" t="s">
        <v>44</v>
      </c>
      <c r="O139" s="90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8" t="s">
        <v>152</v>
      </c>
      <c r="AT139" s="228" t="s">
        <v>147</v>
      </c>
      <c r="AU139" s="228" t="s">
        <v>89</v>
      </c>
      <c r="AY139" s="16" t="s">
        <v>144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6" t="s">
        <v>87</v>
      </c>
      <c r="BK139" s="229">
        <f>ROUND(I139*H139,2)</f>
        <v>0</v>
      </c>
      <c r="BL139" s="16" t="s">
        <v>152</v>
      </c>
      <c r="BM139" s="228" t="s">
        <v>341</v>
      </c>
    </row>
    <row r="140" spans="1:47" s="2" customFormat="1" ht="12">
      <c r="A140" s="37"/>
      <c r="B140" s="38"/>
      <c r="C140" s="39"/>
      <c r="D140" s="230" t="s">
        <v>154</v>
      </c>
      <c r="E140" s="39"/>
      <c r="F140" s="231" t="s">
        <v>163</v>
      </c>
      <c r="G140" s="39"/>
      <c r="H140" s="39"/>
      <c r="I140" s="232"/>
      <c r="J140" s="39"/>
      <c r="K140" s="39"/>
      <c r="L140" s="43"/>
      <c r="M140" s="233"/>
      <c r="N140" s="234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154</v>
      </c>
      <c r="AU140" s="16" t="s">
        <v>89</v>
      </c>
    </row>
    <row r="141" spans="1:47" s="2" customFormat="1" ht="12">
      <c r="A141" s="37"/>
      <c r="B141" s="38"/>
      <c r="C141" s="39"/>
      <c r="D141" s="230" t="s">
        <v>155</v>
      </c>
      <c r="E141" s="39"/>
      <c r="F141" s="235" t="s">
        <v>166</v>
      </c>
      <c r="G141" s="39"/>
      <c r="H141" s="39"/>
      <c r="I141" s="232"/>
      <c r="J141" s="39"/>
      <c r="K141" s="39"/>
      <c r="L141" s="43"/>
      <c r="M141" s="233"/>
      <c r="N141" s="234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155</v>
      </c>
      <c r="AU141" s="16" t="s">
        <v>89</v>
      </c>
    </row>
    <row r="142" spans="1:51" s="13" customFormat="1" ht="12">
      <c r="A142" s="13"/>
      <c r="B142" s="236"/>
      <c r="C142" s="237"/>
      <c r="D142" s="230" t="s">
        <v>157</v>
      </c>
      <c r="E142" s="238" t="s">
        <v>1</v>
      </c>
      <c r="F142" s="239" t="s">
        <v>342</v>
      </c>
      <c r="G142" s="237"/>
      <c r="H142" s="240">
        <v>45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157</v>
      </c>
      <c r="AU142" s="246" t="s">
        <v>89</v>
      </c>
      <c r="AV142" s="13" t="s">
        <v>89</v>
      </c>
      <c r="AW142" s="13" t="s">
        <v>36</v>
      </c>
      <c r="AX142" s="13" t="s">
        <v>79</v>
      </c>
      <c r="AY142" s="246" t="s">
        <v>144</v>
      </c>
    </row>
    <row r="143" spans="1:51" s="14" customFormat="1" ht="12">
      <c r="A143" s="14"/>
      <c r="B143" s="247"/>
      <c r="C143" s="248"/>
      <c r="D143" s="230" t="s">
        <v>157</v>
      </c>
      <c r="E143" s="249" t="s">
        <v>1</v>
      </c>
      <c r="F143" s="250" t="s">
        <v>159</v>
      </c>
      <c r="G143" s="248"/>
      <c r="H143" s="251">
        <v>45</v>
      </c>
      <c r="I143" s="252"/>
      <c r="J143" s="248"/>
      <c r="K143" s="248"/>
      <c r="L143" s="253"/>
      <c r="M143" s="254"/>
      <c r="N143" s="255"/>
      <c r="O143" s="255"/>
      <c r="P143" s="255"/>
      <c r="Q143" s="255"/>
      <c r="R143" s="255"/>
      <c r="S143" s="255"/>
      <c r="T143" s="25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7" t="s">
        <v>157</v>
      </c>
      <c r="AU143" s="257" t="s">
        <v>89</v>
      </c>
      <c r="AV143" s="14" t="s">
        <v>152</v>
      </c>
      <c r="AW143" s="14" t="s">
        <v>36</v>
      </c>
      <c r="AX143" s="14" t="s">
        <v>87</v>
      </c>
      <c r="AY143" s="257" t="s">
        <v>144</v>
      </c>
    </row>
    <row r="144" spans="1:65" s="2" customFormat="1" ht="16.5" customHeight="1">
      <c r="A144" s="37"/>
      <c r="B144" s="38"/>
      <c r="C144" s="217" t="s">
        <v>211</v>
      </c>
      <c r="D144" s="217" t="s">
        <v>147</v>
      </c>
      <c r="E144" s="218" t="s">
        <v>191</v>
      </c>
      <c r="F144" s="219" t="s">
        <v>192</v>
      </c>
      <c r="G144" s="220" t="s">
        <v>150</v>
      </c>
      <c r="H144" s="221">
        <v>60</v>
      </c>
      <c r="I144" s="222"/>
      <c r="J144" s="223">
        <f>ROUND(I144*H144,2)</f>
        <v>0</v>
      </c>
      <c r="K144" s="219" t="s">
        <v>151</v>
      </c>
      <c r="L144" s="43"/>
      <c r="M144" s="224" t="s">
        <v>1</v>
      </c>
      <c r="N144" s="225" t="s">
        <v>44</v>
      </c>
      <c r="O144" s="90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8" t="s">
        <v>193</v>
      </c>
      <c r="AT144" s="228" t="s">
        <v>147</v>
      </c>
      <c r="AU144" s="228" t="s">
        <v>89</v>
      </c>
      <c r="AY144" s="16" t="s">
        <v>144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6" t="s">
        <v>87</v>
      </c>
      <c r="BK144" s="229">
        <f>ROUND(I144*H144,2)</f>
        <v>0</v>
      </c>
      <c r="BL144" s="16" t="s">
        <v>193</v>
      </c>
      <c r="BM144" s="228" t="s">
        <v>343</v>
      </c>
    </row>
    <row r="145" spans="1:47" s="2" customFormat="1" ht="12">
      <c r="A145" s="37"/>
      <c r="B145" s="38"/>
      <c r="C145" s="39"/>
      <c r="D145" s="230" t="s">
        <v>154</v>
      </c>
      <c r="E145" s="39"/>
      <c r="F145" s="231" t="s">
        <v>192</v>
      </c>
      <c r="G145" s="39"/>
      <c r="H145" s="39"/>
      <c r="I145" s="232"/>
      <c r="J145" s="39"/>
      <c r="K145" s="39"/>
      <c r="L145" s="43"/>
      <c r="M145" s="233"/>
      <c r="N145" s="234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154</v>
      </c>
      <c r="AU145" s="16" t="s">
        <v>89</v>
      </c>
    </row>
    <row r="146" spans="1:47" s="2" customFormat="1" ht="12">
      <c r="A146" s="37"/>
      <c r="B146" s="38"/>
      <c r="C146" s="39"/>
      <c r="D146" s="230" t="s">
        <v>155</v>
      </c>
      <c r="E146" s="39"/>
      <c r="F146" s="235" t="s">
        <v>195</v>
      </c>
      <c r="G146" s="39"/>
      <c r="H146" s="39"/>
      <c r="I146" s="232"/>
      <c r="J146" s="39"/>
      <c r="K146" s="39"/>
      <c r="L146" s="43"/>
      <c r="M146" s="233"/>
      <c r="N146" s="234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155</v>
      </c>
      <c r="AU146" s="16" t="s">
        <v>89</v>
      </c>
    </row>
    <row r="147" spans="1:47" s="2" customFormat="1" ht="12">
      <c r="A147" s="37"/>
      <c r="B147" s="38"/>
      <c r="C147" s="39"/>
      <c r="D147" s="230" t="s">
        <v>180</v>
      </c>
      <c r="E147" s="39"/>
      <c r="F147" s="235" t="s">
        <v>196</v>
      </c>
      <c r="G147" s="39"/>
      <c r="H147" s="39"/>
      <c r="I147" s="232"/>
      <c r="J147" s="39"/>
      <c r="K147" s="39"/>
      <c r="L147" s="43"/>
      <c r="M147" s="233"/>
      <c r="N147" s="234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180</v>
      </c>
      <c r="AU147" s="16" t="s">
        <v>89</v>
      </c>
    </row>
    <row r="148" spans="1:51" s="13" customFormat="1" ht="12">
      <c r="A148" s="13"/>
      <c r="B148" s="236"/>
      <c r="C148" s="237"/>
      <c r="D148" s="230" t="s">
        <v>157</v>
      </c>
      <c r="E148" s="238" t="s">
        <v>1</v>
      </c>
      <c r="F148" s="239" t="s">
        <v>340</v>
      </c>
      <c r="G148" s="237"/>
      <c r="H148" s="240">
        <v>60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157</v>
      </c>
      <c r="AU148" s="246" t="s">
        <v>89</v>
      </c>
      <c r="AV148" s="13" t="s">
        <v>89</v>
      </c>
      <c r="AW148" s="13" t="s">
        <v>36</v>
      </c>
      <c r="AX148" s="13" t="s">
        <v>87</v>
      </c>
      <c r="AY148" s="246" t="s">
        <v>144</v>
      </c>
    </row>
    <row r="149" spans="1:65" s="2" customFormat="1" ht="37.8" customHeight="1">
      <c r="A149" s="37"/>
      <c r="B149" s="38"/>
      <c r="C149" s="217" t="s">
        <v>89</v>
      </c>
      <c r="D149" s="217" t="s">
        <v>147</v>
      </c>
      <c r="E149" s="218" t="s">
        <v>272</v>
      </c>
      <c r="F149" s="219" t="s">
        <v>273</v>
      </c>
      <c r="G149" s="220" t="s">
        <v>150</v>
      </c>
      <c r="H149" s="221">
        <v>12</v>
      </c>
      <c r="I149" s="222"/>
      <c r="J149" s="223">
        <f>ROUND(I149*H149,2)</f>
        <v>0</v>
      </c>
      <c r="K149" s="219" t="s">
        <v>151</v>
      </c>
      <c r="L149" s="43"/>
      <c r="M149" s="224" t="s">
        <v>1</v>
      </c>
      <c r="N149" s="225" t="s">
        <v>44</v>
      </c>
      <c r="O149" s="90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8" t="s">
        <v>152</v>
      </c>
      <c r="AT149" s="228" t="s">
        <v>147</v>
      </c>
      <c r="AU149" s="228" t="s">
        <v>89</v>
      </c>
      <c r="AY149" s="16" t="s">
        <v>144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6" t="s">
        <v>87</v>
      </c>
      <c r="BK149" s="229">
        <f>ROUND(I149*H149,2)</f>
        <v>0</v>
      </c>
      <c r="BL149" s="16" t="s">
        <v>152</v>
      </c>
      <c r="BM149" s="228" t="s">
        <v>344</v>
      </c>
    </row>
    <row r="150" spans="1:47" s="2" customFormat="1" ht="12">
      <c r="A150" s="37"/>
      <c r="B150" s="38"/>
      <c r="C150" s="39"/>
      <c r="D150" s="230" t="s">
        <v>154</v>
      </c>
      <c r="E150" s="39"/>
      <c r="F150" s="231" t="s">
        <v>273</v>
      </c>
      <c r="G150" s="39"/>
      <c r="H150" s="39"/>
      <c r="I150" s="232"/>
      <c r="J150" s="39"/>
      <c r="K150" s="39"/>
      <c r="L150" s="43"/>
      <c r="M150" s="233"/>
      <c r="N150" s="234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154</v>
      </c>
      <c r="AU150" s="16" t="s">
        <v>89</v>
      </c>
    </row>
    <row r="151" spans="1:47" s="2" customFormat="1" ht="12">
      <c r="A151" s="37"/>
      <c r="B151" s="38"/>
      <c r="C151" s="39"/>
      <c r="D151" s="230" t="s">
        <v>155</v>
      </c>
      <c r="E151" s="39"/>
      <c r="F151" s="235" t="s">
        <v>275</v>
      </c>
      <c r="G151" s="39"/>
      <c r="H151" s="39"/>
      <c r="I151" s="232"/>
      <c r="J151" s="39"/>
      <c r="K151" s="39"/>
      <c r="L151" s="43"/>
      <c r="M151" s="233"/>
      <c r="N151" s="234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155</v>
      </c>
      <c r="AU151" s="16" t="s">
        <v>89</v>
      </c>
    </row>
    <row r="152" spans="1:51" s="13" customFormat="1" ht="12">
      <c r="A152" s="13"/>
      <c r="B152" s="236"/>
      <c r="C152" s="237"/>
      <c r="D152" s="230" t="s">
        <v>157</v>
      </c>
      <c r="E152" s="238" t="s">
        <v>1</v>
      </c>
      <c r="F152" s="239" t="s">
        <v>345</v>
      </c>
      <c r="G152" s="237"/>
      <c r="H152" s="240">
        <v>12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6" t="s">
        <v>157</v>
      </c>
      <c r="AU152" s="246" t="s">
        <v>89</v>
      </c>
      <c r="AV152" s="13" t="s">
        <v>89</v>
      </c>
      <c r="AW152" s="13" t="s">
        <v>36</v>
      </c>
      <c r="AX152" s="13" t="s">
        <v>79</v>
      </c>
      <c r="AY152" s="246" t="s">
        <v>144</v>
      </c>
    </row>
    <row r="153" spans="1:51" s="14" customFormat="1" ht="12">
      <c r="A153" s="14"/>
      <c r="B153" s="247"/>
      <c r="C153" s="248"/>
      <c r="D153" s="230" t="s">
        <v>157</v>
      </c>
      <c r="E153" s="249" t="s">
        <v>1</v>
      </c>
      <c r="F153" s="250" t="s">
        <v>159</v>
      </c>
      <c r="G153" s="248"/>
      <c r="H153" s="251">
        <v>12</v>
      </c>
      <c r="I153" s="252"/>
      <c r="J153" s="248"/>
      <c r="K153" s="248"/>
      <c r="L153" s="253"/>
      <c r="M153" s="254"/>
      <c r="N153" s="255"/>
      <c r="O153" s="255"/>
      <c r="P153" s="255"/>
      <c r="Q153" s="255"/>
      <c r="R153" s="255"/>
      <c r="S153" s="255"/>
      <c r="T153" s="256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7" t="s">
        <v>157</v>
      </c>
      <c r="AU153" s="257" t="s">
        <v>89</v>
      </c>
      <c r="AV153" s="14" t="s">
        <v>152</v>
      </c>
      <c r="AW153" s="14" t="s">
        <v>36</v>
      </c>
      <c r="AX153" s="14" t="s">
        <v>87</v>
      </c>
      <c r="AY153" s="257" t="s">
        <v>144</v>
      </c>
    </row>
    <row r="154" spans="1:63" s="12" customFormat="1" ht="22.8" customHeight="1">
      <c r="A154" s="12"/>
      <c r="B154" s="201"/>
      <c r="C154" s="202"/>
      <c r="D154" s="203" t="s">
        <v>78</v>
      </c>
      <c r="E154" s="215" t="s">
        <v>160</v>
      </c>
      <c r="F154" s="215" t="s">
        <v>161</v>
      </c>
      <c r="G154" s="202"/>
      <c r="H154" s="202"/>
      <c r="I154" s="205"/>
      <c r="J154" s="216">
        <f>BK154</f>
        <v>0</v>
      </c>
      <c r="K154" s="202"/>
      <c r="L154" s="207"/>
      <c r="M154" s="208"/>
      <c r="N154" s="209"/>
      <c r="O154" s="209"/>
      <c r="P154" s="210">
        <f>SUM(P155:P191)</f>
        <v>0</v>
      </c>
      <c r="Q154" s="209"/>
      <c r="R154" s="210">
        <f>SUM(R155:R191)</f>
        <v>0</v>
      </c>
      <c r="S154" s="209"/>
      <c r="T154" s="211">
        <f>SUM(T155:T191)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2" t="s">
        <v>87</v>
      </c>
      <c r="AT154" s="213" t="s">
        <v>78</v>
      </c>
      <c r="AU154" s="213" t="s">
        <v>87</v>
      </c>
      <c r="AY154" s="212" t="s">
        <v>144</v>
      </c>
      <c r="BK154" s="214">
        <f>SUM(BK155:BK191)</f>
        <v>0</v>
      </c>
    </row>
    <row r="155" spans="1:65" s="2" customFormat="1" ht="24.15" customHeight="1">
      <c r="A155" s="37"/>
      <c r="B155" s="38"/>
      <c r="C155" s="217" t="s">
        <v>146</v>
      </c>
      <c r="D155" s="217" t="s">
        <v>147</v>
      </c>
      <c r="E155" s="218" t="s">
        <v>169</v>
      </c>
      <c r="F155" s="219" t="s">
        <v>170</v>
      </c>
      <c r="G155" s="220" t="s">
        <v>171</v>
      </c>
      <c r="H155" s="221">
        <v>300</v>
      </c>
      <c r="I155" s="222"/>
      <c r="J155" s="223">
        <f>ROUND(I155*H155,2)</f>
        <v>0</v>
      </c>
      <c r="K155" s="219" t="s">
        <v>151</v>
      </c>
      <c r="L155" s="43"/>
      <c r="M155" s="224" t="s">
        <v>1</v>
      </c>
      <c r="N155" s="225" t="s">
        <v>44</v>
      </c>
      <c r="O155" s="90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8" t="s">
        <v>152</v>
      </c>
      <c r="AT155" s="228" t="s">
        <v>147</v>
      </c>
      <c r="AU155" s="228" t="s">
        <v>89</v>
      </c>
      <c r="AY155" s="16" t="s">
        <v>144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6" t="s">
        <v>87</v>
      </c>
      <c r="BK155" s="229">
        <f>ROUND(I155*H155,2)</f>
        <v>0</v>
      </c>
      <c r="BL155" s="16" t="s">
        <v>152</v>
      </c>
      <c r="BM155" s="228" t="s">
        <v>346</v>
      </c>
    </row>
    <row r="156" spans="1:47" s="2" customFormat="1" ht="12">
      <c r="A156" s="37"/>
      <c r="B156" s="38"/>
      <c r="C156" s="39"/>
      <c r="D156" s="230" t="s">
        <v>154</v>
      </c>
      <c r="E156" s="39"/>
      <c r="F156" s="231" t="s">
        <v>170</v>
      </c>
      <c r="G156" s="39"/>
      <c r="H156" s="39"/>
      <c r="I156" s="232"/>
      <c r="J156" s="39"/>
      <c r="K156" s="39"/>
      <c r="L156" s="43"/>
      <c r="M156" s="233"/>
      <c r="N156" s="234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154</v>
      </c>
      <c r="AU156" s="16" t="s">
        <v>89</v>
      </c>
    </row>
    <row r="157" spans="1:47" s="2" customFormat="1" ht="12">
      <c r="A157" s="37"/>
      <c r="B157" s="38"/>
      <c r="C157" s="39"/>
      <c r="D157" s="230" t="s">
        <v>155</v>
      </c>
      <c r="E157" s="39"/>
      <c r="F157" s="235" t="s">
        <v>173</v>
      </c>
      <c r="G157" s="39"/>
      <c r="H157" s="39"/>
      <c r="I157" s="232"/>
      <c r="J157" s="39"/>
      <c r="K157" s="39"/>
      <c r="L157" s="43"/>
      <c r="M157" s="233"/>
      <c r="N157" s="234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155</v>
      </c>
      <c r="AU157" s="16" t="s">
        <v>89</v>
      </c>
    </row>
    <row r="158" spans="1:51" s="13" customFormat="1" ht="12">
      <c r="A158" s="13"/>
      <c r="B158" s="236"/>
      <c r="C158" s="237"/>
      <c r="D158" s="230" t="s">
        <v>157</v>
      </c>
      <c r="E158" s="238" t="s">
        <v>1</v>
      </c>
      <c r="F158" s="239" t="s">
        <v>347</v>
      </c>
      <c r="G158" s="237"/>
      <c r="H158" s="240">
        <v>300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157</v>
      </c>
      <c r="AU158" s="246" t="s">
        <v>89</v>
      </c>
      <c r="AV158" s="13" t="s">
        <v>89</v>
      </c>
      <c r="AW158" s="13" t="s">
        <v>36</v>
      </c>
      <c r="AX158" s="13" t="s">
        <v>79</v>
      </c>
      <c r="AY158" s="246" t="s">
        <v>144</v>
      </c>
    </row>
    <row r="159" spans="1:51" s="14" customFormat="1" ht="12">
      <c r="A159" s="14"/>
      <c r="B159" s="247"/>
      <c r="C159" s="248"/>
      <c r="D159" s="230" t="s">
        <v>157</v>
      </c>
      <c r="E159" s="249" t="s">
        <v>1</v>
      </c>
      <c r="F159" s="250" t="s">
        <v>159</v>
      </c>
      <c r="G159" s="248"/>
      <c r="H159" s="251">
        <v>300</v>
      </c>
      <c r="I159" s="252"/>
      <c r="J159" s="248"/>
      <c r="K159" s="248"/>
      <c r="L159" s="253"/>
      <c r="M159" s="254"/>
      <c r="N159" s="255"/>
      <c r="O159" s="255"/>
      <c r="P159" s="255"/>
      <c r="Q159" s="255"/>
      <c r="R159" s="255"/>
      <c r="S159" s="255"/>
      <c r="T159" s="256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7" t="s">
        <v>157</v>
      </c>
      <c r="AU159" s="257" t="s">
        <v>89</v>
      </c>
      <c r="AV159" s="14" t="s">
        <v>152</v>
      </c>
      <c r="AW159" s="14" t="s">
        <v>36</v>
      </c>
      <c r="AX159" s="14" t="s">
        <v>87</v>
      </c>
      <c r="AY159" s="257" t="s">
        <v>144</v>
      </c>
    </row>
    <row r="160" spans="1:65" s="2" customFormat="1" ht="24.15" customHeight="1">
      <c r="A160" s="37"/>
      <c r="B160" s="38"/>
      <c r="C160" s="217" t="s">
        <v>152</v>
      </c>
      <c r="D160" s="217" t="s">
        <v>147</v>
      </c>
      <c r="E160" s="218" t="s">
        <v>247</v>
      </c>
      <c r="F160" s="219" t="s">
        <v>248</v>
      </c>
      <c r="G160" s="220" t="s">
        <v>150</v>
      </c>
      <c r="H160" s="221">
        <v>12</v>
      </c>
      <c r="I160" s="222"/>
      <c r="J160" s="223">
        <f>ROUND(I160*H160,2)</f>
        <v>0</v>
      </c>
      <c r="K160" s="219" t="s">
        <v>151</v>
      </c>
      <c r="L160" s="43"/>
      <c r="M160" s="224" t="s">
        <v>1</v>
      </c>
      <c r="N160" s="225" t="s">
        <v>44</v>
      </c>
      <c r="O160" s="90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28" t="s">
        <v>152</v>
      </c>
      <c r="AT160" s="228" t="s">
        <v>147</v>
      </c>
      <c r="AU160" s="228" t="s">
        <v>89</v>
      </c>
      <c r="AY160" s="16" t="s">
        <v>144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6" t="s">
        <v>87</v>
      </c>
      <c r="BK160" s="229">
        <f>ROUND(I160*H160,2)</f>
        <v>0</v>
      </c>
      <c r="BL160" s="16" t="s">
        <v>152</v>
      </c>
      <c r="BM160" s="228" t="s">
        <v>348</v>
      </c>
    </row>
    <row r="161" spans="1:47" s="2" customFormat="1" ht="12">
      <c r="A161" s="37"/>
      <c r="B161" s="38"/>
      <c r="C161" s="39"/>
      <c r="D161" s="230" t="s">
        <v>154</v>
      </c>
      <c r="E161" s="39"/>
      <c r="F161" s="231" t="s">
        <v>248</v>
      </c>
      <c r="G161" s="39"/>
      <c r="H161" s="39"/>
      <c r="I161" s="232"/>
      <c r="J161" s="39"/>
      <c r="K161" s="39"/>
      <c r="L161" s="43"/>
      <c r="M161" s="233"/>
      <c r="N161" s="234"/>
      <c r="O161" s="90"/>
      <c r="P161" s="90"/>
      <c r="Q161" s="90"/>
      <c r="R161" s="90"/>
      <c r="S161" s="90"/>
      <c r="T161" s="91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154</v>
      </c>
      <c r="AU161" s="16" t="s">
        <v>89</v>
      </c>
    </row>
    <row r="162" spans="1:47" s="2" customFormat="1" ht="12">
      <c r="A162" s="37"/>
      <c r="B162" s="38"/>
      <c r="C162" s="39"/>
      <c r="D162" s="230" t="s">
        <v>155</v>
      </c>
      <c r="E162" s="39"/>
      <c r="F162" s="235" t="s">
        <v>179</v>
      </c>
      <c r="G162" s="39"/>
      <c r="H162" s="39"/>
      <c r="I162" s="232"/>
      <c r="J162" s="39"/>
      <c r="K162" s="39"/>
      <c r="L162" s="43"/>
      <c r="M162" s="233"/>
      <c r="N162" s="234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155</v>
      </c>
      <c r="AU162" s="16" t="s">
        <v>89</v>
      </c>
    </row>
    <row r="163" spans="1:51" s="13" customFormat="1" ht="12">
      <c r="A163" s="13"/>
      <c r="B163" s="236"/>
      <c r="C163" s="237"/>
      <c r="D163" s="230" t="s">
        <v>157</v>
      </c>
      <c r="E163" s="238" t="s">
        <v>1</v>
      </c>
      <c r="F163" s="239" t="s">
        <v>345</v>
      </c>
      <c r="G163" s="237"/>
      <c r="H163" s="240">
        <v>12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157</v>
      </c>
      <c r="AU163" s="246" t="s">
        <v>89</v>
      </c>
      <c r="AV163" s="13" t="s">
        <v>89</v>
      </c>
      <c r="AW163" s="13" t="s">
        <v>36</v>
      </c>
      <c r="AX163" s="13" t="s">
        <v>79</v>
      </c>
      <c r="AY163" s="246" t="s">
        <v>144</v>
      </c>
    </row>
    <row r="164" spans="1:51" s="14" customFormat="1" ht="12">
      <c r="A164" s="14"/>
      <c r="B164" s="247"/>
      <c r="C164" s="248"/>
      <c r="D164" s="230" t="s">
        <v>157</v>
      </c>
      <c r="E164" s="249" t="s">
        <v>1</v>
      </c>
      <c r="F164" s="250" t="s">
        <v>159</v>
      </c>
      <c r="G164" s="248"/>
      <c r="H164" s="251">
        <v>12</v>
      </c>
      <c r="I164" s="252"/>
      <c r="J164" s="248"/>
      <c r="K164" s="248"/>
      <c r="L164" s="253"/>
      <c r="M164" s="254"/>
      <c r="N164" s="255"/>
      <c r="O164" s="255"/>
      <c r="P164" s="255"/>
      <c r="Q164" s="255"/>
      <c r="R164" s="255"/>
      <c r="S164" s="255"/>
      <c r="T164" s="25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7" t="s">
        <v>157</v>
      </c>
      <c r="AU164" s="257" t="s">
        <v>89</v>
      </c>
      <c r="AV164" s="14" t="s">
        <v>152</v>
      </c>
      <c r="AW164" s="14" t="s">
        <v>36</v>
      </c>
      <c r="AX164" s="14" t="s">
        <v>87</v>
      </c>
      <c r="AY164" s="257" t="s">
        <v>144</v>
      </c>
    </row>
    <row r="165" spans="1:65" s="2" customFormat="1" ht="24.15" customHeight="1">
      <c r="A165" s="37"/>
      <c r="B165" s="38"/>
      <c r="C165" s="217" t="s">
        <v>349</v>
      </c>
      <c r="D165" s="217" t="s">
        <v>147</v>
      </c>
      <c r="E165" s="218" t="s">
        <v>176</v>
      </c>
      <c r="F165" s="219" t="s">
        <v>177</v>
      </c>
      <c r="G165" s="220" t="s">
        <v>150</v>
      </c>
      <c r="H165" s="221">
        <v>15</v>
      </c>
      <c r="I165" s="222"/>
      <c r="J165" s="223">
        <f>ROUND(I165*H165,2)</f>
        <v>0</v>
      </c>
      <c r="K165" s="219" t="s">
        <v>151</v>
      </c>
      <c r="L165" s="43"/>
      <c r="M165" s="224" t="s">
        <v>1</v>
      </c>
      <c r="N165" s="225" t="s">
        <v>44</v>
      </c>
      <c r="O165" s="90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28" t="s">
        <v>152</v>
      </c>
      <c r="AT165" s="228" t="s">
        <v>147</v>
      </c>
      <c r="AU165" s="228" t="s">
        <v>89</v>
      </c>
      <c r="AY165" s="16" t="s">
        <v>144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6" t="s">
        <v>87</v>
      </c>
      <c r="BK165" s="229">
        <f>ROUND(I165*H165,2)</f>
        <v>0</v>
      </c>
      <c r="BL165" s="16" t="s">
        <v>152</v>
      </c>
      <c r="BM165" s="228" t="s">
        <v>350</v>
      </c>
    </row>
    <row r="166" spans="1:47" s="2" customFormat="1" ht="12">
      <c r="A166" s="37"/>
      <c r="B166" s="38"/>
      <c r="C166" s="39"/>
      <c r="D166" s="230" t="s">
        <v>154</v>
      </c>
      <c r="E166" s="39"/>
      <c r="F166" s="231" t="s">
        <v>177</v>
      </c>
      <c r="G166" s="39"/>
      <c r="H166" s="39"/>
      <c r="I166" s="232"/>
      <c r="J166" s="39"/>
      <c r="K166" s="39"/>
      <c r="L166" s="43"/>
      <c r="M166" s="233"/>
      <c r="N166" s="234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154</v>
      </c>
      <c r="AU166" s="16" t="s">
        <v>89</v>
      </c>
    </row>
    <row r="167" spans="1:47" s="2" customFormat="1" ht="12">
      <c r="A167" s="37"/>
      <c r="B167" s="38"/>
      <c r="C167" s="39"/>
      <c r="D167" s="230" t="s">
        <v>155</v>
      </c>
      <c r="E167" s="39"/>
      <c r="F167" s="235" t="s">
        <v>179</v>
      </c>
      <c r="G167" s="39"/>
      <c r="H167" s="39"/>
      <c r="I167" s="232"/>
      <c r="J167" s="39"/>
      <c r="K167" s="39"/>
      <c r="L167" s="43"/>
      <c r="M167" s="233"/>
      <c r="N167" s="234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155</v>
      </c>
      <c r="AU167" s="16" t="s">
        <v>89</v>
      </c>
    </row>
    <row r="168" spans="1:47" s="2" customFormat="1" ht="12">
      <c r="A168" s="37"/>
      <c r="B168" s="38"/>
      <c r="C168" s="39"/>
      <c r="D168" s="230" t="s">
        <v>180</v>
      </c>
      <c r="E168" s="39"/>
      <c r="F168" s="235" t="s">
        <v>181</v>
      </c>
      <c r="G168" s="39"/>
      <c r="H168" s="39"/>
      <c r="I168" s="232"/>
      <c r="J168" s="39"/>
      <c r="K168" s="39"/>
      <c r="L168" s="43"/>
      <c r="M168" s="233"/>
      <c r="N168" s="234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180</v>
      </c>
      <c r="AU168" s="16" t="s">
        <v>89</v>
      </c>
    </row>
    <row r="169" spans="1:51" s="13" customFormat="1" ht="12">
      <c r="A169" s="13"/>
      <c r="B169" s="236"/>
      <c r="C169" s="237"/>
      <c r="D169" s="230" t="s">
        <v>157</v>
      </c>
      <c r="E169" s="238" t="s">
        <v>1</v>
      </c>
      <c r="F169" s="239" t="s">
        <v>351</v>
      </c>
      <c r="G169" s="237"/>
      <c r="H169" s="240">
        <v>15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6" t="s">
        <v>157</v>
      </c>
      <c r="AU169" s="246" t="s">
        <v>89</v>
      </c>
      <c r="AV169" s="13" t="s">
        <v>89</v>
      </c>
      <c r="AW169" s="13" t="s">
        <v>36</v>
      </c>
      <c r="AX169" s="13" t="s">
        <v>87</v>
      </c>
      <c r="AY169" s="246" t="s">
        <v>144</v>
      </c>
    </row>
    <row r="170" spans="1:65" s="2" customFormat="1" ht="16.5" customHeight="1">
      <c r="A170" s="37"/>
      <c r="B170" s="38"/>
      <c r="C170" s="217" t="s">
        <v>352</v>
      </c>
      <c r="D170" s="217" t="s">
        <v>147</v>
      </c>
      <c r="E170" s="218" t="s">
        <v>183</v>
      </c>
      <c r="F170" s="219" t="s">
        <v>184</v>
      </c>
      <c r="G170" s="220" t="s">
        <v>171</v>
      </c>
      <c r="H170" s="221">
        <v>300</v>
      </c>
      <c r="I170" s="222"/>
      <c r="J170" s="223">
        <f>ROUND(I170*H170,2)</f>
        <v>0</v>
      </c>
      <c r="K170" s="219" t="s">
        <v>151</v>
      </c>
      <c r="L170" s="43"/>
      <c r="M170" s="224" t="s">
        <v>1</v>
      </c>
      <c r="N170" s="225" t="s">
        <v>44</v>
      </c>
      <c r="O170" s="90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28" t="s">
        <v>152</v>
      </c>
      <c r="AT170" s="228" t="s">
        <v>147</v>
      </c>
      <c r="AU170" s="228" t="s">
        <v>89</v>
      </c>
      <c r="AY170" s="16" t="s">
        <v>144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6" t="s">
        <v>87</v>
      </c>
      <c r="BK170" s="229">
        <f>ROUND(I170*H170,2)</f>
        <v>0</v>
      </c>
      <c r="BL170" s="16" t="s">
        <v>152</v>
      </c>
      <c r="BM170" s="228" t="s">
        <v>353</v>
      </c>
    </row>
    <row r="171" spans="1:47" s="2" customFormat="1" ht="12">
      <c r="A171" s="37"/>
      <c r="B171" s="38"/>
      <c r="C171" s="39"/>
      <c r="D171" s="230" t="s">
        <v>154</v>
      </c>
      <c r="E171" s="39"/>
      <c r="F171" s="231" t="s">
        <v>184</v>
      </c>
      <c r="G171" s="39"/>
      <c r="H171" s="39"/>
      <c r="I171" s="232"/>
      <c r="J171" s="39"/>
      <c r="K171" s="39"/>
      <c r="L171" s="43"/>
      <c r="M171" s="233"/>
      <c r="N171" s="234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154</v>
      </c>
      <c r="AU171" s="16" t="s">
        <v>89</v>
      </c>
    </row>
    <row r="172" spans="1:47" s="2" customFormat="1" ht="12">
      <c r="A172" s="37"/>
      <c r="B172" s="38"/>
      <c r="C172" s="39"/>
      <c r="D172" s="230" t="s">
        <v>155</v>
      </c>
      <c r="E172" s="39"/>
      <c r="F172" s="235" t="s">
        <v>186</v>
      </c>
      <c r="G172" s="39"/>
      <c r="H172" s="39"/>
      <c r="I172" s="232"/>
      <c r="J172" s="39"/>
      <c r="K172" s="39"/>
      <c r="L172" s="43"/>
      <c r="M172" s="233"/>
      <c r="N172" s="234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155</v>
      </c>
      <c r="AU172" s="16" t="s">
        <v>89</v>
      </c>
    </row>
    <row r="173" spans="1:47" s="2" customFormat="1" ht="12">
      <c r="A173" s="37"/>
      <c r="B173" s="38"/>
      <c r="C173" s="39"/>
      <c r="D173" s="230" t="s">
        <v>180</v>
      </c>
      <c r="E173" s="39"/>
      <c r="F173" s="235" t="s">
        <v>187</v>
      </c>
      <c r="G173" s="39"/>
      <c r="H173" s="39"/>
      <c r="I173" s="232"/>
      <c r="J173" s="39"/>
      <c r="K173" s="39"/>
      <c r="L173" s="43"/>
      <c r="M173" s="233"/>
      <c r="N173" s="234"/>
      <c r="O173" s="90"/>
      <c r="P173" s="90"/>
      <c r="Q173" s="90"/>
      <c r="R173" s="90"/>
      <c r="S173" s="90"/>
      <c r="T173" s="91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180</v>
      </c>
      <c r="AU173" s="16" t="s">
        <v>89</v>
      </c>
    </row>
    <row r="174" spans="1:51" s="13" customFormat="1" ht="12">
      <c r="A174" s="13"/>
      <c r="B174" s="236"/>
      <c r="C174" s="237"/>
      <c r="D174" s="230" t="s">
        <v>157</v>
      </c>
      <c r="E174" s="238" t="s">
        <v>1</v>
      </c>
      <c r="F174" s="239" t="s">
        <v>347</v>
      </c>
      <c r="G174" s="237"/>
      <c r="H174" s="240">
        <v>300</v>
      </c>
      <c r="I174" s="241"/>
      <c r="J174" s="237"/>
      <c r="K174" s="237"/>
      <c r="L174" s="242"/>
      <c r="M174" s="243"/>
      <c r="N174" s="244"/>
      <c r="O174" s="244"/>
      <c r="P174" s="244"/>
      <c r="Q174" s="244"/>
      <c r="R174" s="244"/>
      <c r="S174" s="244"/>
      <c r="T174" s="24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6" t="s">
        <v>157</v>
      </c>
      <c r="AU174" s="246" t="s">
        <v>89</v>
      </c>
      <c r="AV174" s="13" t="s">
        <v>89</v>
      </c>
      <c r="AW174" s="13" t="s">
        <v>36</v>
      </c>
      <c r="AX174" s="13" t="s">
        <v>79</v>
      </c>
      <c r="AY174" s="246" t="s">
        <v>144</v>
      </c>
    </row>
    <row r="175" spans="1:51" s="14" customFormat="1" ht="12">
      <c r="A175" s="14"/>
      <c r="B175" s="247"/>
      <c r="C175" s="248"/>
      <c r="D175" s="230" t="s">
        <v>157</v>
      </c>
      <c r="E175" s="249" t="s">
        <v>1</v>
      </c>
      <c r="F175" s="250" t="s">
        <v>159</v>
      </c>
      <c r="G175" s="248"/>
      <c r="H175" s="251">
        <v>300</v>
      </c>
      <c r="I175" s="252"/>
      <c r="J175" s="248"/>
      <c r="K175" s="248"/>
      <c r="L175" s="253"/>
      <c r="M175" s="254"/>
      <c r="N175" s="255"/>
      <c r="O175" s="255"/>
      <c r="P175" s="255"/>
      <c r="Q175" s="255"/>
      <c r="R175" s="255"/>
      <c r="S175" s="255"/>
      <c r="T175" s="25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7" t="s">
        <v>157</v>
      </c>
      <c r="AU175" s="257" t="s">
        <v>89</v>
      </c>
      <c r="AV175" s="14" t="s">
        <v>152</v>
      </c>
      <c r="AW175" s="14" t="s">
        <v>36</v>
      </c>
      <c r="AX175" s="14" t="s">
        <v>87</v>
      </c>
      <c r="AY175" s="257" t="s">
        <v>144</v>
      </c>
    </row>
    <row r="176" spans="1:65" s="2" customFormat="1" ht="24.15" customHeight="1">
      <c r="A176" s="37"/>
      <c r="B176" s="38"/>
      <c r="C176" s="217" t="s">
        <v>160</v>
      </c>
      <c r="D176" s="217" t="s">
        <v>147</v>
      </c>
      <c r="E176" s="218" t="s">
        <v>205</v>
      </c>
      <c r="F176" s="219" t="s">
        <v>206</v>
      </c>
      <c r="G176" s="220" t="s">
        <v>207</v>
      </c>
      <c r="H176" s="221">
        <v>50</v>
      </c>
      <c r="I176" s="222"/>
      <c r="J176" s="223">
        <f>ROUND(I176*H176,2)</f>
        <v>0</v>
      </c>
      <c r="K176" s="219" t="s">
        <v>151</v>
      </c>
      <c r="L176" s="43"/>
      <c r="M176" s="224" t="s">
        <v>1</v>
      </c>
      <c r="N176" s="225" t="s">
        <v>44</v>
      </c>
      <c r="O176" s="90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28" t="s">
        <v>152</v>
      </c>
      <c r="AT176" s="228" t="s">
        <v>147</v>
      </c>
      <c r="AU176" s="228" t="s">
        <v>89</v>
      </c>
      <c r="AY176" s="16" t="s">
        <v>144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6" t="s">
        <v>87</v>
      </c>
      <c r="BK176" s="229">
        <f>ROUND(I176*H176,2)</f>
        <v>0</v>
      </c>
      <c r="BL176" s="16" t="s">
        <v>152</v>
      </c>
      <c r="BM176" s="228" t="s">
        <v>354</v>
      </c>
    </row>
    <row r="177" spans="1:47" s="2" customFormat="1" ht="12">
      <c r="A177" s="37"/>
      <c r="B177" s="38"/>
      <c r="C177" s="39"/>
      <c r="D177" s="230" t="s">
        <v>154</v>
      </c>
      <c r="E177" s="39"/>
      <c r="F177" s="231" t="s">
        <v>206</v>
      </c>
      <c r="G177" s="39"/>
      <c r="H177" s="39"/>
      <c r="I177" s="232"/>
      <c r="J177" s="39"/>
      <c r="K177" s="39"/>
      <c r="L177" s="43"/>
      <c r="M177" s="233"/>
      <c r="N177" s="234"/>
      <c r="O177" s="90"/>
      <c r="P177" s="90"/>
      <c r="Q177" s="90"/>
      <c r="R177" s="90"/>
      <c r="S177" s="90"/>
      <c r="T177" s="91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154</v>
      </c>
      <c r="AU177" s="16" t="s">
        <v>89</v>
      </c>
    </row>
    <row r="178" spans="1:47" s="2" customFormat="1" ht="12">
      <c r="A178" s="37"/>
      <c r="B178" s="38"/>
      <c r="C178" s="39"/>
      <c r="D178" s="230" t="s">
        <v>155</v>
      </c>
      <c r="E178" s="39"/>
      <c r="F178" s="235" t="s">
        <v>209</v>
      </c>
      <c r="G178" s="39"/>
      <c r="H178" s="39"/>
      <c r="I178" s="232"/>
      <c r="J178" s="39"/>
      <c r="K178" s="39"/>
      <c r="L178" s="43"/>
      <c r="M178" s="233"/>
      <c r="N178" s="234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155</v>
      </c>
      <c r="AU178" s="16" t="s">
        <v>89</v>
      </c>
    </row>
    <row r="179" spans="1:51" s="13" customFormat="1" ht="12">
      <c r="A179" s="13"/>
      <c r="B179" s="236"/>
      <c r="C179" s="237"/>
      <c r="D179" s="230" t="s">
        <v>157</v>
      </c>
      <c r="E179" s="238" t="s">
        <v>1</v>
      </c>
      <c r="F179" s="239" t="s">
        <v>355</v>
      </c>
      <c r="G179" s="237"/>
      <c r="H179" s="240">
        <v>50</v>
      </c>
      <c r="I179" s="241"/>
      <c r="J179" s="237"/>
      <c r="K179" s="237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157</v>
      </c>
      <c r="AU179" s="246" t="s">
        <v>89</v>
      </c>
      <c r="AV179" s="13" t="s">
        <v>89</v>
      </c>
      <c r="AW179" s="13" t="s">
        <v>36</v>
      </c>
      <c r="AX179" s="13" t="s">
        <v>79</v>
      </c>
      <c r="AY179" s="246" t="s">
        <v>144</v>
      </c>
    </row>
    <row r="180" spans="1:51" s="14" customFormat="1" ht="12">
      <c r="A180" s="14"/>
      <c r="B180" s="247"/>
      <c r="C180" s="248"/>
      <c r="D180" s="230" t="s">
        <v>157</v>
      </c>
      <c r="E180" s="249" t="s">
        <v>1</v>
      </c>
      <c r="F180" s="250" t="s">
        <v>159</v>
      </c>
      <c r="G180" s="248"/>
      <c r="H180" s="251">
        <v>50</v>
      </c>
      <c r="I180" s="252"/>
      <c r="J180" s="248"/>
      <c r="K180" s="248"/>
      <c r="L180" s="253"/>
      <c r="M180" s="254"/>
      <c r="N180" s="255"/>
      <c r="O180" s="255"/>
      <c r="P180" s="255"/>
      <c r="Q180" s="255"/>
      <c r="R180" s="255"/>
      <c r="S180" s="255"/>
      <c r="T180" s="256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7" t="s">
        <v>157</v>
      </c>
      <c r="AU180" s="257" t="s">
        <v>89</v>
      </c>
      <c r="AV180" s="14" t="s">
        <v>152</v>
      </c>
      <c r="AW180" s="14" t="s">
        <v>36</v>
      </c>
      <c r="AX180" s="14" t="s">
        <v>87</v>
      </c>
      <c r="AY180" s="257" t="s">
        <v>144</v>
      </c>
    </row>
    <row r="181" spans="1:65" s="2" customFormat="1" ht="24.15" customHeight="1">
      <c r="A181" s="37"/>
      <c r="B181" s="38"/>
      <c r="C181" s="217" t="s">
        <v>107</v>
      </c>
      <c r="D181" s="217" t="s">
        <v>147</v>
      </c>
      <c r="E181" s="218" t="s">
        <v>224</v>
      </c>
      <c r="F181" s="219" t="s">
        <v>225</v>
      </c>
      <c r="G181" s="220" t="s">
        <v>171</v>
      </c>
      <c r="H181" s="221">
        <v>80</v>
      </c>
      <c r="I181" s="222"/>
      <c r="J181" s="223">
        <f>ROUND(I181*H181,2)</f>
        <v>0</v>
      </c>
      <c r="K181" s="219" t="s">
        <v>151</v>
      </c>
      <c r="L181" s="43"/>
      <c r="M181" s="224" t="s">
        <v>1</v>
      </c>
      <c r="N181" s="225" t="s">
        <v>44</v>
      </c>
      <c r="O181" s="90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28" t="s">
        <v>152</v>
      </c>
      <c r="AT181" s="228" t="s">
        <v>147</v>
      </c>
      <c r="AU181" s="228" t="s">
        <v>89</v>
      </c>
      <c r="AY181" s="16" t="s">
        <v>144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6" t="s">
        <v>87</v>
      </c>
      <c r="BK181" s="229">
        <f>ROUND(I181*H181,2)</f>
        <v>0</v>
      </c>
      <c r="BL181" s="16" t="s">
        <v>152</v>
      </c>
      <c r="BM181" s="228" t="s">
        <v>356</v>
      </c>
    </row>
    <row r="182" spans="1:47" s="2" customFormat="1" ht="12">
      <c r="A182" s="37"/>
      <c r="B182" s="38"/>
      <c r="C182" s="39"/>
      <c r="D182" s="230" t="s">
        <v>154</v>
      </c>
      <c r="E182" s="39"/>
      <c r="F182" s="231" t="s">
        <v>225</v>
      </c>
      <c r="G182" s="39"/>
      <c r="H182" s="39"/>
      <c r="I182" s="232"/>
      <c r="J182" s="39"/>
      <c r="K182" s="39"/>
      <c r="L182" s="43"/>
      <c r="M182" s="233"/>
      <c r="N182" s="234"/>
      <c r="O182" s="90"/>
      <c r="P182" s="90"/>
      <c r="Q182" s="90"/>
      <c r="R182" s="90"/>
      <c r="S182" s="90"/>
      <c r="T182" s="91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154</v>
      </c>
      <c r="AU182" s="16" t="s">
        <v>89</v>
      </c>
    </row>
    <row r="183" spans="1:47" s="2" customFormat="1" ht="12">
      <c r="A183" s="37"/>
      <c r="B183" s="38"/>
      <c r="C183" s="39"/>
      <c r="D183" s="230" t="s">
        <v>155</v>
      </c>
      <c r="E183" s="39"/>
      <c r="F183" s="235" t="s">
        <v>227</v>
      </c>
      <c r="G183" s="39"/>
      <c r="H183" s="39"/>
      <c r="I183" s="232"/>
      <c r="J183" s="39"/>
      <c r="K183" s="39"/>
      <c r="L183" s="43"/>
      <c r="M183" s="233"/>
      <c r="N183" s="234"/>
      <c r="O183" s="90"/>
      <c r="P183" s="90"/>
      <c r="Q183" s="90"/>
      <c r="R183" s="90"/>
      <c r="S183" s="90"/>
      <c r="T183" s="91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155</v>
      </c>
      <c r="AU183" s="16" t="s">
        <v>89</v>
      </c>
    </row>
    <row r="184" spans="1:51" s="13" customFormat="1" ht="12">
      <c r="A184" s="13"/>
      <c r="B184" s="236"/>
      <c r="C184" s="237"/>
      <c r="D184" s="230" t="s">
        <v>157</v>
      </c>
      <c r="E184" s="238" t="s">
        <v>1</v>
      </c>
      <c r="F184" s="239" t="s">
        <v>357</v>
      </c>
      <c r="G184" s="237"/>
      <c r="H184" s="240">
        <v>80</v>
      </c>
      <c r="I184" s="241"/>
      <c r="J184" s="237"/>
      <c r="K184" s="237"/>
      <c r="L184" s="242"/>
      <c r="M184" s="243"/>
      <c r="N184" s="244"/>
      <c r="O184" s="244"/>
      <c r="P184" s="244"/>
      <c r="Q184" s="244"/>
      <c r="R184" s="244"/>
      <c r="S184" s="244"/>
      <c r="T184" s="24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6" t="s">
        <v>157</v>
      </c>
      <c r="AU184" s="246" t="s">
        <v>89</v>
      </c>
      <c r="AV184" s="13" t="s">
        <v>89</v>
      </c>
      <c r="AW184" s="13" t="s">
        <v>36</v>
      </c>
      <c r="AX184" s="13" t="s">
        <v>79</v>
      </c>
      <c r="AY184" s="246" t="s">
        <v>144</v>
      </c>
    </row>
    <row r="185" spans="1:51" s="14" customFormat="1" ht="12">
      <c r="A185" s="14"/>
      <c r="B185" s="247"/>
      <c r="C185" s="248"/>
      <c r="D185" s="230" t="s">
        <v>157</v>
      </c>
      <c r="E185" s="249" t="s">
        <v>1</v>
      </c>
      <c r="F185" s="250" t="s">
        <v>159</v>
      </c>
      <c r="G185" s="248"/>
      <c r="H185" s="251">
        <v>80</v>
      </c>
      <c r="I185" s="252"/>
      <c r="J185" s="248"/>
      <c r="K185" s="248"/>
      <c r="L185" s="253"/>
      <c r="M185" s="254"/>
      <c r="N185" s="255"/>
      <c r="O185" s="255"/>
      <c r="P185" s="255"/>
      <c r="Q185" s="255"/>
      <c r="R185" s="255"/>
      <c r="S185" s="255"/>
      <c r="T185" s="256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7" t="s">
        <v>157</v>
      </c>
      <c r="AU185" s="257" t="s">
        <v>89</v>
      </c>
      <c r="AV185" s="14" t="s">
        <v>152</v>
      </c>
      <c r="AW185" s="14" t="s">
        <v>36</v>
      </c>
      <c r="AX185" s="14" t="s">
        <v>87</v>
      </c>
      <c r="AY185" s="257" t="s">
        <v>144</v>
      </c>
    </row>
    <row r="186" spans="1:65" s="2" customFormat="1" ht="24.15" customHeight="1">
      <c r="A186" s="37"/>
      <c r="B186" s="38"/>
      <c r="C186" s="217" t="s">
        <v>358</v>
      </c>
      <c r="D186" s="217" t="s">
        <v>147</v>
      </c>
      <c r="E186" s="218" t="s">
        <v>230</v>
      </c>
      <c r="F186" s="219" t="s">
        <v>231</v>
      </c>
      <c r="G186" s="220" t="s">
        <v>171</v>
      </c>
      <c r="H186" s="221">
        <v>8</v>
      </c>
      <c r="I186" s="222"/>
      <c r="J186" s="223">
        <f>ROUND(I186*H186,2)</f>
        <v>0</v>
      </c>
      <c r="K186" s="219" t="s">
        <v>151</v>
      </c>
      <c r="L186" s="43"/>
      <c r="M186" s="224" t="s">
        <v>1</v>
      </c>
      <c r="N186" s="225" t="s">
        <v>44</v>
      </c>
      <c r="O186" s="90"/>
      <c r="P186" s="226">
        <f>O186*H186</f>
        <v>0</v>
      </c>
      <c r="Q186" s="226">
        <v>0</v>
      </c>
      <c r="R186" s="226">
        <f>Q186*H186</f>
        <v>0</v>
      </c>
      <c r="S186" s="226">
        <v>0</v>
      </c>
      <c r="T186" s="227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28" t="s">
        <v>152</v>
      </c>
      <c r="AT186" s="228" t="s">
        <v>147</v>
      </c>
      <c r="AU186" s="228" t="s">
        <v>89</v>
      </c>
      <c r="AY186" s="16" t="s">
        <v>144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6" t="s">
        <v>87</v>
      </c>
      <c r="BK186" s="229">
        <f>ROUND(I186*H186,2)</f>
        <v>0</v>
      </c>
      <c r="BL186" s="16" t="s">
        <v>152</v>
      </c>
      <c r="BM186" s="228" t="s">
        <v>359</v>
      </c>
    </row>
    <row r="187" spans="1:47" s="2" customFormat="1" ht="12">
      <c r="A187" s="37"/>
      <c r="B187" s="38"/>
      <c r="C187" s="39"/>
      <c r="D187" s="230" t="s">
        <v>154</v>
      </c>
      <c r="E187" s="39"/>
      <c r="F187" s="231" t="s">
        <v>231</v>
      </c>
      <c r="G187" s="39"/>
      <c r="H187" s="39"/>
      <c r="I187" s="232"/>
      <c r="J187" s="39"/>
      <c r="K187" s="39"/>
      <c r="L187" s="43"/>
      <c r="M187" s="233"/>
      <c r="N187" s="234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154</v>
      </c>
      <c r="AU187" s="16" t="s">
        <v>89</v>
      </c>
    </row>
    <row r="188" spans="1:47" s="2" customFormat="1" ht="12">
      <c r="A188" s="37"/>
      <c r="B188" s="38"/>
      <c r="C188" s="39"/>
      <c r="D188" s="230" t="s">
        <v>155</v>
      </c>
      <c r="E188" s="39"/>
      <c r="F188" s="235" t="s">
        <v>233</v>
      </c>
      <c r="G188" s="39"/>
      <c r="H188" s="39"/>
      <c r="I188" s="232"/>
      <c r="J188" s="39"/>
      <c r="K188" s="39"/>
      <c r="L188" s="43"/>
      <c r="M188" s="233"/>
      <c r="N188" s="234"/>
      <c r="O188" s="90"/>
      <c r="P188" s="90"/>
      <c r="Q188" s="90"/>
      <c r="R188" s="90"/>
      <c r="S188" s="90"/>
      <c r="T188" s="91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155</v>
      </c>
      <c r="AU188" s="16" t="s">
        <v>89</v>
      </c>
    </row>
    <row r="189" spans="1:47" s="2" customFormat="1" ht="12">
      <c r="A189" s="37"/>
      <c r="B189" s="38"/>
      <c r="C189" s="39"/>
      <c r="D189" s="230" t="s">
        <v>180</v>
      </c>
      <c r="E189" s="39"/>
      <c r="F189" s="235" t="s">
        <v>234</v>
      </c>
      <c r="G189" s="39"/>
      <c r="H189" s="39"/>
      <c r="I189" s="232"/>
      <c r="J189" s="39"/>
      <c r="K189" s="39"/>
      <c r="L189" s="43"/>
      <c r="M189" s="233"/>
      <c r="N189" s="234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180</v>
      </c>
      <c r="AU189" s="16" t="s">
        <v>89</v>
      </c>
    </row>
    <row r="190" spans="1:51" s="13" customFormat="1" ht="12">
      <c r="A190" s="13"/>
      <c r="B190" s="236"/>
      <c r="C190" s="237"/>
      <c r="D190" s="230" t="s">
        <v>157</v>
      </c>
      <c r="E190" s="238" t="s">
        <v>1</v>
      </c>
      <c r="F190" s="239" t="s">
        <v>229</v>
      </c>
      <c r="G190" s="237"/>
      <c r="H190" s="240">
        <v>8</v>
      </c>
      <c r="I190" s="241"/>
      <c r="J190" s="237"/>
      <c r="K190" s="237"/>
      <c r="L190" s="242"/>
      <c r="M190" s="243"/>
      <c r="N190" s="244"/>
      <c r="O190" s="244"/>
      <c r="P190" s="244"/>
      <c r="Q190" s="244"/>
      <c r="R190" s="244"/>
      <c r="S190" s="244"/>
      <c r="T190" s="24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6" t="s">
        <v>157</v>
      </c>
      <c r="AU190" s="246" t="s">
        <v>89</v>
      </c>
      <c r="AV190" s="13" t="s">
        <v>89</v>
      </c>
      <c r="AW190" s="13" t="s">
        <v>36</v>
      </c>
      <c r="AX190" s="13" t="s">
        <v>79</v>
      </c>
      <c r="AY190" s="246" t="s">
        <v>144</v>
      </c>
    </row>
    <row r="191" spans="1:51" s="14" customFormat="1" ht="12">
      <c r="A191" s="14"/>
      <c r="B191" s="247"/>
      <c r="C191" s="248"/>
      <c r="D191" s="230" t="s">
        <v>157</v>
      </c>
      <c r="E191" s="249" t="s">
        <v>1</v>
      </c>
      <c r="F191" s="250" t="s">
        <v>159</v>
      </c>
      <c r="G191" s="248"/>
      <c r="H191" s="251">
        <v>8</v>
      </c>
      <c r="I191" s="252"/>
      <c r="J191" s="248"/>
      <c r="K191" s="248"/>
      <c r="L191" s="253"/>
      <c r="M191" s="254"/>
      <c r="N191" s="255"/>
      <c r="O191" s="255"/>
      <c r="P191" s="255"/>
      <c r="Q191" s="255"/>
      <c r="R191" s="255"/>
      <c r="S191" s="255"/>
      <c r="T191" s="256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7" t="s">
        <v>157</v>
      </c>
      <c r="AU191" s="257" t="s">
        <v>89</v>
      </c>
      <c r="AV191" s="14" t="s">
        <v>152</v>
      </c>
      <c r="AW191" s="14" t="s">
        <v>36</v>
      </c>
      <c r="AX191" s="14" t="s">
        <v>87</v>
      </c>
      <c r="AY191" s="257" t="s">
        <v>144</v>
      </c>
    </row>
    <row r="192" spans="1:63" s="12" customFormat="1" ht="22.8" customHeight="1">
      <c r="A192" s="12"/>
      <c r="B192" s="201"/>
      <c r="C192" s="202"/>
      <c r="D192" s="203" t="s">
        <v>78</v>
      </c>
      <c r="E192" s="215" t="s">
        <v>211</v>
      </c>
      <c r="F192" s="215" t="s">
        <v>256</v>
      </c>
      <c r="G192" s="202"/>
      <c r="H192" s="202"/>
      <c r="I192" s="205"/>
      <c r="J192" s="216">
        <f>BK192</f>
        <v>0</v>
      </c>
      <c r="K192" s="202"/>
      <c r="L192" s="207"/>
      <c r="M192" s="208"/>
      <c r="N192" s="209"/>
      <c r="O192" s="209"/>
      <c r="P192" s="210">
        <f>SUM(P193:P197)</f>
        <v>0</v>
      </c>
      <c r="Q192" s="209"/>
      <c r="R192" s="210">
        <f>SUM(R193:R197)</f>
        <v>0</v>
      </c>
      <c r="S192" s="209"/>
      <c r="T192" s="211">
        <f>SUM(T193:T197)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2" t="s">
        <v>87</v>
      </c>
      <c r="AT192" s="213" t="s">
        <v>78</v>
      </c>
      <c r="AU192" s="213" t="s">
        <v>87</v>
      </c>
      <c r="AY192" s="212" t="s">
        <v>144</v>
      </c>
      <c r="BK192" s="214">
        <f>SUM(BK193:BK197)</f>
        <v>0</v>
      </c>
    </row>
    <row r="193" spans="1:65" s="2" customFormat="1" ht="24.15" customHeight="1">
      <c r="A193" s="37"/>
      <c r="B193" s="38"/>
      <c r="C193" s="217" t="s">
        <v>109</v>
      </c>
      <c r="D193" s="217" t="s">
        <v>147</v>
      </c>
      <c r="E193" s="218" t="s">
        <v>257</v>
      </c>
      <c r="F193" s="219" t="s">
        <v>258</v>
      </c>
      <c r="G193" s="220" t="s">
        <v>207</v>
      </c>
      <c r="H193" s="221">
        <v>100</v>
      </c>
      <c r="I193" s="222"/>
      <c r="J193" s="223">
        <f>ROUND(I193*H193,2)</f>
        <v>0</v>
      </c>
      <c r="K193" s="219" t="s">
        <v>151</v>
      </c>
      <c r="L193" s="43"/>
      <c r="M193" s="224" t="s">
        <v>1</v>
      </c>
      <c r="N193" s="225" t="s">
        <v>44</v>
      </c>
      <c r="O193" s="90"/>
      <c r="P193" s="226">
        <f>O193*H193</f>
        <v>0</v>
      </c>
      <c r="Q193" s="226">
        <v>0</v>
      </c>
      <c r="R193" s="226">
        <f>Q193*H193</f>
        <v>0</v>
      </c>
      <c r="S193" s="226">
        <v>0</v>
      </c>
      <c r="T193" s="227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8" t="s">
        <v>152</v>
      </c>
      <c r="AT193" s="228" t="s">
        <v>147</v>
      </c>
      <c r="AU193" s="228" t="s">
        <v>89</v>
      </c>
      <c r="AY193" s="16" t="s">
        <v>144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6" t="s">
        <v>87</v>
      </c>
      <c r="BK193" s="229">
        <f>ROUND(I193*H193,2)</f>
        <v>0</v>
      </c>
      <c r="BL193" s="16" t="s">
        <v>152</v>
      </c>
      <c r="BM193" s="228" t="s">
        <v>360</v>
      </c>
    </row>
    <row r="194" spans="1:47" s="2" customFormat="1" ht="12">
      <c r="A194" s="37"/>
      <c r="B194" s="38"/>
      <c r="C194" s="39"/>
      <c r="D194" s="230" t="s">
        <v>154</v>
      </c>
      <c r="E194" s="39"/>
      <c r="F194" s="231" t="s">
        <v>258</v>
      </c>
      <c r="G194" s="39"/>
      <c r="H194" s="39"/>
      <c r="I194" s="232"/>
      <c r="J194" s="39"/>
      <c r="K194" s="39"/>
      <c r="L194" s="43"/>
      <c r="M194" s="233"/>
      <c r="N194" s="234"/>
      <c r="O194" s="90"/>
      <c r="P194" s="90"/>
      <c r="Q194" s="90"/>
      <c r="R194" s="90"/>
      <c r="S194" s="90"/>
      <c r="T194" s="91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154</v>
      </c>
      <c r="AU194" s="16" t="s">
        <v>89</v>
      </c>
    </row>
    <row r="195" spans="1:47" s="2" customFormat="1" ht="12">
      <c r="A195" s="37"/>
      <c r="B195" s="38"/>
      <c r="C195" s="39"/>
      <c r="D195" s="230" t="s">
        <v>155</v>
      </c>
      <c r="E195" s="39"/>
      <c r="F195" s="235" t="s">
        <v>260</v>
      </c>
      <c r="G195" s="39"/>
      <c r="H195" s="39"/>
      <c r="I195" s="232"/>
      <c r="J195" s="39"/>
      <c r="K195" s="39"/>
      <c r="L195" s="43"/>
      <c r="M195" s="233"/>
      <c r="N195" s="234"/>
      <c r="O195" s="90"/>
      <c r="P195" s="90"/>
      <c r="Q195" s="90"/>
      <c r="R195" s="90"/>
      <c r="S195" s="90"/>
      <c r="T195" s="9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155</v>
      </c>
      <c r="AU195" s="16" t="s">
        <v>89</v>
      </c>
    </row>
    <row r="196" spans="1:51" s="13" customFormat="1" ht="12">
      <c r="A196" s="13"/>
      <c r="B196" s="236"/>
      <c r="C196" s="237"/>
      <c r="D196" s="230" t="s">
        <v>157</v>
      </c>
      <c r="E196" s="238" t="s">
        <v>1</v>
      </c>
      <c r="F196" s="239" t="s">
        <v>361</v>
      </c>
      <c r="G196" s="237"/>
      <c r="H196" s="240">
        <v>100</v>
      </c>
      <c r="I196" s="241"/>
      <c r="J196" s="237"/>
      <c r="K196" s="237"/>
      <c r="L196" s="242"/>
      <c r="M196" s="243"/>
      <c r="N196" s="244"/>
      <c r="O196" s="244"/>
      <c r="P196" s="244"/>
      <c r="Q196" s="244"/>
      <c r="R196" s="244"/>
      <c r="S196" s="244"/>
      <c r="T196" s="24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6" t="s">
        <v>157</v>
      </c>
      <c r="AU196" s="246" t="s">
        <v>89</v>
      </c>
      <c r="AV196" s="13" t="s">
        <v>89</v>
      </c>
      <c r="AW196" s="13" t="s">
        <v>36</v>
      </c>
      <c r="AX196" s="13" t="s">
        <v>79</v>
      </c>
      <c r="AY196" s="246" t="s">
        <v>144</v>
      </c>
    </row>
    <row r="197" spans="1:51" s="14" customFormat="1" ht="12">
      <c r="A197" s="14"/>
      <c r="B197" s="247"/>
      <c r="C197" s="248"/>
      <c r="D197" s="230" t="s">
        <v>157</v>
      </c>
      <c r="E197" s="249" t="s">
        <v>1</v>
      </c>
      <c r="F197" s="250" t="s">
        <v>159</v>
      </c>
      <c r="G197" s="248"/>
      <c r="H197" s="251">
        <v>100</v>
      </c>
      <c r="I197" s="252"/>
      <c r="J197" s="248"/>
      <c r="K197" s="248"/>
      <c r="L197" s="253"/>
      <c r="M197" s="254"/>
      <c r="N197" s="255"/>
      <c r="O197" s="255"/>
      <c r="P197" s="255"/>
      <c r="Q197" s="255"/>
      <c r="R197" s="255"/>
      <c r="S197" s="255"/>
      <c r="T197" s="256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7" t="s">
        <v>157</v>
      </c>
      <c r="AU197" s="257" t="s">
        <v>89</v>
      </c>
      <c r="AV197" s="14" t="s">
        <v>152</v>
      </c>
      <c r="AW197" s="14" t="s">
        <v>36</v>
      </c>
      <c r="AX197" s="14" t="s">
        <v>87</v>
      </c>
      <c r="AY197" s="257" t="s">
        <v>144</v>
      </c>
    </row>
    <row r="198" spans="1:63" s="12" customFormat="1" ht="25.9" customHeight="1">
      <c r="A198" s="12"/>
      <c r="B198" s="201"/>
      <c r="C198" s="202"/>
      <c r="D198" s="203" t="s">
        <v>78</v>
      </c>
      <c r="E198" s="204" t="s">
        <v>189</v>
      </c>
      <c r="F198" s="204" t="s">
        <v>190</v>
      </c>
      <c r="G198" s="202"/>
      <c r="H198" s="202"/>
      <c r="I198" s="205"/>
      <c r="J198" s="206">
        <f>BK198</f>
        <v>0</v>
      </c>
      <c r="K198" s="202"/>
      <c r="L198" s="207"/>
      <c r="M198" s="208"/>
      <c r="N198" s="209"/>
      <c r="O198" s="209"/>
      <c r="P198" s="210">
        <f>SUM(P199:P203)</f>
        <v>0</v>
      </c>
      <c r="Q198" s="209"/>
      <c r="R198" s="210">
        <f>SUM(R199:R203)</f>
        <v>0</v>
      </c>
      <c r="S198" s="209"/>
      <c r="T198" s="211">
        <f>SUM(T199:T203)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12" t="s">
        <v>152</v>
      </c>
      <c r="AT198" s="213" t="s">
        <v>78</v>
      </c>
      <c r="AU198" s="213" t="s">
        <v>79</v>
      </c>
      <c r="AY198" s="212" t="s">
        <v>144</v>
      </c>
      <c r="BK198" s="214">
        <f>SUM(BK199:BK203)</f>
        <v>0</v>
      </c>
    </row>
    <row r="199" spans="1:65" s="2" customFormat="1" ht="37.8" customHeight="1">
      <c r="A199" s="37"/>
      <c r="B199" s="38"/>
      <c r="C199" s="217" t="s">
        <v>8</v>
      </c>
      <c r="D199" s="217" t="s">
        <v>147</v>
      </c>
      <c r="E199" s="218" t="s">
        <v>198</v>
      </c>
      <c r="F199" s="219" t="s">
        <v>199</v>
      </c>
      <c r="G199" s="220" t="s">
        <v>200</v>
      </c>
      <c r="H199" s="221">
        <v>117.5</v>
      </c>
      <c r="I199" s="222"/>
      <c r="J199" s="223">
        <f>ROUND(I199*H199,2)</f>
        <v>0</v>
      </c>
      <c r="K199" s="219" t="s">
        <v>151</v>
      </c>
      <c r="L199" s="43"/>
      <c r="M199" s="224" t="s">
        <v>1</v>
      </c>
      <c r="N199" s="225" t="s">
        <v>44</v>
      </c>
      <c r="O199" s="90"/>
      <c r="P199" s="226">
        <f>O199*H199</f>
        <v>0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8" t="s">
        <v>193</v>
      </c>
      <c r="AT199" s="228" t="s">
        <v>147</v>
      </c>
      <c r="AU199" s="228" t="s">
        <v>87</v>
      </c>
      <c r="AY199" s="16" t="s">
        <v>144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6" t="s">
        <v>87</v>
      </c>
      <c r="BK199" s="229">
        <f>ROUND(I199*H199,2)</f>
        <v>0</v>
      </c>
      <c r="BL199" s="16" t="s">
        <v>193</v>
      </c>
      <c r="BM199" s="228" t="s">
        <v>362</v>
      </c>
    </row>
    <row r="200" spans="1:47" s="2" customFormat="1" ht="12">
      <c r="A200" s="37"/>
      <c r="B200" s="38"/>
      <c r="C200" s="39"/>
      <c r="D200" s="230" t="s">
        <v>154</v>
      </c>
      <c r="E200" s="39"/>
      <c r="F200" s="231" t="s">
        <v>199</v>
      </c>
      <c r="G200" s="39"/>
      <c r="H200" s="39"/>
      <c r="I200" s="232"/>
      <c r="J200" s="39"/>
      <c r="K200" s="39"/>
      <c r="L200" s="43"/>
      <c r="M200" s="233"/>
      <c r="N200" s="234"/>
      <c r="O200" s="90"/>
      <c r="P200" s="90"/>
      <c r="Q200" s="90"/>
      <c r="R200" s="90"/>
      <c r="S200" s="90"/>
      <c r="T200" s="91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154</v>
      </c>
      <c r="AU200" s="16" t="s">
        <v>87</v>
      </c>
    </row>
    <row r="201" spans="1:47" s="2" customFormat="1" ht="12">
      <c r="A201" s="37"/>
      <c r="B201" s="38"/>
      <c r="C201" s="39"/>
      <c r="D201" s="230" t="s">
        <v>155</v>
      </c>
      <c r="E201" s="39"/>
      <c r="F201" s="235" t="s">
        <v>202</v>
      </c>
      <c r="G201" s="39"/>
      <c r="H201" s="39"/>
      <c r="I201" s="232"/>
      <c r="J201" s="39"/>
      <c r="K201" s="39"/>
      <c r="L201" s="43"/>
      <c r="M201" s="233"/>
      <c r="N201" s="234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155</v>
      </c>
      <c r="AU201" s="16" t="s">
        <v>87</v>
      </c>
    </row>
    <row r="202" spans="1:51" s="13" customFormat="1" ht="12">
      <c r="A202" s="13"/>
      <c r="B202" s="236"/>
      <c r="C202" s="237"/>
      <c r="D202" s="230" t="s">
        <v>157</v>
      </c>
      <c r="E202" s="238" t="s">
        <v>1</v>
      </c>
      <c r="F202" s="239" t="s">
        <v>363</v>
      </c>
      <c r="G202" s="237"/>
      <c r="H202" s="240">
        <v>117.5</v>
      </c>
      <c r="I202" s="241"/>
      <c r="J202" s="237"/>
      <c r="K202" s="237"/>
      <c r="L202" s="242"/>
      <c r="M202" s="243"/>
      <c r="N202" s="244"/>
      <c r="O202" s="244"/>
      <c r="P202" s="244"/>
      <c r="Q202" s="244"/>
      <c r="R202" s="244"/>
      <c r="S202" s="244"/>
      <c r="T202" s="24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6" t="s">
        <v>157</v>
      </c>
      <c r="AU202" s="246" t="s">
        <v>87</v>
      </c>
      <c r="AV202" s="13" t="s">
        <v>89</v>
      </c>
      <c r="AW202" s="13" t="s">
        <v>36</v>
      </c>
      <c r="AX202" s="13" t="s">
        <v>79</v>
      </c>
      <c r="AY202" s="246" t="s">
        <v>144</v>
      </c>
    </row>
    <row r="203" spans="1:51" s="14" customFormat="1" ht="12">
      <c r="A203" s="14"/>
      <c r="B203" s="247"/>
      <c r="C203" s="248"/>
      <c r="D203" s="230" t="s">
        <v>157</v>
      </c>
      <c r="E203" s="249" t="s">
        <v>1</v>
      </c>
      <c r="F203" s="250" t="s">
        <v>159</v>
      </c>
      <c r="G203" s="248"/>
      <c r="H203" s="251">
        <v>117.5</v>
      </c>
      <c r="I203" s="252"/>
      <c r="J203" s="248"/>
      <c r="K203" s="248"/>
      <c r="L203" s="253"/>
      <c r="M203" s="258"/>
      <c r="N203" s="259"/>
      <c r="O203" s="259"/>
      <c r="P203" s="259"/>
      <c r="Q203" s="259"/>
      <c r="R203" s="259"/>
      <c r="S203" s="259"/>
      <c r="T203" s="260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7" t="s">
        <v>157</v>
      </c>
      <c r="AU203" s="257" t="s">
        <v>87</v>
      </c>
      <c r="AV203" s="14" t="s">
        <v>152</v>
      </c>
      <c r="AW203" s="14" t="s">
        <v>36</v>
      </c>
      <c r="AX203" s="14" t="s">
        <v>87</v>
      </c>
      <c r="AY203" s="257" t="s">
        <v>144</v>
      </c>
    </row>
    <row r="204" spans="1:31" s="2" customFormat="1" ht="6.95" customHeight="1">
      <c r="A204" s="37"/>
      <c r="B204" s="65"/>
      <c r="C204" s="66"/>
      <c r="D204" s="66"/>
      <c r="E204" s="66"/>
      <c r="F204" s="66"/>
      <c r="G204" s="66"/>
      <c r="H204" s="66"/>
      <c r="I204" s="66"/>
      <c r="J204" s="66"/>
      <c r="K204" s="66"/>
      <c r="L204" s="43"/>
      <c r="M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</row>
  </sheetData>
  <sheetProtection password="CDD7" sheet="1" objects="1" scenarios="1" formatColumns="0" formatRows="0" autoFilter="0"/>
  <autoFilter ref="C120:K203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116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89</v>
      </c>
    </row>
    <row r="4" spans="2:46" s="1" customFormat="1" ht="24.95" customHeight="1">
      <c r="B4" s="19"/>
      <c r="D4" s="137" t="s">
        <v>117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Oprava komunikací, Zoopark Chomutov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118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364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4. 10. 2021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34</v>
      </c>
      <c r="F21" s="37"/>
      <c r="G21" s="37"/>
      <c r="H21" s="37"/>
      <c r="I21" s="139" t="s">
        <v>28</v>
      </c>
      <c r="J21" s="142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28</v>
      </c>
      <c r="J24" s="142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39</v>
      </c>
      <c r="E30" s="37"/>
      <c r="F30" s="37"/>
      <c r="G30" s="37"/>
      <c r="H30" s="37"/>
      <c r="I30" s="37"/>
      <c r="J30" s="150">
        <f>ROUND(J117,2)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41</v>
      </c>
      <c r="G32" s="37"/>
      <c r="H32" s="37"/>
      <c r="I32" s="151" t="s">
        <v>40</v>
      </c>
      <c r="J32" s="151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43</v>
      </c>
      <c r="E33" s="139" t="s">
        <v>44</v>
      </c>
      <c r="F33" s="153">
        <f>ROUND((SUM(BE117:BE129)),2)</f>
        <v>0</v>
      </c>
      <c r="G33" s="37"/>
      <c r="H33" s="37"/>
      <c r="I33" s="154">
        <v>0.21</v>
      </c>
      <c r="J33" s="153">
        <f>ROUND(((SUM(BE117:BE129))*I33),2)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45</v>
      </c>
      <c r="F34" s="153">
        <f>ROUND((SUM(BF117:BF129)),2)</f>
        <v>0</v>
      </c>
      <c r="G34" s="37"/>
      <c r="H34" s="37"/>
      <c r="I34" s="154">
        <v>0.15</v>
      </c>
      <c r="J34" s="153">
        <f>ROUND(((SUM(BF117:BF129))*I34),2)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46</v>
      </c>
      <c r="F35" s="153">
        <f>ROUND((SUM(BG117:BG129)),2)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47</v>
      </c>
      <c r="F36" s="153">
        <f>ROUND((SUM(BH117:BH129)),2)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48</v>
      </c>
      <c r="F37" s="153">
        <f>ROUND((SUM(BI117:BI129)),2)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52</v>
      </c>
      <c r="E50" s="163"/>
      <c r="F50" s="163"/>
      <c r="G50" s="162" t="s">
        <v>53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54</v>
      </c>
      <c r="E61" s="165"/>
      <c r="F61" s="166" t="s">
        <v>55</v>
      </c>
      <c r="G61" s="164" t="s">
        <v>54</v>
      </c>
      <c r="H61" s="165"/>
      <c r="I61" s="165"/>
      <c r="J61" s="167" t="s">
        <v>55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56</v>
      </c>
      <c r="E65" s="168"/>
      <c r="F65" s="168"/>
      <c r="G65" s="162" t="s">
        <v>57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54</v>
      </c>
      <c r="E76" s="165"/>
      <c r="F76" s="166" t="s">
        <v>55</v>
      </c>
      <c r="G76" s="164" t="s">
        <v>54</v>
      </c>
      <c r="H76" s="165"/>
      <c r="I76" s="165"/>
      <c r="J76" s="167" t="s">
        <v>55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120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Oprava komunikací, Zoopark Chomutov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118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99 - Režijní náklady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4. 10. 2021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Statutární město Chomutov</v>
      </c>
      <c r="G91" s="39"/>
      <c r="H91" s="39"/>
      <c r="I91" s="31" t="s">
        <v>32</v>
      </c>
      <c r="J91" s="35" t="str">
        <f>E21</f>
        <v>Pavepro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Pavepro s.r.o.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121</v>
      </c>
      <c r="D94" s="175"/>
      <c r="E94" s="175"/>
      <c r="F94" s="175"/>
      <c r="G94" s="175"/>
      <c r="H94" s="175"/>
      <c r="I94" s="175"/>
      <c r="J94" s="176" t="s">
        <v>122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123</v>
      </c>
      <c r="D96" s="39"/>
      <c r="E96" s="39"/>
      <c r="F96" s="39"/>
      <c r="G96" s="39"/>
      <c r="H96" s="39"/>
      <c r="I96" s="39"/>
      <c r="J96" s="109">
        <f>J117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124</v>
      </c>
    </row>
    <row r="97" spans="1:31" s="9" customFormat="1" ht="24.95" customHeight="1">
      <c r="A97" s="9"/>
      <c r="B97" s="178"/>
      <c r="C97" s="179"/>
      <c r="D97" s="180" t="s">
        <v>128</v>
      </c>
      <c r="E97" s="181"/>
      <c r="F97" s="181"/>
      <c r="G97" s="181"/>
      <c r="H97" s="181"/>
      <c r="I97" s="181"/>
      <c r="J97" s="182">
        <f>J118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7"/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6.95" customHeight="1">
      <c r="A99" s="37"/>
      <c r="B99" s="65"/>
      <c r="C99" s="66"/>
      <c r="D99" s="66"/>
      <c r="E99" s="66"/>
      <c r="F99" s="66"/>
      <c r="G99" s="66"/>
      <c r="H99" s="66"/>
      <c r="I99" s="66"/>
      <c r="J99" s="66"/>
      <c r="K99" s="66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3" spans="1:31" s="2" customFormat="1" ht="6.95" customHeight="1">
      <c r="A103" s="37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24.95" customHeight="1">
      <c r="A104" s="37"/>
      <c r="B104" s="38"/>
      <c r="C104" s="22" t="s">
        <v>129</v>
      </c>
      <c r="D104" s="39"/>
      <c r="E104" s="39"/>
      <c r="F104" s="39"/>
      <c r="G104" s="39"/>
      <c r="H104" s="39"/>
      <c r="I104" s="39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12" customHeight="1">
      <c r="A106" s="37"/>
      <c r="B106" s="38"/>
      <c r="C106" s="31" t="s">
        <v>16</v>
      </c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6.5" customHeight="1">
      <c r="A107" s="37"/>
      <c r="B107" s="38"/>
      <c r="C107" s="39"/>
      <c r="D107" s="39"/>
      <c r="E107" s="173" t="str">
        <f>E7</f>
        <v>Oprava komunikací, Zoopark Chomutov</v>
      </c>
      <c r="F107" s="31"/>
      <c r="G107" s="31"/>
      <c r="H107" s="31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1" t="s">
        <v>118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6.5" customHeight="1">
      <c r="A109" s="37"/>
      <c r="B109" s="38"/>
      <c r="C109" s="39"/>
      <c r="D109" s="39"/>
      <c r="E109" s="75" t="str">
        <f>E9</f>
        <v>99 - Režijní náklady</v>
      </c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20</v>
      </c>
      <c r="D111" s="39"/>
      <c r="E111" s="39"/>
      <c r="F111" s="26" t="str">
        <f>F12</f>
        <v xml:space="preserve"> </v>
      </c>
      <c r="G111" s="39"/>
      <c r="H111" s="39"/>
      <c r="I111" s="31" t="s">
        <v>22</v>
      </c>
      <c r="J111" s="78" t="str">
        <f>IF(J12="","",J12)</f>
        <v>4. 10. 2021</v>
      </c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5.15" customHeight="1">
      <c r="A113" s="37"/>
      <c r="B113" s="38"/>
      <c r="C113" s="31" t="s">
        <v>24</v>
      </c>
      <c r="D113" s="39"/>
      <c r="E113" s="39"/>
      <c r="F113" s="26" t="str">
        <f>E15</f>
        <v>Statutární město Chomutov</v>
      </c>
      <c r="G113" s="39"/>
      <c r="H113" s="39"/>
      <c r="I113" s="31" t="s">
        <v>32</v>
      </c>
      <c r="J113" s="35" t="str">
        <f>E21</f>
        <v>Pavepro s.r.o.</v>
      </c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5.15" customHeight="1">
      <c r="A114" s="37"/>
      <c r="B114" s="38"/>
      <c r="C114" s="31" t="s">
        <v>30</v>
      </c>
      <c r="D114" s="39"/>
      <c r="E114" s="39"/>
      <c r="F114" s="26" t="str">
        <f>IF(E18="","",E18)</f>
        <v>Vyplň údaj</v>
      </c>
      <c r="G114" s="39"/>
      <c r="H114" s="39"/>
      <c r="I114" s="31" t="s">
        <v>37</v>
      </c>
      <c r="J114" s="35" t="str">
        <f>E24</f>
        <v>Pavepro s.r.o.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0.3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11" customFormat="1" ht="29.25" customHeight="1">
      <c r="A116" s="190"/>
      <c r="B116" s="191"/>
      <c r="C116" s="192" t="s">
        <v>130</v>
      </c>
      <c r="D116" s="193" t="s">
        <v>64</v>
      </c>
      <c r="E116" s="193" t="s">
        <v>60</v>
      </c>
      <c r="F116" s="193" t="s">
        <v>61</v>
      </c>
      <c r="G116" s="193" t="s">
        <v>131</v>
      </c>
      <c r="H116" s="193" t="s">
        <v>132</v>
      </c>
      <c r="I116" s="193" t="s">
        <v>133</v>
      </c>
      <c r="J116" s="193" t="s">
        <v>122</v>
      </c>
      <c r="K116" s="194" t="s">
        <v>134</v>
      </c>
      <c r="L116" s="195"/>
      <c r="M116" s="99" t="s">
        <v>1</v>
      </c>
      <c r="N116" s="100" t="s">
        <v>43</v>
      </c>
      <c r="O116" s="100" t="s">
        <v>135</v>
      </c>
      <c r="P116" s="100" t="s">
        <v>136</v>
      </c>
      <c r="Q116" s="100" t="s">
        <v>137</v>
      </c>
      <c r="R116" s="100" t="s">
        <v>138</v>
      </c>
      <c r="S116" s="100" t="s">
        <v>139</v>
      </c>
      <c r="T116" s="101" t="s">
        <v>140</v>
      </c>
      <c r="U116" s="190"/>
      <c r="V116" s="190"/>
      <c r="W116" s="190"/>
      <c r="X116" s="190"/>
      <c r="Y116" s="190"/>
      <c r="Z116" s="190"/>
      <c r="AA116" s="190"/>
      <c r="AB116" s="190"/>
      <c r="AC116" s="190"/>
      <c r="AD116" s="190"/>
      <c r="AE116" s="190"/>
    </row>
    <row r="117" spans="1:63" s="2" customFormat="1" ht="22.8" customHeight="1">
      <c r="A117" s="37"/>
      <c r="B117" s="38"/>
      <c r="C117" s="106" t="s">
        <v>141</v>
      </c>
      <c r="D117" s="39"/>
      <c r="E117" s="39"/>
      <c r="F117" s="39"/>
      <c r="G117" s="39"/>
      <c r="H117" s="39"/>
      <c r="I117" s="39"/>
      <c r="J117" s="196">
        <f>BK117</f>
        <v>0</v>
      </c>
      <c r="K117" s="39"/>
      <c r="L117" s="43"/>
      <c r="M117" s="102"/>
      <c r="N117" s="197"/>
      <c r="O117" s="103"/>
      <c r="P117" s="198">
        <f>P118</f>
        <v>0</v>
      </c>
      <c r="Q117" s="103"/>
      <c r="R117" s="198">
        <f>R118</f>
        <v>0</v>
      </c>
      <c r="S117" s="103"/>
      <c r="T117" s="199">
        <f>T118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16" t="s">
        <v>78</v>
      </c>
      <c r="AU117" s="16" t="s">
        <v>124</v>
      </c>
      <c r="BK117" s="200">
        <f>BK118</f>
        <v>0</v>
      </c>
    </row>
    <row r="118" spans="1:63" s="12" customFormat="1" ht="25.9" customHeight="1">
      <c r="A118" s="12"/>
      <c r="B118" s="201"/>
      <c r="C118" s="202"/>
      <c r="D118" s="203" t="s">
        <v>78</v>
      </c>
      <c r="E118" s="204" t="s">
        <v>189</v>
      </c>
      <c r="F118" s="204" t="s">
        <v>190</v>
      </c>
      <c r="G118" s="202"/>
      <c r="H118" s="202"/>
      <c r="I118" s="205"/>
      <c r="J118" s="206">
        <f>BK118</f>
        <v>0</v>
      </c>
      <c r="K118" s="202"/>
      <c r="L118" s="207"/>
      <c r="M118" s="208"/>
      <c r="N118" s="209"/>
      <c r="O118" s="209"/>
      <c r="P118" s="210">
        <f>SUM(P119:P129)</f>
        <v>0</v>
      </c>
      <c r="Q118" s="209"/>
      <c r="R118" s="210">
        <f>SUM(R119:R129)</f>
        <v>0</v>
      </c>
      <c r="S118" s="209"/>
      <c r="T118" s="211">
        <f>SUM(T119:T129)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2" t="s">
        <v>152</v>
      </c>
      <c r="AT118" s="213" t="s">
        <v>78</v>
      </c>
      <c r="AU118" s="213" t="s">
        <v>79</v>
      </c>
      <c r="AY118" s="212" t="s">
        <v>144</v>
      </c>
      <c r="BK118" s="214">
        <f>SUM(BK119:BK129)</f>
        <v>0</v>
      </c>
    </row>
    <row r="119" spans="1:65" s="2" customFormat="1" ht="24.15" customHeight="1">
      <c r="A119" s="37"/>
      <c r="B119" s="38"/>
      <c r="C119" s="217" t="s">
        <v>87</v>
      </c>
      <c r="D119" s="217" t="s">
        <v>147</v>
      </c>
      <c r="E119" s="218" t="s">
        <v>365</v>
      </c>
      <c r="F119" s="219" t="s">
        <v>366</v>
      </c>
      <c r="G119" s="220" t="s">
        <v>367</v>
      </c>
      <c r="H119" s="221">
        <v>1</v>
      </c>
      <c r="I119" s="222"/>
      <c r="J119" s="223">
        <f>ROUND(I119*H119,2)</f>
        <v>0</v>
      </c>
      <c r="K119" s="219" t="s">
        <v>151</v>
      </c>
      <c r="L119" s="43"/>
      <c r="M119" s="224" t="s">
        <v>1</v>
      </c>
      <c r="N119" s="225" t="s">
        <v>44</v>
      </c>
      <c r="O119" s="90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228" t="s">
        <v>193</v>
      </c>
      <c r="AT119" s="228" t="s">
        <v>147</v>
      </c>
      <c r="AU119" s="228" t="s">
        <v>87</v>
      </c>
      <c r="AY119" s="16" t="s">
        <v>144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16" t="s">
        <v>87</v>
      </c>
      <c r="BK119" s="229">
        <f>ROUND(I119*H119,2)</f>
        <v>0</v>
      </c>
      <c r="BL119" s="16" t="s">
        <v>193</v>
      </c>
      <c r="BM119" s="228" t="s">
        <v>368</v>
      </c>
    </row>
    <row r="120" spans="1:47" s="2" customFormat="1" ht="12">
      <c r="A120" s="37"/>
      <c r="B120" s="38"/>
      <c r="C120" s="39"/>
      <c r="D120" s="230" t="s">
        <v>154</v>
      </c>
      <c r="E120" s="39"/>
      <c r="F120" s="231" t="s">
        <v>366</v>
      </c>
      <c r="G120" s="39"/>
      <c r="H120" s="39"/>
      <c r="I120" s="232"/>
      <c r="J120" s="39"/>
      <c r="K120" s="39"/>
      <c r="L120" s="43"/>
      <c r="M120" s="233"/>
      <c r="N120" s="234"/>
      <c r="O120" s="90"/>
      <c r="P120" s="90"/>
      <c r="Q120" s="90"/>
      <c r="R120" s="90"/>
      <c r="S120" s="90"/>
      <c r="T120" s="91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154</v>
      </c>
      <c r="AU120" s="16" t="s">
        <v>87</v>
      </c>
    </row>
    <row r="121" spans="1:47" s="2" customFormat="1" ht="12">
      <c r="A121" s="37"/>
      <c r="B121" s="38"/>
      <c r="C121" s="39"/>
      <c r="D121" s="230" t="s">
        <v>155</v>
      </c>
      <c r="E121" s="39"/>
      <c r="F121" s="235" t="s">
        <v>369</v>
      </c>
      <c r="G121" s="39"/>
      <c r="H121" s="39"/>
      <c r="I121" s="232"/>
      <c r="J121" s="39"/>
      <c r="K121" s="39"/>
      <c r="L121" s="43"/>
      <c r="M121" s="233"/>
      <c r="N121" s="234"/>
      <c r="O121" s="90"/>
      <c r="P121" s="90"/>
      <c r="Q121" s="90"/>
      <c r="R121" s="90"/>
      <c r="S121" s="90"/>
      <c r="T121" s="91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155</v>
      </c>
      <c r="AU121" s="16" t="s">
        <v>87</v>
      </c>
    </row>
    <row r="122" spans="1:65" s="2" customFormat="1" ht="24.15" customHeight="1">
      <c r="A122" s="37"/>
      <c r="B122" s="38"/>
      <c r="C122" s="217" t="s">
        <v>89</v>
      </c>
      <c r="D122" s="217" t="s">
        <v>147</v>
      </c>
      <c r="E122" s="218" t="s">
        <v>370</v>
      </c>
      <c r="F122" s="219" t="s">
        <v>371</v>
      </c>
      <c r="G122" s="220" t="s">
        <v>367</v>
      </c>
      <c r="H122" s="221">
        <v>1</v>
      </c>
      <c r="I122" s="222"/>
      <c r="J122" s="223">
        <f>ROUND(I122*H122,2)</f>
        <v>0</v>
      </c>
      <c r="K122" s="219" t="s">
        <v>151</v>
      </c>
      <c r="L122" s="43"/>
      <c r="M122" s="224" t="s">
        <v>1</v>
      </c>
      <c r="N122" s="225" t="s">
        <v>44</v>
      </c>
      <c r="O122" s="90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28" t="s">
        <v>193</v>
      </c>
      <c r="AT122" s="228" t="s">
        <v>147</v>
      </c>
      <c r="AU122" s="228" t="s">
        <v>87</v>
      </c>
      <c r="AY122" s="16" t="s">
        <v>144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16" t="s">
        <v>87</v>
      </c>
      <c r="BK122" s="229">
        <f>ROUND(I122*H122,2)</f>
        <v>0</v>
      </c>
      <c r="BL122" s="16" t="s">
        <v>193</v>
      </c>
      <c r="BM122" s="228" t="s">
        <v>372</v>
      </c>
    </row>
    <row r="123" spans="1:47" s="2" customFormat="1" ht="12">
      <c r="A123" s="37"/>
      <c r="B123" s="38"/>
      <c r="C123" s="39"/>
      <c r="D123" s="230" t="s">
        <v>154</v>
      </c>
      <c r="E123" s="39"/>
      <c r="F123" s="231" t="s">
        <v>371</v>
      </c>
      <c r="G123" s="39"/>
      <c r="H123" s="39"/>
      <c r="I123" s="232"/>
      <c r="J123" s="39"/>
      <c r="K123" s="39"/>
      <c r="L123" s="43"/>
      <c r="M123" s="233"/>
      <c r="N123" s="234"/>
      <c r="O123" s="90"/>
      <c r="P123" s="90"/>
      <c r="Q123" s="90"/>
      <c r="R123" s="90"/>
      <c r="S123" s="90"/>
      <c r="T123" s="91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154</v>
      </c>
      <c r="AU123" s="16" t="s">
        <v>87</v>
      </c>
    </row>
    <row r="124" spans="1:47" s="2" customFormat="1" ht="12">
      <c r="A124" s="37"/>
      <c r="B124" s="38"/>
      <c r="C124" s="39"/>
      <c r="D124" s="230" t="s">
        <v>155</v>
      </c>
      <c r="E124" s="39"/>
      <c r="F124" s="235" t="s">
        <v>373</v>
      </c>
      <c r="G124" s="39"/>
      <c r="H124" s="39"/>
      <c r="I124" s="232"/>
      <c r="J124" s="39"/>
      <c r="K124" s="39"/>
      <c r="L124" s="43"/>
      <c r="M124" s="233"/>
      <c r="N124" s="234"/>
      <c r="O124" s="90"/>
      <c r="P124" s="90"/>
      <c r="Q124" s="90"/>
      <c r="R124" s="90"/>
      <c r="S124" s="90"/>
      <c r="T124" s="91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155</v>
      </c>
      <c r="AU124" s="16" t="s">
        <v>87</v>
      </c>
    </row>
    <row r="125" spans="1:47" s="2" customFormat="1" ht="12">
      <c r="A125" s="37"/>
      <c r="B125" s="38"/>
      <c r="C125" s="39"/>
      <c r="D125" s="230" t="s">
        <v>180</v>
      </c>
      <c r="E125" s="39"/>
      <c r="F125" s="235" t="s">
        <v>374</v>
      </c>
      <c r="G125" s="39"/>
      <c r="H125" s="39"/>
      <c r="I125" s="232"/>
      <c r="J125" s="39"/>
      <c r="K125" s="39"/>
      <c r="L125" s="43"/>
      <c r="M125" s="233"/>
      <c r="N125" s="234"/>
      <c r="O125" s="90"/>
      <c r="P125" s="90"/>
      <c r="Q125" s="90"/>
      <c r="R125" s="90"/>
      <c r="S125" s="90"/>
      <c r="T125" s="91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180</v>
      </c>
      <c r="AU125" s="16" t="s">
        <v>87</v>
      </c>
    </row>
    <row r="126" spans="1:65" s="2" customFormat="1" ht="16.5" customHeight="1">
      <c r="A126" s="37"/>
      <c r="B126" s="38"/>
      <c r="C126" s="217" t="s">
        <v>146</v>
      </c>
      <c r="D126" s="217" t="s">
        <v>147</v>
      </c>
      <c r="E126" s="218" t="s">
        <v>375</v>
      </c>
      <c r="F126" s="219" t="s">
        <v>376</v>
      </c>
      <c r="G126" s="220" t="s">
        <v>367</v>
      </c>
      <c r="H126" s="221">
        <v>1</v>
      </c>
      <c r="I126" s="222"/>
      <c r="J126" s="223">
        <f>ROUND(I126*H126,2)</f>
        <v>0</v>
      </c>
      <c r="K126" s="219" t="s">
        <v>151</v>
      </c>
      <c r="L126" s="43"/>
      <c r="M126" s="224" t="s">
        <v>1</v>
      </c>
      <c r="N126" s="225" t="s">
        <v>44</v>
      </c>
      <c r="O126" s="90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8" t="s">
        <v>193</v>
      </c>
      <c r="AT126" s="228" t="s">
        <v>147</v>
      </c>
      <c r="AU126" s="228" t="s">
        <v>87</v>
      </c>
      <c r="AY126" s="16" t="s">
        <v>144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6" t="s">
        <v>87</v>
      </c>
      <c r="BK126" s="229">
        <f>ROUND(I126*H126,2)</f>
        <v>0</v>
      </c>
      <c r="BL126" s="16" t="s">
        <v>193</v>
      </c>
      <c r="BM126" s="228" t="s">
        <v>377</v>
      </c>
    </row>
    <row r="127" spans="1:47" s="2" customFormat="1" ht="12">
      <c r="A127" s="37"/>
      <c r="B127" s="38"/>
      <c r="C127" s="39"/>
      <c r="D127" s="230" t="s">
        <v>154</v>
      </c>
      <c r="E127" s="39"/>
      <c r="F127" s="231" t="s">
        <v>376</v>
      </c>
      <c r="G127" s="39"/>
      <c r="H127" s="39"/>
      <c r="I127" s="232"/>
      <c r="J127" s="39"/>
      <c r="K127" s="39"/>
      <c r="L127" s="43"/>
      <c r="M127" s="233"/>
      <c r="N127" s="234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154</v>
      </c>
      <c r="AU127" s="16" t="s">
        <v>87</v>
      </c>
    </row>
    <row r="128" spans="1:47" s="2" customFormat="1" ht="12">
      <c r="A128" s="37"/>
      <c r="B128" s="38"/>
      <c r="C128" s="39"/>
      <c r="D128" s="230" t="s">
        <v>155</v>
      </c>
      <c r="E128" s="39"/>
      <c r="F128" s="235" t="s">
        <v>378</v>
      </c>
      <c r="G128" s="39"/>
      <c r="H128" s="39"/>
      <c r="I128" s="232"/>
      <c r="J128" s="39"/>
      <c r="K128" s="39"/>
      <c r="L128" s="43"/>
      <c r="M128" s="233"/>
      <c r="N128" s="234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155</v>
      </c>
      <c r="AU128" s="16" t="s">
        <v>87</v>
      </c>
    </row>
    <row r="129" spans="1:47" s="2" customFormat="1" ht="12">
      <c r="A129" s="37"/>
      <c r="B129" s="38"/>
      <c r="C129" s="39"/>
      <c r="D129" s="230" t="s">
        <v>180</v>
      </c>
      <c r="E129" s="39"/>
      <c r="F129" s="235" t="s">
        <v>379</v>
      </c>
      <c r="G129" s="39"/>
      <c r="H129" s="39"/>
      <c r="I129" s="232"/>
      <c r="J129" s="39"/>
      <c r="K129" s="39"/>
      <c r="L129" s="43"/>
      <c r="M129" s="261"/>
      <c r="N129" s="262"/>
      <c r="O129" s="263"/>
      <c r="P129" s="263"/>
      <c r="Q129" s="263"/>
      <c r="R129" s="263"/>
      <c r="S129" s="263"/>
      <c r="T129" s="264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180</v>
      </c>
      <c r="AU129" s="16" t="s">
        <v>87</v>
      </c>
    </row>
    <row r="130" spans="1:31" s="2" customFormat="1" ht="6.95" customHeight="1">
      <c r="A130" s="37"/>
      <c r="B130" s="65"/>
      <c r="C130" s="66"/>
      <c r="D130" s="66"/>
      <c r="E130" s="66"/>
      <c r="F130" s="66"/>
      <c r="G130" s="66"/>
      <c r="H130" s="66"/>
      <c r="I130" s="66"/>
      <c r="J130" s="66"/>
      <c r="K130" s="66"/>
      <c r="L130" s="43"/>
      <c r="M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</sheetData>
  <sheetProtection password="CDD7" sheet="1" objects="1" scenarios="1" formatColumns="0" formatRows="0" autoFilter="0"/>
  <autoFilter ref="C116:K129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88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89</v>
      </c>
    </row>
    <row r="4" spans="2:46" s="1" customFormat="1" ht="24.95" customHeight="1">
      <c r="B4" s="19"/>
      <c r="D4" s="137" t="s">
        <v>117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Oprava komunikací, Zoopark Chomutov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118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119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4. 10. 2021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34</v>
      </c>
      <c r="F21" s="37"/>
      <c r="G21" s="37"/>
      <c r="H21" s="37"/>
      <c r="I21" s="139" t="s">
        <v>28</v>
      </c>
      <c r="J21" s="142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28</v>
      </c>
      <c r="J24" s="142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39</v>
      </c>
      <c r="E30" s="37"/>
      <c r="F30" s="37"/>
      <c r="G30" s="37"/>
      <c r="H30" s="37"/>
      <c r="I30" s="37"/>
      <c r="J30" s="150">
        <f>ROUND(J120,2)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41</v>
      </c>
      <c r="G32" s="37"/>
      <c r="H32" s="37"/>
      <c r="I32" s="151" t="s">
        <v>40</v>
      </c>
      <c r="J32" s="151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43</v>
      </c>
      <c r="E33" s="139" t="s">
        <v>44</v>
      </c>
      <c r="F33" s="153">
        <f>ROUND((SUM(BE120:BE161)),2)</f>
        <v>0</v>
      </c>
      <c r="G33" s="37"/>
      <c r="H33" s="37"/>
      <c r="I33" s="154">
        <v>0.21</v>
      </c>
      <c r="J33" s="153">
        <f>ROUND(((SUM(BE120:BE161))*I33),2)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45</v>
      </c>
      <c r="F34" s="153">
        <f>ROUND((SUM(BF120:BF161)),2)</f>
        <v>0</v>
      </c>
      <c r="G34" s="37"/>
      <c r="H34" s="37"/>
      <c r="I34" s="154">
        <v>0.15</v>
      </c>
      <c r="J34" s="153">
        <f>ROUND(((SUM(BF120:BF161))*I34),2)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46</v>
      </c>
      <c r="F35" s="153">
        <f>ROUND((SUM(BG120:BG161)),2)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47</v>
      </c>
      <c r="F36" s="153">
        <f>ROUND((SUM(BH120:BH161)),2)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48</v>
      </c>
      <c r="F37" s="153">
        <f>ROUND((SUM(BI120:BI161)),2)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52</v>
      </c>
      <c r="E50" s="163"/>
      <c r="F50" s="163"/>
      <c r="G50" s="162" t="s">
        <v>53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54</v>
      </c>
      <c r="E61" s="165"/>
      <c r="F61" s="166" t="s">
        <v>55</v>
      </c>
      <c r="G61" s="164" t="s">
        <v>54</v>
      </c>
      <c r="H61" s="165"/>
      <c r="I61" s="165"/>
      <c r="J61" s="167" t="s">
        <v>55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56</v>
      </c>
      <c r="E65" s="168"/>
      <c r="F65" s="168"/>
      <c r="G65" s="162" t="s">
        <v>57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54</v>
      </c>
      <c r="E76" s="165"/>
      <c r="F76" s="166" t="s">
        <v>55</v>
      </c>
      <c r="G76" s="164" t="s">
        <v>54</v>
      </c>
      <c r="H76" s="165"/>
      <c r="I76" s="165"/>
      <c r="J76" s="167" t="s">
        <v>55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120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Oprava komunikací, Zoopark Chomutov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118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01 - OPRAVA/SANACE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4. 10. 2021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Statutární město Chomutov</v>
      </c>
      <c r="G91" s="39"/>
      <c r="H91" s="39"/>
      <c r="I91" s="31" t="s">
        <v>32</v>
      </c>
      <c r="J91" s="35" t="str">
        <f>E21</f>
        <v>Pavepro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Pavepro s.r.o.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121</v>
      </c>
      <c r="D94" s="175"/>
      <c r="E94" s="175"/>
      <c r="F94" s="175"/>
      <c r="G94" s="175"/>
      <c r="H94" s="175"/>
      <c r="I94" s="175"/>
      <c r="J94" s="176" t="s">
        <v>122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123</v>
      </c>
      <c r="D96" s="39"/>
      <c r="E96" s="39"/>
      <c r="F96" s="39"/>
      <c r="G96" s="39"/>
      <c r="H96" s="39"/>
      <c r="I96" s="39"/>
      <c r="J96" s="109">
        <f>J120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124</v>
      </c>
    </row>
    <row r="97" spans="1:31" s="9" customFormat="1" ht="24.95" customHeight="1">
      <c r="A97" s="9"/>
      <c r="B97" s="178"/>
      <c r="C97" s="179"/>
      <c r="D97" s="180" t="s">
        <v>125</v>
      </c>
      <c r="E97" s="181"/>
      <c r="F97" s="181"/>
      <c r="G97" s="181"/>
      <c r="H97" s="181"/>
      <c r="I97" s="181"/>
      <c r="J97" s="182">
        <f>J121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126</v>
      </c>
      <c r="E98" s="187"/>
      <c r="F98" s="187"/>
      <c r="G98" s="187"/>
      <c r="H98" s="187"/>
      <c r="I98" s="187"/>
      <c r="J98" s="188">
        <f>J122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127</v>
      </c>
      <c r="E99" s="187"/>
      <c r="F99" s="187"/>
      <c r="G99" s="187"/>
      <c r="H99" s="187"/>
      <c r="I99" s="187"/>
      <c r="J99" s="188">
        <f>J128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78"/>
      <c r="C100" s="179"/>
      <c r="D100" s="180" t="s">
        <v>128</v>
      </c>
      <c r="E100" s="181"/>
      <c r="F100" s="181"/>
      <c r="G100" s="181"/>
      <c r="H100" s="181"/>
      <c r="I100" s="181"/>
      <c r="J100" s="182">
        <f>J150</f>
        <v>0</v>
      </c>
      <c r="K100" s="179"/>
      <c r="L100" s="18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s="2" customFormat="1" ht="6.95" customHeight="1">
      <c r="A102" s="37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6" spans="1:31" s="2" customFormat="1" ht="6.95" customHeight="1">
      <c r="A106" s="37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24.95" customHeight="1">
      <c r="A107" s="37"/>
      <c r="B107" s="38"/>
      <c r="C107" s="22" t="s">
        <v>129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16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173" t="str">
        <f>E7</f>
        <v>Oprava komunikací, Zoopark Chomutov</v>
      </c>
      <c r="F110" s="31"/>
      <c r="G110" s="31"/>
      <c r="H110" s="31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118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75" t="str">
        <f>E9</f>
        <v>01 - OPRAVA/SANACE</v>
      </c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20</v>
      </c>
      <c r="D114" s="39"/>
      <c r="E114" s="39"/>
      <c r="F114" s="26" t="str">
        <f>F12</f>
        <v xml:space="preserve"> </v>
      </c>
      <c r="G114" s="39"/>
      <c r="H114" s="39"/>
      <c r="I114" s="31" t="s">
        <v>22</v>
      </c>
      <c r="J114" s="78" t="str">
        <f>IF(J12="","",J12)</f>
        <v>4. 10. 2021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24</v>
      </c>
      <c r="D116" s="39"/>
      <c r="E116" s="39"/>
      <c r="F116" s="26" t="str">
        <f>E15</f>
        <v>Statutární město Chomutov</v>
      </c>
      <c r="G116" s="39"/>
      <c r="H116" s="39"/>
      <c r="I116" s="31" t="s">
        <v>32</v>
      </c>
      <c r="J116" s="35" t="str">
        <f>E21</f>
        <v>Pavepro s.r.o.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30</v>
      </c>
      <c r="D117" s="39"/>
      <c r="E117" s="39"/>
      <c r="F117" s="26" t="str">
        <f>IF(E18="","",E18)</f>
        <v>Vyplň údaj</v>
      </c>
      <c r="G117" s="39"/>
      <c r="H117" s="39"/>
      <c r="I117" s="31" t="s">
        <v>37</v>
      </c>
      <c r="J117" s="35" t="str">
        <f>E24</f>
        <v>Pavepro s.r.o.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0.3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11" customFormat="1" ht="29.25" customHeight="1">
      <c r="A119" s="190"/>
      <c r="B119" s="191"/>
      <c r="C119" s="192" t="s">
        <v>130</v>
      </c>
      <c r="D119" s="193" t="s">
        <v>64</v>
      </c>
      <c r="E119" s="193" t="s">
        <v>60</v>
      </c>
      <c r="F119" s="193" t="s">
        <v>61</v>
      </c>
      <c r="G119" s="193" t="s">
        <v>131</v>
      </c>
      <c r="H119" s="193" t="s">
        <v>132</v>
      </c>
      <c r="I119" s="193" t="s">
        <v>133</v>
      </c>
      <c r="J119" s="193" t="s">
        <v>122</v>
      </c>
      <c r="K119" s="194" t="s">
        <v>134</v>
      </c>
      <c r="L119" s="195"/>
      <c r="M119" s="99" t="s">
        <v>1</v>
      </c>
      <c r="N119" s="100" t="s">
        <v>43</v>
      </c>
      <c r="O119" s="100" t="s">
        <v>135</v>
      </c>
      <c r="P119" s="100" t="s">
        <v>136</v>
      </c>
      <c r="Q119" s="100" t="s">
        <v>137</v>
      </c>
      <c r="R119" s="100" t="s">
        <v>138</v>
      </c>
      <c r="S119" s="100" t="s">
        <v>139</v>
      </c>
      <c r="T119" s="101" t="s">
        <v>140</v>
      </c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</row>
    <row r="120" spans="1:63" s="2" customFormat="1" ht="22.8" customHeight="1">
      <c r="A120" s="37"/>
      <c r="B120" s="38"/>
      <c r="C120" s="106" t="s">
        <v>141</v>
      </c>
      <c r="D120" s="39"/>
      <c r="E120" s="39"/>
      <c r="F120" s="39"/>
      <c r="G120" s="39"/>
      <c r="H120" s="39"/>
      <c r="I120" s="39"/>
      <c r="J120" s="196">
        <f>BK120</f>
        <v>0</v>
      </c>
      <c r="K120" s="39"/>
      <c r="L120" s="43"/>
      <c r="M120" s="102"/>
      <c r="N120" s="197"/>
      <c r="O120" s="103"/>
      <c r="P120" s="198">
        <f>P121+P150</f>
        <v>0</v>
      </c>
      <c r="Q120" s="103"/>
      <c r="R120" s="198">
        <f>R121+R150</f>
        <v>0</v>
      </c>
      <c r="S120" s="103"/>
      <c r="T120" s="199">
        <f>T121+T150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78</v>
      </c>
      <c r="AU120" s="16" t="s">
        <v>124</v>
      </c>
      <c r="BK120" s="200">
        <f>BK121+BK150</f>
        <v>0</v>
      </c>
    </row>
    <row r="121" spans="1:63" s="12" customFormat="1" ht="25.9" customHeight="1">
      <c r="A121" s="12"/>
      <c r="B121" s="201"/>
      <c r="C121" s="202"/>
      <c r="D121" s="203" t="s">
        <v>78</v>
      </c>
      <c r="E121" s="204" t="s">
        <v>142</v>
      </c>
      <c r="F121" s="204" t="s">
        <v>143</v>
      </c>
      <c r="G121" s="202"/>
      <c r="H121" s="202"/>
      <c r="I121" s="205"/>
      <c r="J121" s="206">
        <f>BK121</f>
        <v>0</v>
      </c>
      <c r="K121" s="202"/>
      <c r="L121" s="207"/>
      <c r="M121" s="208"/>
      <c r="N121" s="209"/>
      <c r="O121" s="209"/>
      <c r="P121" s="210">
        <f>P122+P128</f>
        <v>0</v>
      </c>
      <c r="Q121" s="209"/>
      <c r="R121" s="210">
        <f>R122+R128</f>
        <v>0</v>
      </c>
      <c r="S121" s="209"/>
      <c r="T121" s="211">
        <f>T122+T128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2" t="s">
        <v>87</v>
      </c>
      <c r="AT121" s="213" t="s">
        <v>78</v>
      </c>
      <c r="AU121" s="213" t="s">
        <v>79</v>
      </c>
      <c r="AY121" s="212" t="s">
        <v>144</v>
      </c>
      <c r="BK121" s="214">
        <f>BK122+BK128</f>
        <v>0</v>
      </c>
    </row>
    <row r="122" spans="1:63" s="12" customFormat="1" ht="22.8" customHeight="1">
      <c r="A122" s="12"/>
      <c r="B122" s="201"/>
      <c r="C122" s="202"/>
      <c r="D122" s="203" t="s">
        <v>78</v>
      </c>
      <c r="E122" s="215" t="s">
        <v>87</v>
      </c>
      <c r="F122" s="215" t="s">
        <v>145</v>
      </c>
      <c r="G122" s="202"/>
      <c r="H122" s="202"/>
      <c r="I122" s="205"/>
      <c r="J122" s="216">
        <f>BK122</f>
        <v>0</v>
      </c>
      <c r="K122" s="202"/>
      <c r="L122" s="207"/>
      <c r="M122" s="208"/>
      <c r="N122" s="209"/>
      <c r="O122" s="209"/>
      <c r="P122" s="210">
        <f>SUM(P123:P127)</f>
        <v>0</v>
      </c>
      <c r="Q122" s="209"/>
      <c r="R122" s="210">
        <f>SUM(R123:R127)</f>
        <v>0</v>
      </c>
      <c r="S122" s="209"/>
      <c r="T122" s="211">
        <f>SUM(T123:T127)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2" t="s">
        <v>87</v>
      </c>
      <c r="AT122" s="213" t="s">
        <v>78</v>
      </c>
      <c r="AU122" s="213" t="s">
        <v>87</v>
      </c>
      <c r="AY122" s="212" t="s">
        <v>144</v>
      </c>
      <c r="BK122" s="214">
        <f>SUM(BK123:BK127)</f>
        <v>0</v>
      </c>
    </row>
    <row r="123" spans="1:65" s="2" customFormat="1" ht="24.15" customHeight="1">
      <c r="A123" s="37"/>
      <c r="B123" s="38"/>
      <c r="C123" s="217" t="s">
        <v>146</v>
      </c>
      <c r="D123" s="217" t="s">
        <v>147</v>
      </c>
      <c r="E123" s="218" t="s">
        <v>148</v>
      </c>
      <c r="F123" s="219" t="s">
        <v>149</v>
      </c>
      <c r="G123" s="220" t="s">
        <v>150</v>
      </c>
      <c r="H123" s="221">
        <v>28.6</v>
      </c>
      <c r="I123" s="222"/>
      <c r="J123" s="223">
        <f>ROUND(I123*H123,2)</f>
        <v>0</v>
      </c>
      <c r="K123" s="219" t="s">
        <v>151</v>
      </c>
      <c r="L123" s="43"/>
      <c r="M123" s="224" t="s">
        <v>1</v>
      </c>
      <c r="N123" s="225" t="s">
        <v>44</v>
      </c>
      <c r="O123" s="90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28" t="s">
        <v>152</v>
      </c>
      <c r="AT123" s="228" t="s">
        <v>147</v>
      </c>
      <c r="AU123" s="228" t="s">
        <v>89</v>
      </c>
      <c r="AY123" s="16" t="s">
        <v>144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6" t="s">
        <v>87</v>
      </c>
      <c r="BK123" s="229">
        <f>ROUND(I123*H123,2)</f>
        <v>0</v>
      </c>
      <c r="BL123" s="16" t="s">
        <v>152</v>
      </c>
      <c r="BM123" s="228" t="s">
        <v>153</v>
      </c>
    </row>
    <row r="124" spans="1:47" s="2" customFormat="1" ht="12">
      <c r="A124" s="37"/>
      <c r="B124" s="38"/>
      <c r="C124" s="39"/>
      <c r="D124" s="230" t="s">
        <v>154</v>
      </c>
      <c r="E124" s="39"/>
      <c r="F124" s="231" t="s">
        <v>149</v>
      </c>
      <c r="G124" s="39"/>
      <c r="H124" s="39"/>
      <c r="I124" s="232"/>
      <c r="J124" s="39"/>
      <c r="K124" s="39"/>
      <c r="L124" s="43"/>
      <c r="M124" s="233"/>
      <c r="N124" s="234"/>
      <c r="O124" s="90"/>
      <c r="P124" s="90"/>
      <c r="Q124" s="90"/>
      <c r="R124" s="90"/>
      <c r="S124" s="90"/>
      <c r="T124" s="91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154</v>
      </c>
      <c r="AU124" s="16" t="s">
        <v>89</v>
      </c>
    </row>
    <row r="125" spans="1:47" s="2" customFormat="1" ht="12">
      <c r="A125" s="37"/>
      <c r="B125" s="38"/>
      <c r="C125" s="39"/>
      <c r="D125" s="230" t="s">
        <v>155</v>
      </c>
      <c r="E125" s="39"/>
      <c r="F125" s="235" t="s">
        <v>156</v>
      </c>
      <c r="G125" s="39"/>
      <c r="H125" s="39"/>
      <c r="I125" s="232"/>
      <c r="J125" s="39"/>
      <c r="K125" s="39"/>
      <c r="L125" s="43"/>
      <c r="M125" s="233"/>
      <c r="N125" s="234"/>
      <c r="O125" s="90"/>
      <c r="P125" s="90"/>
      <c r="Q125" s="90"/>
      <c r="R125" s="90"/>
      <c r="S125" s="90"/>
      <c r="T125" s="91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155</v>
      </c>
      <c r="AU125" s="16" t="s">
        <v>89</v>
      </c>
    </row>
    <row r="126" spans="1:51" s="13" customFormat="1" ht="12">
      <c r="A126" s="13"/>
      <c r="B126" s="236"/>
      <c r="C126" s="237"/>
      <c r="D126" s="230" t="s">
        <v>157</v>
      </c>
      <c r="E126" s="238" t="s">
        <v>1</v>
      </c>
      <c r="F126" s="239" t="s">
        <v>158</v>
      </c>
      <c r="G126" s="237"/>
      <c r="H126" s="240">
        <v>28.6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6" t="s">
        <v>157</v>
      </c>
      <c r="AU126" s="246" t="s">
        <v>89</v>
      </c>
      <c r="AV126" s="13" t="s">
        <v>89</v>
      </c>
      <c r="AW126" s="13" t="s">
        <v>36</v>
      </c>
      <c r="AX126" s="13" t="s">
        <v>79</v>
      </c>
      <c r="AY126" s="246" t="s">
        <v>144</v>
      </c>
    </row>
    <row r="127" spans="1:51" s="14" customFormat="1" ht="12">
      <c r="A127" s="14"/>
      <c r="B127" s="247"/>
      <c r="C127" s="248"/>
      <c r="D127" s="230" t="s">
        <v>157</v>
      </c>
      <c r="E127" s="249" t="s">
        <v>1</v>
      </c>
      <c r="F127" s="250" t="s">
        <v>159</v>
      </c>
      <c r="G127" s="248"/>
      <c r="H127" s="251">
        <v>28.6</v>
      </c>
      <c r="I127" s="252"/>
      <c r="J127" s="248"/>
      <c r="K127" s="248"/>
      <c r="L127" s="253"/>
      <c r="M127" s="254"/>
      <c r="N127" s="255"/>
      <c r="O127" s="255"/>
      <c r="P127" s="255"/>
      <c r="Q127" s="255"/>
      <c r="R127" s="255"/>
      <c r="S127" s="255"/>
      <c r="T127" s="256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7" t="s">
        <v>157</v>
      </c>
      <c r="AU127" s="257" t="s">
        <v>89</v>
      </c>
      <c r="AV127" s="14" t="s">
        <v>152</v>
      </c>
      <c r="AW127" s="14" t="s">
        <v>36</v>
      </c>
      <c r="AX127" s="14" t="s">
        <v>87</v>
      </c>
      <c r="AY127" s="257" t="s">
        <v>144</v>
      </c>
    </row>
    <row r="128" spans="1:63" s="12" customFormat="1" ht="22.8" customHeight="1">
      <c r="A128" s="12"/>
      <c r="B128" s="201"/>
      <c r="C128" s="202"/>
      <c r="D128" s="203" t="s">
        <v>78</v>
      </c>
      <c r="E128" s="215" t="s">
        <v>160</v>
      </c>
      <c r="F128" s="215" t="s">
        <v>161</v>
      </c>
      <c r="G128" s="202"/>
      <c r="H128" s="202"/>
      <c r="I128" s="205"/>
      <c r="J128" s="216">
        <f>BK128</f>
        <v>0</v>
      </c>
      <c r="K128" s="202"/>
      <c r="L128" s="207"/>
      <c r="M128" s="208"/>
      <c r="N128" s="209"/>
      <c r="O128" s="209"/>
      <c r="P128" s="210">
        <f>SUM(P129:P149)</f>
        <v>0</v>
      </c>
      <c r="Q128" s="209"/>
      <c r="R128" s="210">
        <f>SUM(R129:R149)</f>
        <v>0</v>
      </c>
      <c r="S128" s="209"/>
      <c r="T128" s="211">
        <f>SUM(T129:T149)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2" t="s">
        <v>87</v>
      </c>
      <c r="AT128" s="213" t="s">
        <v>78</v>
      </c>
      <c r="AU128" s="213" t="s">
        <v>87</v>
      </c>
      <c r="AY128" s="212" t="s">
        <v>144</v>
      </c>
      <c r="BK128" s="214">
        <f>SUM(BK129:BK149)</f>
        <v>0</v>
      </c>
    </row>
    <row r="129" spans="1:65" s="2" customFormat="1" ht="21.75" customHeight="1">
      <c r="A129" s="37"/>
      <c r="B129" s="38"/>
      <c r="C129" s="217" t="s">
        <v>89</v>
      </c>
      <c r="D129" s="217" t="s">
        <v>147</v>
      </c>
      <c r="E129" s="218" t="s">
        <v>162</v>
      </c>
      <c r="F129" s="219" t="s">
        <v>163</v>
      </c>
      <c r="G129" s="220" t="s">
        <v>150</v>
      </c>
      <c r="H129" s="221">
        <v>21.45</v>
      </c>
      <c r="I129" s="222"/>
      <c r="J129" s="223">
        <f>ROUND(I129*H129,2)</f>
        <v>0</v>
      </c>
      <c r="K129" s="219" t="s">
        <v>164</v>
      </c>
      <c r="L129" s="43"/>
      <c r="M129" s="224" t="s">
        <v>1</v>
      </c>
      <c r="N129" s="225" t="s">
        <v>44</v>
      </c>
      <c r="O129" s="90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8" t="s">
        <v>152</v>
      </c>
      <c r="AT129" s="228" t="s">
        <v>147</v>
      </c>
      <c r="AU129" s="228" t="s">
        <v>89</v>
      </c>
      <c r="AY129" s="16" t="s">
        <v>144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6" t="s">
        <v>87</v>
      </c>
      <c r="BK129" s="229">
        <f>ROUND(I129*H129,2)</f>
        <v>0</v>
      </c>
      <c r="BL129" s="16" t="s">
        <v>152</v>
      </c>
      <c r="BM129" s="228" t="s">
        <v>165</v>
      </c>
    </row>
    <row r="130" spans="1:47" s="2" customFormat="1" ht="12">
      <c r="A130" s="37"/>
      <c r="B130" s="38"/>
      <c r="C130" s="39"/>
      <c r="D130" s="230" t="s">
        <v>154</v>
      </c>
      <c r="E130" s="39"/>
      <c r="F130" s="231" t="s">
        <v>163</v>
      </c>
      <c r="G130" s="39"/>
      <c r="H130" s="39"/>
      <c r="I130" s="232"/>
      <c r="J130" s="39"/>
      <c r="K130" s="39"/>
      <c r="L130" s="43"/>
      <c r="M130" s="233"/>
      <c r="N130" s="234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154</v>
      </c>
      <c r="AU130" s="16" t="s">
        <v>89</v>
      </c>
    </row>
    <row r="131" spans="1:47" s="2" customFormat="1" ht="12">
      <c r="A131" s="37"/>
      <c r="B131" s="38"/>
      <c r="C131" s="39"/>
      <c r="D131" s="230" t="s">
        <v>155</v>
      </c>
      <c r="E131" s="39"/>
      <c r="F131" s="235" t="s">
        <v>166</v>
      </c>
      <c r="G131" s="39"/>
      <c r="H131" s="39"/>
      <c r="I131" s="232"/>
      <c r="J131" s="39"/>
      <c r="K131" s="39"/>
      <c r="L131" s="43"/>
      <c r="M131" s="233"/>
      <c r="N131" s="234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155</v>
      </c>
      <c r="AU131" s="16" t="s">
        <v>89</v>
      </c>
    </row>
    <row r="132" spans="1:51" s="13" customFormat="1" ht="12">
      <c r="A132" s="13"/>
      <c r="B132" s="236"/>
      <c r="C132" s="237"/>
      <c r="D132" s="230" t="s">
        <v>157</v>
      </c>
      <c r="E132" s="238" t="s">
        <v>1</v>
      </c>
      <c r="F132" s="239" t="s">
        <v>167</v>
      </c>
      <c r="G132" s="237"/>
      <c r="H132" s="240">
        <v>21.45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157</v>
      </c>
      <c r="AU132" s="246" t="s">
        <v>89</v>
      </c>
      <c r="AV132" s="13" t="s">
        <v>89</v>
      </c>
      <c r="AW132" s="13" t="s">
        <v>36</v>
      </c>
      <c r="AX132" s="13" t="s">
        <v>79</v>
      </c>
      <c r="AY132" s="246" t="s">
        <v>144</v>
      </c>
    </row>
    <row r="133" spans="1:51" s="14" customFormat="1" ht="12">
      <c r="A133" s="14"/>
      <c r="B133" s="247"/>
      <c r="C133" s="248"/>
      <c r="D133" s="230" t="s">
        <v>157</v>
      </c>
      <c r="E133" s="249" t="s">
        <v>1</v>
      </c>
      <c r="F133" s="250" t="s">
        <v>159</v>
      </c>
      <c r="G133" s="248"/>
      <c r="H133" s="251">
        <v>21.45</v>
      </c>
      <c r="I133" s="252"/>
      <c r="J133" s="248"/>
      <c r="K133" s="248"/>
      <c r="L133" s="253"/>
      <c r="M133" s="254"/>
      <c r="N133" s="255"/>
      <c r="O133" s="255"/>
      <c r="P133" s="255"/>
      <c r="Q133" s="255"/>
      <c r="R133" s="255"/>
      <c r="S133" s="255"/>
      <c r="T133" s="25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7" t="s">
        <v>157</v>
      </c>
      <c r="AU133" s="257" t="s">
        <v>89</v>
      </c>
      <c r="AV133" s="14" t="s">
        <v>152</v>
      </c>
      <c r="AW133" s="14" t="s">
        <v>36</v>
      </c>
      <c r="AX133" s="14" t="s">
        <v>87</v>
      </c>
      <c r="AY133" s="257" t="s">
        <v>144</v>
      </c>
    </row>
    <row r="134" spans="1:65" s="2" customFormat="1" ht="24.15" customHeight="1">
      <c r="A134" s="37"/>
      <c r="B134" s="38"/>
      <c r="C134" s="217" t="s">
        <v>168</v>
      </c>
      <c r="D134" s="217" t="s">
        <v>147</v>
      </c>
      <c r="E134" s="218" t="s">
        <v>169</v>
      </c>
      <c r="F134" s="219" t="s">
        <v>170</v>
      </c>
      <c r="G134" s="220" t="s">
        <v>171</v>
      </c>
      <c r="H134" s="221">
        <v>143</v>
      </c>
      <c r="I134" s="222"/>
      <c r="J134" s="223">
        <f>ROUND(I134*H134,2)</f>
        <v>0</v>
      </c>
      <c r="K134" s="219" t="s">
        <v>151</v>
      </c>
      <c r="L134" s="43"/>
      <c r="M134" s="224" t="s">
        <v>1</v>
      </c>
      <c r="N134" s="225" t="s">
        <v>44</v>
      </c>
      <c r="O134" s="90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8" t="s">
        <v>152</v>
      </c>
      <c r="AT134" s="228" t="s">
        <v>147</v>
      </c>
      <c r="AU134" s="228" t="s">
        <v>89</v>
      </c>
      <c r="AY134" s="16" t="s">
        <v>144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6" t="s">
        <v>87</v>
      </c>
      <c r="BK134" s="229">
        <f>ROUND(I134*H134,2)</f>
        <v>0</v>
      </c>
      <c r="BL134" s="16" t="s">
        <v>152</v>
      </c>
      <c r="BM134" s="228" t="s">
        <v>172</v>
      </c>
    </row>
    <row r="135" spans="1:47" s="2" customFormat="1" ht="12">
      <c r="A135" s="37"/>
      <c r="B135" s="38"/>
      <c r="C135" s="39"/>
      <c r="D135" s="230" t="s">
        <v>154</v>
      </c>
      <c r="E135" s="39"/>
      <c r="F135" s="231" t="s">
        <v>170</v>
      </c>
      <c r="G135" s="39"/>
      <c r="H135" s="39"/>
      <c r="I135" s="232"/>
      <c r="J135" s="39"/>
      <c r="K135" s="39"/>
      <c r="L135" s="43"/>
      <c r="M135" s="233"/>
      <c r="N135" s="234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154</v>
      </c>
      <c r="AU135" s="16" t="s">
        <v>89</v>
      </c>
    </row>
    <row r="136" spans="1:47" s="2" customFormat="1" ht="12">
      <c r="A136" s="37"/>
      <c r="B136" s="38"/>
      <c r="C136" s="39"/>
      <c r="D136" s="230" t="s">
        <v>155</v>
      </c>
      <c r="E136" s="39"/>
      <c r="F136" s="235" t="s">
        <v>173</v>
      </c>
      <c r="G136" s="39"/>
      <c r="H136" s="39"/>
      <c r="I136" s="232"/>
      <c r="J136" s="39"/>
      <c r="K136" s="39"/>
      <c r="L136" s="43"/>
      <c r="M136" s="233"/>
      <c r="N136" s="234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155</v>
      </c>
      <c r="AU136" s="16" t="s">
        <v>89</v>
      </c>
    </row>
    <row r="137" spans="1:51" s="13" customFormat="1" ht="12">
      <c r="A137" s="13"/>
      <c r="B137" s="236"/>
      <c r="C137" s="237"/>
      <c r="D137" s="230" t="s">
        <v>157</v>
      </c>
      <c r="E137" s="238" t="s">
        <v>1</v>
      </c>
      <c r="F137" s="239" t="s">
        <v>174</v>
      </c>
      <c r="G137" s="237"/>
      <c r="H137" s="240">
        <v>143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157</v>
      </c>
      <c r="AU137" s="246" t="s">
        <v>89</v>
      </c>
      <c r="AV137" s="13" t="s">
        <v>89</v>
      </c>
      <c r="AW137" s="13" t="s">
        <v>36</v>
      </c>
      <c r="AX137" s="13" t="s">
        <v>79</v>
      </c>
      <c r="AY137" s="246" t="s">
        <v>144</v>
      </c>
    </row>
    <row r="138" spans="1:51" s="14" customFormat="1" ht="12">
      <c r="A138" s="14"/>
      <c r="B138" s="247"/>
      <c r="C138" s="248"/>
      <c r="D138" s="230" t="s">
        <v>157</v>
      </c>
      <c r="E138" s="249" t="s">
        <v>1</v>
      </c>
      <c r="F138" s="250" t="s">
        <v>159</v>
      </c>
      <c r="G138" s="248"/>
      <c r="H138" s="251">
        <v>143</v>
      </c>
      <c r="I138" s="252"/>
      <c r="J138" s="248"/>
      <c r="K138" s="248"/>
      <c r="L138" s="253"/>
      <c r="M138" s="254"/>
      <c r="N138" s="255"/>
      <c r="O138" s="255"/>
      <c r="P138" s="255"/>
      <c r="Q138" s="255"/>
      <c r="R138" s="255"/>
      <c r="S138" s="255"/>
      <c r="T138" s="256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7" t="s">
        <v>157</v>
      </c>
      <c r="AU138" s="257" t="s">
        <v>89</v>
      </c>
      <c r="AV138" s="14" t="s">
        <v>152</v>
      </c>
      <c r="AW138" s="14" t="s">
        <v>36</v>
      </c>
      <c r="AX138" s="14" t="s">
        <v>87</v>
      </c>
      <c r="AY138" s="257" t="s">
        <v>144</v>
      </c>
    </row>
    <row r="139" spans="1:65" s="2" customFormat="1" ht="24.15" customHeight="1">
      <c r="A139" s="37"/>
      <c r="B139" s="38"/>
      <c r="C139" s="217" t="s">
        <v>175</v>
      </c>
      <c r="D139" s="217" t="s">
        <v>147</v>
      </c>
      <c r="E139" s="218" t="s">
        <v>176</v>
      </c>
      <c r="F139" s="219" t="s">
        <v>177</v>
      </c>
      <c r="G139" s="220" t="s">
        <v>150</v>
      </c>
      <c r="H139" s="221">
        <v>7.15</v>
      </c>
      <c r="I139" s="222"/>
      <c r="J139" s="223">
        <f>ROUND(I139*H139,2)</f>
        <v>0</v>
      </c>
      <c r="K139" s="219" t="s">
        <v>151</v>
      </c>
      <c r="L139" s="43"/>
      <c r="M139" s="224" t="s">
        <v>1</v>
      </c>
      <c r="N139" s="225" t="s">
        <v>44</v>
      </c>
      <c r="O139" s="90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8" t="s">
        <v>152</v>
      </c>
      <c r="AT139" s="228" t="s">
        <v>147</v>
      </c>
      <c r="AU139" s="228" t="s">
        <v>89</v>
      </c>
      <c r="AY139" s="16" t="s">
        <v>144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6" t="s">
        <v>87</v>
      </c>
      <c r="BK139" s="229">
        <f>ROUND(I139*H139,2)</f>
        <v>0</v>
      </c>
      <c r="BL139" s="16" t="s">
        <v>152</v>
      </c>
      <c r="BM139" s="228" t="s">
        <v>178</v>
      </c>
    </row>
    <row r="140" spans="1:47" s="2" customFormat="1" ht="12">
      <c r="A140" s="37"/>
      <c r="B140" s="38"/>
      <c r="C140" s="39"/>
      <c r="D140" s="230" t="s">
        <v>154</v>
      </c>
      <c r="E140" s="39"/>
      <c r="F140" s="231" t="s">
        <v>177</v>
      </c>
      <c r="G140" s="39"/>
      <c r="H140" s="39"/>
      <c r="I140" s="232"/>
      <c r="J140" s="39"/>
      <c r="K140" s="39"/>
      <c r="L140" s="43"/>
      <c r="M140" s="233"/>
      <c r="N140" s="234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154</v>
      </c>
      <c r="AU140" s="16" t="s">
        <v>89</v>
      </c>
    </row>
    <row r="141" spans="1:47" s="2" customFormat="1" ht="12">
      <c r="A141" s="37"/>
      <c r="B141" s="38"/>
      <c r="C141" s="39"/>
      <c r="D141" s="230" t="s">
        <v>155</v>
      </c>
      <c r="E141" s="39"/>
      <c r="F141" s="235" t="s">
        <v>179</v>
      </c>
      <c r="G141" s="39"/>
      <c r="H141" s="39"/>
      <c r="I141" s="232"/>
      <c r="J141" s="39"/>
      <c r="K141" s="39"/>
      <c r="L141" s="43"/>
      <c r="M141" s="233"/>
      <c r="N141" s="234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155</v>
      </c>
      <c r="AU141" s="16" t="s">
        <v>89</v>
      </c>
    </row>
    <row r="142" spans="1:47" s="2" customFormat="1" ht="12">
      <c r="A142" s="37"/>
      <c r="B142" s="38"/>
      <c r="C142" s="39"/>
      <c r="D142" s="230" t="s">
        <v>180</v>
      </c>
      <c r="E142" s="39"/>
      <c r="F142" s="235" t="s">
        <v>181</v>
      </c>
      <c r="G142" s="39"/>
      <c r="H142" s="39"/>
      <c r="I142" s="232"/>
      <c r="J142" s="39"/>
      <c r="K142" s="39"/>
      <c r="L142" s="43"/>
      <c r="M142" s="233"/>
      <c r="N142" s="234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180</v>
      </c>
      <c r="AU142" s="16" t="s">
        <v>89</v>
      </c>
    </row>
    <row r="143" spans="1:51" s="13" customFormat="1" ht="12">
      <c r="A143" s="13"/>
      <c r="B143" s="236"/>
      <c r="C143" s="237"/>
      <c r="D143" s="230" t="s">
        <v>157</v>
      </c>
      <c r="E143" s="238" t="s">
        <v>1</v>
      </c>
      <c r="F143" s="239" t="s">
        <v>182</v>
      </c>
      <c r="G143" s="237"/>
      <c r="H143" s="240">
        <v>7.15</v>
      </c>
      <c r="I143" s="241"/>
      <c r="J143" s="237"/>
      <c r="K143" s="237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157</v>
      </c>
      <c r="AU143" s="246" t="s">
        <v>89</v>
      </c>
      <c r="AV143" s="13" t="s">
        <v>89</v>
      </c>
      <c r="AW143" s="13" t="s">
        <v>36</v>
      </c>
      <c r="AX143" s="13" t="s">
        <v>87</v>
      </c>
      <c r="AY143" s="246" t="s">
        <v>144</v>
      </c>
    </row>
    <row r="144" spans="1:65" s="2" customFormat="1" ht="16.5" customHeight="1">
      <c r="A144" s="37"/>
      <c r="B144" s="38"/>
      <c r="C144" s="217" t="s">
        <v>87</v>
      </c>
      <c r="D144" s="217" t="s">
        <v>147</v>
      </c>
      <c r="E144" s="218" t="s">
        <v>183</v>
      </c>
      <c r="F144" s="219" t="s">
        <v>184</v>
      </c>
      <c r="G144" s="220" t="s">
        <v>171</v>
      </c>
      <c r="H144" s="221">
        <v>389</v>
      </c>
      <c r="I144" s="222"/>
      <c r="J144" s="223">
        <f>ROUND(I144*H144,2)</f>
        <v>0</v>
      </c>
      <c r="K144" s="219" t="s">
        <v>151</v>
      </c>
      <c r="L144" s="43"/>
      <c r="M144" s="224" t="s">
        <v>1</v>
      </c>
      <c r="N144" s="225" t="s">
        <v>44</v>
      </c>
      <c r="O144" s="90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8" t="s">
        <v>152</v>
      </c>
      <c r="AT144" s="228" t="s">
        <v>147</v>
      </c>
      <c r="AU144" s="228" t="s">
        <v>89</v>
      </c>
      <c r="AY144" s="16" t="s">
        <v>144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6" t="s">
        <v>87</v>
      </c>
      <c r="BK144" s="229">
        <f>ROUND(I144*H144,2)</f>
        <v>0</v>
      </c>
      <c r="BL144" s="16" t="s">
        <v>152</v>
      </c>
      <c r="BM144" s="228" t="s">
        <v>185</v>
      </c>
    </row>
    <row r="145" spans="1:47" s="2" customFormat="1" ht="12">
      <c r="A145" s="37"/>
      <c r="B145" s="38"/>
      <c r="C145" s="39"/>
      <c r="D145" s="230" t="s">
        <v>154</v>
      </c>
      <c r="E145" s="39"/>
      <c r="F145" s="231" t="s">
        <v>184</v>
      </c>
      <c r="G145" s="39"/>
      <c r="H145" s="39"/>
      <c r="I145" s="232"/>
      <c r="J145" s="39"/>
      <c r="K145" s="39"/>
      <c r="L145" s="43"/>
      <c r="M145" s="233"/>
      <c r="N145" s="234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154</v>
      </c>
      <c r="AU145" s="16" t="s">
        <v>89</v>
      </c>
    </row>
    <row r="146" spans="1:47" s="2" customFormat="1" ht="12">
      <c r="A146" s="37"/>
      <c r="B146" s="38"/>
      <c r="C146" s="39"/>
      <c r="D146" s="230" t="s">
        <v>155</v>
      </c>
      <c r="E146" s="39"/>
      <c r="F146" s="235" t="s">
        <v>186</v>
      </c>
      <c r="G146" s="39"/>
      <c r="H146" s="39"/>
      <c r="I146" s="232"/>
      <c r="J146" s="39"/>
      <c r="K146" s="39"/>
      <c r="L146" s="43"/>
      <c r="M146" s="233"/>
      <c r="N146" s="234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155</v>
      </c>
      <c r="AU146" s="16" t="s">
        <v>89</v>
      </c>
    </row>
    <row r="147" spans="1:47" s="2" customFormat="1" ht="12">
      <c r="A147" s="37"/>
      <c r="B147" s="38"/>
      <c r="C147" s="39"/>
      <c r="D147" s="230" t="s">
        <v>180</v>
      </c>
      <c r="E147" s="39"/>
      <c r="F147" s="235" t="s">
        <v>187</v>
      </c>
      <c r="G147" s="39"/>
      <c r="H147" s="39"/>
      <c r="I147" s="232"/>
      <c r="J147" s="39"/>
      <c r="K147" s="39"/>
      <c r="L147" s="43"/>
      <c r="M147" s="233"/>
      <c r="N147" s="234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180</v>
      </c>
      <c r="AU147" s="16" t="s">
        <v>89</v>
      </c>
    </row>
    <row r="148" spans="1:51" s="13" customFormat="1" ht="12">
      <c r="A148" s="13"/>
      <c r="B148" s="236"/>
      <c r="C148" s="237"/>
      <c r="D148" s="230" t="s">
        <v>157</v>
      </c>
      <c r="E148" s="238" t="s">
        <v>1</v>
      </c>
      <c r="F148" s="239" t="s">
        <v>188</v>
      </c>
      <c r="G148" s="237"/>
      <c r="H148" s="240">
        <v>389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157</v>
      </c>
      <c r="AU148" s="246" t="s">
        <v>89</v>
      </c>
      <c r="AV148" s="13" t="s">
        <v>89</v>
      </c>
      <c r="AW148" s="13" t="s">
        <v>36</v>
      </c>
      <c r="AX148" s="13" t="s">
        <v>79</v>
      </c>
      <c r="AY148" s="246" t="s">
        <v>144</v>
      </c>
    </row>
    <row r="149" spans="1:51" s="14" customFormat="1" ht="12">
      <c r="A149" s="14"/>
      <c r="B149" s="247"/>
      <c r="C149" s="248"/>
      <c r="D149" s="230" t="s">
        <v>157</v>
      </c>
      <c r="E149" s="249" t="s">
        <v>1</v>
      </c>
      <c r="F149" s="250" t="s">
        <v>159</v>
      </c>
      <c r="G149" s="248"/>
      <c r="H149" s="251">
        <v>389</v>
      </c>
      <c r="I149" s="252"/>
      <c r="J149" s="248"/>
      <c r="K149" s="248"/>
      <c r="L149" s="253"/>
      <c r="M149" s="254"/>
      <c r="N149" s="255"/>
      <c r="O149" s="255"/>
      <c r="P149" s="255"/>
      <c r="Q149" s="255"/>
      <c r="R149" s="255"/>
      <c r="S149" s="255"/>
      <c r="T149" s="256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7" t="s">
        <v>157</v>
      </c>
      <c r="AU149" s="257" t="s">
        <v>89</v>
      </c>
      <c r="AV149" s="14" t="s">
        <v>152</v>
      </c>
      <c r="AW149" s="14" t="s">
        <v>36</v>
      </c>
      <c r="AX149" s="14" t="s">
        <v>87</v>
      </c>
      <c r="AY149" s="257" t="s">
        <v>144</v>
      </c>
    </row>
    <row r="150" spans="1:63" s="12" customFormat="1" ht="25.9" customHeight="1">
      <c r="A150" s="12"/>
      <c r="B150" s="201"/>
      <c r="C150" s="202"/>
      <c r="D150" s="203" t="s">
        <v>78</v>
      </c>
      <c r="E150" s="204" t="s">
        <v>189</v>
      </c>
      <c r="F150" s="204" t="s">
        <v>190</v>
      </c>
      <c r="G150" s="202"/>
      <c r="H150" s="202"/>
      <c r="I150" s="205"/>
      <c r="J150" s="206">
        <f>BK150</f>
        <v>0</v>
      </c>
      <c r="K150" s="202"/>
      <c r="L150" s="207"/>
      <c r="M150" s="208"/>
      <c r="N150" s="209"/>
      <c r="O150" s="209"/>
      <c r="P150" s="210">
        <f>SUM(P151:P161)</f>
        <v>0</v>
      </c>
      <c r="Q150" s="209"/>
      <c r="R150" s="210">
        <f>SUM(R151:R161)</f>
        <v>0</v>
      </c>
      <c r="S150" s="209"/>
      <c r="T150" s="211">
        <f>SUM(T151:T161)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2" t="s">
        <v>152</v>
      </c>
      <c r="AT150" s="213" t="s">
        <v>78</v>
      </c>
      <c r="AU150" s="213" t="s">
        <v>79</v>
      </c>
      <c r="AY150" s="212" t="s">
        <v>144</v>
      </c>
      <c r="BK150" s="214">
        <f>SUM(BK151:BK161)</f>
        <v>0</v>
      </c>
    </row>
    <row r="151" spans="1:65" s="2" customFormat="1" ht="16.5" customHeight="1">
      <c r="A151" s="37"/>
      <c r="B151" s="38"/>
      <c r="C151" s="217" t="s">
        <v>152</v>
      </c>
      <c r="D151" s="217" t="s">
        <v>147</v>
      </c>
      <c r="E151" s="218" t="s">
        <v>191</v>
      </c>
      <c r="F151" s="219" t="s">
        <v>192</v>
      </c>
      <c r="G151" s="220" t="s">
        <v>150</v>
      </c>
      <c r="H151" s="221">
        <v>28.6</v>
      </c>
      <c r="I151" s="222"/>
      <c r="J151" s="223">
        <f>ROUND(I151*H151,2)</f>
        <v>0</v>
      </c>
      <c r="K151" s="219" t="s">
        <v>151</v>
      </c>
      <c r="L151" s="43"/>
      <c r="M151" s="224" t="s">
        <v>1</v>
      </c>
      <c r="N151" s="225" t="s">
        <v>44</v>
      </c>
      <c r="O151" s="90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8" t="s">
        <v>193</v>
      </c>
      <c r="AT151" s="228" t="s">
        <v>147</v>
      </c>
      <c r="AU151" s="228" t="s">
        <v>87</v>
      </c>
      <c r="AY151" s="16" t="s">
        <v>144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6" t="s">
        <v>87</v>
      </c>
      <c r="BK151" s="229">
        <f>ROUND(I151*H151,2)</f>
        <v>0</v>
      </c>
      <c r="BL151" s="16" t="s">
        <v>193</v>
      </c>
      <c r="BM151" s="228" t="s">
        <v>194</v>
      </c>
    </row>
    <row r="152" spans="1:47" s="2" customFormat="1" ht="12">
      <c r="A152" s="37"/>
      <c r="B152" s="38"/>
      <c r="C152" s="39"/>
      <c r="D152" s="230" t="s">
        <v>154</v>
      </c>
      <c r="E152" s="39"/>
      <c r="F152" s="231" t="s">
        <v>192</v>
      </c>
      <c r="G152" s="39"/>
      <c r="H152" s="39"/>
      <c r="I152" s="232"/>
      <c r="J152" s="39"/>
      <c r="K152" s="39"/>
      <c r="L152" s="43"/>
      <c r="M152" s="233"/>
      <c r="N152" s="234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154</v>
      </c>
      <c r="AU152" s="16" t="s">
        <v>87</v>
      </c>
    </row>
    <row r="153" spans="1:47" s="2" customFormat="1" ht="12">
      <c r="A153" s="37"/>
      <c r="B153" s="38"/>
      <c r="C153" s="39"/>
      <c r="D153" s="230" t="s">
        <v>155</v>
      </c>
      <c r="E153" s="39"/>
      <c r="F153" s="235" t="s">
        <v>195</v>
      </c>
      <c r="G153" s="39"/>
      <c r="H153" s="39"/>
      <c r="I153" s="232"/>
      <c r="J153" s="39"/>
      <c r="K153" s="39"/>
      <c r="L153" s="43"/>
      <c r="M153" s="233"/>
      <c r="N153" s="234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155</v>
      </c>
      <c r="AU153" s="16" t="s">
        <v>87</v>
      </c>
    </row>
    <row r="154" spans="1:47" s="2" customFormat="1" ht="12">
      <c r="A154" s="37"/>
      <c r="B154" s="38"/>
      <c r="C154" s="39"/>
      <c r="D154" s="230" t="s">
        <v>180</v>
      </c>
      <c r="E154" s="39"/>
      <c r="F154" s="235" t="s">
        <v>196</v>
      </c>
      <c r="G154" s="39"/>
      <c r="H154" s="39"/>
      <c r="I154" s="232"/>
      <c r="J154" s="39"/>
      <c r="K154" s="39"/>
      <c r="L154" s="43"/>
      <c r="M154" s="233"/>
      <c r="N154" s="234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180</v>
      </c>
      <c r="AU154" s="16" t="s">
        <v>87</v>
      </c>
    </row>
    <row r="155" spans="1:51" s="13" customFormat="1" ht="12">
      <c r="A155" s="13"/>
      <c r="B155" s="236"/>
      <c r="C155" s="237"/>
      <c r="D155" s="230" t="s">
        <v>157</v>
      </c>
      <c r="E155" s="238" t="s">
        <v>1</v>
      </c>
      <c r="F155" s="239" t="s">
        <v>197</v>
      </c>
      <c r="G155" s="237"/>
      <c r="H155" s="240">
        <v>28.6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157</v>
      </c>
      <c r="AU155" s="246" t="s">
        <v>87</v>
      </c>
      <c r="AV155" s="13" t="s">
        <v>89</v>
      </c>
      <c r="AW155" s="13" t="s">
        <v>36</v>
      </c>
      <c r="AX155" s="13" t="s">
        <v>79</v>
      </c>
      <c r="AY155" s="246" t="s">
        <v>144</v>
      </c>
    </row>
    <row r="156" spans="1:51" s="14" customFormat="1" ht="12">
      <c r="A156" s="14"/>
      <c r="B156" s="247"/>
      <c r="C156" s="248"/>
      <c r="D156" s="230" t="s">
        <v>157</v>
      </c>
      <c r="E156" s="249" t="s">
        <v>1</v>
      </c>
      <c r="F156" s="250" t="s">
        <v>159</v>
      </c>
      <c r="G156" s="248"/>
      <c r="H156" s="251">
        <v>28.6</v>
      </c>
      <c r="I156" s="252"/>
      <c r="J156" s="248"/>
      <c r="K156" s="248"/>
      <c r="L156" s="253"/>
      <c r="M156" s="254"/>
      <c r="N156" s="255"/>
      <c r="O156" s="255"/>
      <c r="P156" s="255"/>
      <c r="Q156" s="255"/>
      <c r="R156" s="255"/>
      <c r="S156" s="255"/>
      <c r="T156" s="25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7" t="s">
        <v>157</v>
      </c>
      <c r="AU156" s="257" t="s">
        <v>87</v>
      </c>
      <c r="AV156" s="14" t="s">
        <v>152</v>
      </c>
      <c r="AW156" s="14" t="s">
        <v>36</v>
      </c>
      <c r="AX156" s="14" t="s">
        <v>87</v>
      </c>
      <c r="AY156" s="257" t="s">
        <v>144</v>
      </c>
    </row>
    <row r="157" spans="1:65" s="2" customFormat="1" ht="37.8" customHeight="1">
      <c r="A157" s="37"/>
      <c r="B157" s="38"/>
      <c r="C157" s="217" t="s">
        <v>160</v>
      </c>
      <c r="D157" s="217" t="s">
        <v>147</v>
      </c>
      <c r="E157" s="218" t="s">
        <v>198</v>
      </c>
      <c r="F157" s="219" t="s">
        <v>199</v>
      </c>
      <c r="G157" s="220" t="s">
        <v>200</v>
      </c>
      <c r="H157" s="221">
        <v>48.625</v>
      </c>
      <c r="I157" s="222"/>
      <c r="J157" s="223">
        <f>ROUND(I157*H157,2)</f>
        <v>0</v>
      </c>
      <c r="K157" s="219" t="s">
        <v>151</v>
      </c>
      <c r="L157" s="43"/>
      <c r="M157" s="224" t="s">
        <v>1</v>
      </c>
      <c r="N157" s="225" t="s">
        <v>44</v>
      </c>
      <c r="O157" s="90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8" t="s">
        <v>193</v>
      </c>
      <c r="AT157" s="228" t="s">
        <v>147</v>
      </c>
      <c r="AU157" s="228" t="s">
        <v>87</v>
      </c>
      <c r="AY157" s="16" t="s">
        <v>144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6" t="s">
        <v>87</v>
      </c>
      <c r="BK157" s="229">
        <f>ROUND(I157*H157,2)</f>
        <v>0</v>
      </c>
      <c r="BL157" s="16" t="s">
        <v>193</v>
      </c>
      <c r="BM157" s="228" t="s">
        <v>201</v>
      </c>
    </row>
    <row r="158" spans="1:47" s="2" customFormat="1" ht="12">
      <c r="A158" s="37"/>
      <c r="B158" s="38"/>
      <c r="C158" s="39"/>
      <c r="D158" s="230" t="s">
        <v>154</v>
      </c>
      <c r="E158" s="39"/>
      <c r="F158" s="231" t="s">
        <v>199</v>
      </c>
      <c r="G158" s="39"/>
      <c r="H158" s="39"/>
      <c r="I158" s="232"/>
      <c r="J158" s="39"/>
      <c r="K158" s="39"/>
      <c r="L158" s="43"/>
      <c r="M158" s="233"/>
      <c r="N158" s="234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154</v>
      </c>
      <c r="AU158" s="16" t="s">
        <v>87</v>
      </c>
    </row>
    <row r="159" spans="1:47" s="2" customFormat="1" ht="12">
      <c r="A159" s="37"/>
      <c r="B159" s="38"/>
      <c r="C159" s="39"/>
      <c r="D159" s="230" t="s">
        <v>155</v>
      </c>
      <c r="E159" s="39"/>
      <c r="F159" s="235" t="s">
        <v>202</v>
      </c>
      <c r="G159" s="39"/>
      <c r="H159" s="39"/>
      <c r="I159" s="232"/>
      <c r="J159" s="39"/>
      <c r="K159" s="39"/>
      <c r="L159" s="43"/>
      <c r="M159" s="233"/>
      <c r="N159" s="234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155</v>
      </c>
      <c r="AU159" s="16" t="s">
        <v>87</v>
      </c>
    </row>
    <row r="160" spans="1:51" s="13" customFormat="1" ht="12">
      <c r="A160" s="13"/>
      <c r="B160" s="236"/>
      <c r="C160" s="237"/>
      <c r="D160" s="230" t="s">
        <v>157</v>
      </c>
      <c r="E160" s="238" t="s">
        <v>1</v>
      </c>
      <c r="F160" s="239" t="s">
        <v>203</v>
      </c>
      <c r="G160" s="237"/>
      <c r="H160" s="240">
        <v>48.625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157</v>
      </c>
      <c r="AU160" s="246" t="s">
        <v>87</v>
      </c>
      <c r="AV160" s="13" t="s">
        <v>89</v>
      </c>
      <c r="AW160" s="13" t="s">
        <v>36</v>
      </c>
      <c r="AX160" s="13" t="s">
        <v>79</v>
      </c>
      <c r="AY160" s="246" t="s">
        <v>144</v>
      </c>
    </row>
    <row r="161" spans="1:51" s="14" customFormat="1" ht="12">
      <c r="A161" s="14"/>
      <c r="B161" s="247"/>
      <c r="C161" s="248"/>
      <c r="D161" s="230" t="s">
        <v>157</v>
      </c>
      <c r="E161" s="249" t="s">
        <v>1</v>
      </c>
      <c r="F161" s="250" t="s">
        <v>159</v>
      </c>
      <c r="G161" s="248"/>
      <c r="H161" s="251">
        <v>48.625</v>
      </c>
      <c r="I161" s="252"/>
      <c r="J161" s="248"/>
      <c r="K161" s="248"/>
      <c r="L161" s="253"/>
      <c r="M161" s="258"/>
      <c r="N161" s="259"/>
      <c r="O161" s="259"/>
      <c r="P161" s="259"/>
      <c r="Q161" s="259"/>
      <c r="R161" s="259"/>
      <c r="S161" s="259"/>
      <c r="T161" s="260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7" t="s">
        <v>157</v>
      </c>
      <c r="AU161" s="257" t="s">
        <v>87</v>
      </c>
      <c r="AV161" s="14" t="s">
        <v>152</v>
      </c>
      <c r="AW161" s="14" t="s">
        <v>36</v>
      </c>
      <c r="AX161" s="14" t="s">
        <v>87</v>
      </c>
      <c r="AY161" s="257" t="s">
        <v>144</v>
      </c>
    </row>
    <row r="162" spans="1:31" s="2" customFormat="1" ht="6.95" customHeight="1">
      <c r="A162" s="37"/>
      <c r="B162" s="65"/>
      <c r="C162" s="66"/>
      <c r="D162" s="66"/>
      <c r="E162" s="66"/>
      <c r="F162" s="66"/>
      <c r="G162" s="66"/>
      <c r="H162" s="66"/>
      <c r="I162" s="66"/>
      <c r="J162" s="66"/>
      <c r="K162" s="66"/>
      <c r="L162" s="43"/>
      <c r="M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</row>
  </sheetData>
  <sheetProtection password="CDD7" sheet="1" objects="1" scenarios="1" formatColumns="0" formatRows="0" autoFilter="0"/>
  <autoFilter ref="C119:K161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92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89</v>
      </c>
    </row>
    <row r="4" spans="2:46" s="1" customFormat="1" ht="24.95" customHeight="1">
      <c r="B4" s="19"/>
      <c r="D4" s="137" t="s">
        <v>117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Oprava komunikací, Zoopark Chomutov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118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204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4. 10. 2021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34</v>
      </c>
      <c r="F21" s="37"/>
      <c r="G21" s="37"/>
      <c r="H21" s="37"/>
      <c r="I21" s="139" t="s">
        <v>28</v>
      </c>
      <c r="J21" s="142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28</v>
      </c>
      <c r="J24" s="142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39</v>
      </c>
      <c r="E30" s="37"/>
      <c r="F30" s="37"/>
      <c r="G30" s="37"/>
      <c r="H30" s="37"/>
      <c r="I30" s="37"/>
      <c r="J30" s="150">
        <f>ROUND(J118,2)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41</v>
      </c>
      <c r="G32" s="37"/>
      <c r="H32" s="37"/>
      <c r="I32" s="151" t="s">
        <v>40</v>
      </c>
      <c r="J32" s="151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43</v>
      </c>
      <c r="E33" s="139" t="s">
        <v>44</v>
      </c>
      <c r="F33" s="153">
        <f>ROUND((SUM(BE118:BE123)),2)</f>
        <v>0</v>
      </c>
      <c r="G33" s="37"/>
      <c r="H33" s="37"/>
      <c r="I33" s="154">
        <v>0.21</v>
      </c>
      <c r="J33" s="153">
        <f>ROUND(((SUM(BE118:BE123))*I33),2)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45</v>
      </c>
      <c r="F34" s="153">
        <f>ROUND((SUM(BF118:BF123)),2)</f>
        <v>0</v>
      </c>
      <c r="G34" s="37"/>
      <c r="H34" s="37"/>
      <c r="I34" s="154">
        <v>0.15</v>
      </c>
      <c r="J34" s="153">
        <f>ROUND(((SUM(BF118:BF123))*I34),2)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46</v>
      </c>
      <c r="F35" s="153">
        <f>ROUND((SUM(BG118:BG123)),2)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47</v>
      </c>
      <c r="F36" s="153">
        <f>ROUND((SUM(BH118:BH123)),2)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48</v>
      </c>
      <c r="F37" s="153">
        <f>ROUND((SUM(BI118:BI123)),2)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52</v>
      </c>
      <c r="E50" s="163"/>
      <c r="F50" s="163"/>
      <c r="G50" s="162" t="s">
        <v>53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54</v>
      </c>
      <c r="E61" s="165"/>
      <c r="F61" s="166" t="s">
        <v>55</v>
      </c>
      <c r="G61" s="164" t="s">
        <v>54</v>
      </c>
      <c r="H61" s="165"/>
      <c r="I61" s="165"/>
      <c r="J61" s="167" t="s">
        <v>55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56</v>
      </c>
      <c r="E65" s="168"/>
      <c r="F65" s="168"/>
      <c r="G65" s="162" t="s">
        <v>57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54</v>
      </c>
      <c r="E76" s="165"/>
      <c r="F76" s="166" t="s">
        <v>55</v>
      </c>
      <c r="G76" s="164" t="s">
        <v>54</v>
      </c>
      <c r="H76" s="165"/>
      <c r="I76" s="165"/>
      <c r="J76" s="167" t="s">
        <v>55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120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Oprava komunikací, Zoopark Chomutov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118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03 - OPRAVA (trhliny)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4. 10. 2021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Statutární město Chomutov</v>
      </c>
      <c r="G91" s="39"/>
      <c r="H91" s="39"/>
      <c r="I91" s="31" t="s">
        <v>32</v>
      </c>
      <c r="J91" s="35" t="str">
        <f>E21</f>
        <v>Pavepro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Pavepro s.r.o.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121</v>
      </c>
      <c r="D94" s="175"/>
      <c r="E94" s="175"/>
      <c r="F94" s="175"/>
      <c r="G94" s="175"/>
      <c r="H94" s="175"/>
      <c r="I94" s="175"/>
      <c r="J94" s="176" t="s">
        <v>122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123</v>
      </c>
      <c r="D96" s="39"/>
      <c r="E96" s="39"/>
      <c r="F96" s="39"/>
      <c r="G96" s="39"/>
      <c r="H96" s="39"/>
      <c r="I96" s="39"/>
      <c r="J96" s="109">
        <f>J118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124</v>
      </c>
    </row>
    <row r="97" spans="1:31" s="9" customFormat="1" ht="24.95" customHeight="1">
      <c r="A97" s="9"/>
      <c r="B97" s="178"/>
      <c r="C97" s="179"/>
      <c r="D97" s="180" t="s">
        <v>125</v>
      </c>
      <c r="E97" s="181"/>
      <c r="F97" s="181"/>
      <c r="G97" s="181"/>
      <c r="H97" s="181"/>
      <c r="I97" s="181"/>
      <c r="J97" s="182">
        <f>J119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127</v>
      </c>
      <c r="E98" s="187"/>
      <c r="F98" s="187"/>
      <c r="G98" s="187"/>
      <c r="H98" s="187"/>
      <c r="I98" s="187"/>
      <c r="J98" s="188">
        <f>J120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 s="2" customFormat="1" ht="6.95" customHeight="1">
      <c r="A100" s="37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4" spans="1:31" s="2" customFormat="1" ht="6.95" customHeight="1">
      <c r="A104" s="37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24.95" customHeight="1">
      <c r="A105" s="37"/>
      <c r="B105" s="38"/>
      <c r="C105" s="22" t="s">
        <v>129</v>
      </c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2" customHeight="1">
      <c r="A107" s="37"/>
      <c r="B107" s="38"/>
      <c r="C107" s="31" t="s">
        <v>16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6.5" customHeight="1">
      <c r="A108" s="37"/>
      <c r="B108" s="38"/>
      <c r="C108" s="39"/>
      <c r="D108" s="39"/>
      <c r="E108" s="173" t="str">
        <f>E7</f>
        <v>Oprava komunikací, Zoopark Chomutov</v>
      </c>
      <c r="F108" s="31"/>
      <c r="G108" s="31"/>
      <c r="H108" s="31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118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75" t="str">
        <f>E9</f>
        <v>03 - OPRAVA (trhliny)</v>
      </c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20</v>
      </c>
      <c r="D112" s="39"/>
      <c r="E112" s="39"/>
      <c r="F112" s="26" t="str">
        <f>F12</f>
        <v xml:space="preserve"> </v>
      </c>
      <c r="G112" s="39"/>
      <c r="H112" s="39"/>
      <c r="I112" s="31" t="s">
        <v>22</v>
      </c>
      <c r="J112" s="78" t="str">
        <f>IF(J12="","",J12)</f>
        <v>4. 10. 2021</v>
      </c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5.15" customHeight="1">
      <c r="A114" s="37"/>
      <c r="B114" s="38"/>
      <c r="C114" s="31" t="s">
        <v>24</v>
      </c>
      <c r="D114" s="39"/>
      <c r="E114" s="39"/>
      <c r="F114" s="26" t="str">
        <f>E15</f>
        <v>Statutární město Chomutov</v>
      </c>
      <c r="G114" s="39"/>
      <c r="H114" s="39"/>
      <c r="I114" s="31" t="s">
        <v>32</v>
      </c>
      <c r="J114" s="35" t="str">
        <f>E21</f>
        <v>Pavepro s.r.o.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30</v>
      </c>
      <c r="D115" s="39"/>
      <c r="E115" s="39"/>
      <c r="F115" s="26" t="str">
        <f>IF(E18="","",E18)</f>
        <v>Vyplň údaj</v>
      </c>
      <c r="G115" s="39"/>
      <c r="H115" s="39"/>
      <c r="I115" s="31" t="s">
        <v>37</v>
      </c>
      <c r="J115" s="35" t="str">
        <f>E24</f>
        <v>Pavepro s.r.o.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0.3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11" customFormat="1" ht="29.25" customHeight="1">
      <c r="A117" s="190"/>
      <c r="B117" s="191"/>
      <c r="C117" s="192" t="s">
        <v>130</v>
      </c>
      <c r="D117" s="193" t="s">
        <v>64</v>
      </c>
      <c r="E117" s="193" t="s">
        <v>60</v>
      </c>
      <c r="F117" s="193" t="s">
        <v>61</v>
      </c>
      <c r="G117" s="193" t="s">
        <v>131</v>
      </c>
      <c r="H117" s="193" t="s">
        <v>132</v>
      </c>
      <c r="I117" s="193" t="s">
        <v>133</v>
      </c>
      <c r="J117" s="193" t="s">
        <v>122</v>
      </c>
      <c r="K117" s="194" t="s">
        <v>134</v>
      </c>
      <c r="L117" s="195"/>
      <c r="M117" s="99" t="s">
        <v>1</v>
      </c>
      <c r="N117" s="100" t="s">
        <v>43</v>
      </c>
      <c r="O117" s="100" t="s">
        <v>135</v>
      </c>
      <c r="P117" s="100" t="s">
        <v>136</v>
      </c>
      <c r="Q117" s="100" t="s">
        <v>137</v>
      </c>
      <c r="R117" s="100" t="s">
        <v>138</v>
      </c>
      <c r="S117" s="100" t="s">
        <v>139</v>
      </c>
      <c r="T117" s="101" t="s">
        <v>140</v>
      </c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</row>
    <row r="118" spans="1:63" s="2" customFormat="1" ht="22.8" customHeight="1">
      <c r="A118" s="37"/>
      <c r="B118" s="38"/>
      <c r="C118" s="106" t="s">
        <v>141</v>
      </c>
      <c r="D118" s="39"/>
      <c r="E118" s="39"/>
      <c r="F118" s="39"/>
      <c r="G118" s="39"/>
      <c r="H118" s="39"/>
      <c r="I118" s="39"/>
      <c r="J118" s="196">
        <f>BK118</f>
        <v>0</v>
      </c>
      <c r="K118" s="39"/>
      <c r="L118" s="43"/>
      <c r="M118" s="102"/>
      <c r="N118" s="197"/>
      <c r="O118" s="103"/>
      <c r="P118" s="198">
        <f>P119</f>
        <v>0</v>
      </c>
      <c r="Q118" s="103"/>
      <c r="R118" s="198">
        <f>R119</f>
        <v>0</v>
      </c>
      <c r="S118" s="103"/>
      <c r="T118" s="199">
        <f>T119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78</v>
      </c>
      <c r="AU118" s="16" t="s">
        <v>124</v>
      </c>
      <c r="BK118" s="200">
        <f>BK119</f>
        <v>0</v>
      </c>
    </row>
    <row r="119" spans="1:63" s="12" customFormat="1" ht="25.9" customHeight="1">
      <c r="A119" s="12"/>
      <c r="B119" s="201"/>
      <c r="C119" s="202"/>
      <c r="D119" s="203" t="s">
        <v>78</v>
      </c>
      <c r="E119" s="204" t="s">
        <v>142</v>
      </c>
      <c r="F119" s="204" t="s">
        <v>143</v>
      </c>
      <c r="G119" s="202"/>
      <c r="H119" s="202"/>
      <c r="I119" s="205"/>
      <c r="J119" s="206">
        <f>BK119</f>
        <v>0</v>
      </c>
      <c r="K119" s="202"/>
      <c r="L119" s="207"/>
      <c r="M119" s="208"/>
      <c r="N119" s="209"/>
      <c r="O119" s="209"/>
      <c r="P119" s="210">
        <f>P120</f>
        <v>0</v>
      </c>
      <c r="Q119" s="209"/>
      <c r="R119" s="210">
        <f>R120</f>
        <v>0</v>
      </c>
      <c r="S119" s="209"/>
      <c r="T119" s="211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2" t="s">
        <v>87</v>
      </c>
      <c r="AT119" s="213" t="s">
        <v>78</v>
      </c>
      <c r="AU119" s="213" t="s">
        <v>79</v>
      </c>
      <c r="AY119" s="212" t="s">
        <v>144</v>
      </c>
      <c r="BK119" s="214">
        <f>BK120</f>
        <v>0</v>
      </c>
    </row>
    <row r="120" spans="1:63" s="12" customFormat="1" ht="22.8" customHeight="1">
      <c r="A120" s="12"/>
      <c r="B120" s="201"/>
      <c r="C120" s="202"/>
      <c r="D120" s="203" t="s">
        <v>78</v>
      </c>
      <c r="E120" s="215" t="s">
        <v>160</v>
      </c>
      <c r="F120" s="215" t="s">
        <v>161</v>
      </c>
      <c r="G120" s="202"/>
      <c r="H120" s="202"/>
      <c r="I120" s="205"/>
      <c r="J120" s="216">
        <f>BK120</f>
        <v>0</v>
      </c>
      <c r="K120" s="202"/>
      <c r="L120" s="207"/>
      <c r="M120" s="208"/>
      <c r="N120" s="209"/>
      <c r="O120" s="209"/>
      <c r="P120" s="210">
        <f>SUM(P121:P123)</f>
        <v>0</v>
      </c>
      <c r="Q120" s="209"/>
      <c r="R120" s="210">
        <f>SUM(R121:R123)</f>
        <v>0</v>
      </c>
      <c r="S120" s="209"/>
      <c r="T120" s="211">
        <f>SUM(T121:T123)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2" t="s">
        <v>87</v>
      </c>
      <c r="AT120" s="213" t="s">
        <v>78</v>
      </c>
      <c r="AU120" s="213" t="s">
        <v>87</v>
      </c>
      <c r="AY120" s="212" t="s">
        <v>144</v>
      </c>
      <c r="BK120" s="214">
        <f>SUM(BK121:BK123)</f>
        <v>0</v>
      </c>
    </row>
    <row r="121" spans="1:65" s="2" customFormat="1" ht="24.15" customHeight="1">
      <c r="A121" s="37"/>
      <c r="B121" s="38"/>
      <c r="C121" s="217" t="s">
        <v>87</v>
      </c>
      <c r="D121" s="217" t="s">
        <v>147</v>
      </c>
      <c r="E121" s="218" t="s">
        <v>205</v>
      </c>
      <c r="F121" s="219" t="s">
        <v>206</v>
      </c>
      <c r="G121" s="220" t="s">
        <v>207</v>
      </c>
      <c r="H121" s="221">
        <v>15</v>
      </c>
      <c r="I121" s="222"/>
      <c r="J121" s="223">
        <f>ROUND(I121*H121,2)</f>
        <v>0</v>
      </c>
      <c r="K121" s="219" t="s">
        <v>151</v>
      </c>
      <c r="L121" s="43"/>
      <c r="M121" s="224" t="s">
        <v>1</v>
      </c>
      <c r="N121" s="225" t="s">
        <v>44</v>
      </c>
      <c r="O121" s="90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28" t="s">
        <v>152</v>
      </c>
      <c r="AT121" s="228" t="s">
        <v>147</v>
      </c>
      <c r="AU121" s="228" t="s">
        <v>89</v>
      </c>
      <c r="AY121" s="16" t="s">
        <v>144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16" t="s">
        <v>87</v>
      </c>
      <c r="BK121" s="229">
        <f>ROUND(I121*H121,2)</f>
        <v>0</v>
      </c>
      <c r="BL121" s="16" t="s">
        <v>152</v>
      </c>
      <c r="BM121" s="228" t="s">
        <v>208</v>
      </c>
    </row>
    <row r="122" spans="1:47" s="2" customFormat="1" ht="12">
      <c r="A122" s="37"/>
      <c r="B122" s="38"/>
      <c r="C122" s="39"/>
      <c r="D122" s="230" t="s">
        <v>154</v>
      </c>
      <c r="E122" s="39"/>
      <c r="F122" s="231" t="s">
        <v>206</v>
      </c>
      <c r="G122" s="39"/>
      <c r="H122" s="39"/>
      <c r="I122" s="232"/>
      <c r="J122" s="39"/>
      <c r="K122" s="39"/>
      <c r="L122" s="43"/>
      <c r="M122" s="233"/>
      <c r="N122" s="234"/>
      <c r="O122" s="90"/>
      <c r="P122" s="90"/>
      <c r="Q122" s="90"/>
      <c r="R122" s="90"/>
      <c r="S122" s="90"/>
      <c r="T122" s="91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154</v>
      </c>
      <c r="AU122" s="16" t="s">
        <v>89</v>
      </c>
    </row>
    <row r="123" spans="1:47" s="2" customFormat="1" ht="12">
      <c r="A123" s="37"/>
      <c r="B123" s="38"/>
      <c r="C123" s="39"/>
      <c r="D123" s="230" t="s">
        <v>155</v>
      </c>
      <c r="E123" s="39"/>
      <c r="F123" s="235" t="s">
        <v>209</v>
      </c>
      <c r="G123" s="39"/>
      <c r="H123" s="39"/>
      <c r="I123" s="232"/>
      <c r="J123" s="39"/>
      <c r="K123" s="39"/>
      <c r="L123" s="43"/>
      <c r="M123" s="261"/>
      <c r="N123" s="262"/>
      <c r="O123" s="263"/>
      <c r="P123" s="263"/>
      <c r="Q123" s="263"/>
      <c r="R123" s="263"/>
      <c r="S123" s="263"/>
      <c r="T123" s="264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155</v>
      </c>
      <c r="AU123" s="16" t="s">
        <v>89</v>
      </c>
    </row>
    <row r="124" spans="1:31" s="2" customFormat="1" ht="6.95" customHeight="1">
      <c r="A124" s="37"/>
      <c r="B124" s="65"/>
      <c r="C124" s="66"/>
      <c r="D124" s="66"/>
      <c r="E124" s="66"/>
      <c r="F124" s="66"/>
      <c r="G124" s="66"/>
      <c r="H124" s="66"/>
      <c r="I124" s="66"/>
      <c r="J124" s="66"/>
      <c r="K124" s="66"/>
      <c r="L124" s="43"/>
      <c r="M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</sheetData>
  <sheetProtection password="CDD7" sheet="1" objects="1" scenarios="1" formatColumns="0" formatRows="0" autoFilter="0"/>
  <autoFilter ref="C117:K123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94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89</v>
      </c>
    </row>
    <row r="4" spans="2:46" s="1" customFormat="1" ht="24.95" customHeight="1">
      <c r="B4" s="19"/>
      <c r="D4" s="137" t="s">
        <v>117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Oprava komunikací, Zoopark Chomutov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118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210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4. 10. 2021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34</v>
      </c>
      <c r="F21" s="37"/>
      <c r="G21" s="37"/>
      <c r="H21" s="37"/>
      <c r="I21" s="139" t="s">
        <v>28</v>
      </c>
      <c r="J21" s="142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28</v>
      </c>
      <c r="J24" s="142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39</v>
      </c>
      <c r="E30" s="37"/>
      <c r="F30" s="37"/>
      <c r="G30" s="37"/>
      <c r="H30" s="37"/>
      <c r="I30" s="37"/>
      <c r="J30" s="150">
        <f>ROUND(J120,2)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41</v>
      </c>
      <c r="G32" s="37"/>
      <c r="H32" s="37"/>
      <c r="I32" s="151" t="s">
        <v>40</v>
      </c>
      <c r="J32" s="151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43</v>
      </c>
      <c r="E33" s="139" t="s">
        <v>44</v>
      </c>
      <c r="F33" s="153">
        <f>ROUND((SUM(BE120:BE180)),2)</f>
        <v>0</v>
      </c>
      <c r="G33" s="37"/>
      <c r="H33" s="37"/>
      <c r="I33" s="154">
        <v>0.21</v>
      </c>
      <c r="J33" s="153">
        <f>ROUND(((SUM(BE120:BE180))*I33),2)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45</v>
      </c>
      <c r="F34" s="153">
        <f>ROUND((SUM(BF120:BF180)),2)</f>
        <v>0</v>
      </c>
      <c r="G34" s="37"/>
      <c r="H34" s="37"/>
      <c r="I34" s="154">
        <v>0.15</v>
      </c>
      <c r="J34" s="153">
        <f>ROUND(((SUM(BF120:BF180))*I34),2)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46</v>
      </c>
      <c r="F35" s="153">
        <f>ROUND((SUM(BG120:BG180)),2)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47</v>
      </c>
      <c r="F36" s="153">
        <f>ROUND((SUM(BH120:BH180)),2)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48</v>
      </c>
      <c r="F37" s="153">
        <f>ROUND((SUM(BI120:BI180)),2)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52</v>
      </c>
      <c r="E50" s="163"/>
      <c r="F50" s="163"/>
      <c r="G50" s="162" t="s">
        <v>53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54</v>
      </c>
      <c r="E61" s="165"/>
      <c r="F61" s="166" t="s">
        <v>55</v>
      </c>
      <c r="G61" s="164" t="s">
        <v>54</v>
      </c>
      <c r="H61" s="165"/>
      <c r="I61" s="165"/>
      <c r="J61" s="167" t="s">
        <v>55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56</v>
      </c>
      <c r="E65" s="168"/>
      <c r="F65" s="168"/>
      <c r="G65" s="162" t="s">
        <v>57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54</v>
      </c>
      <c r="E76" s="165"/>
      <c r="F76" s="166" t="s">
        <v>55</v>
      </c>
      <c r="G76" s="164" t="s">
        <v>54</v>
      </c>
      <c r="H76" s="165"/>
      <c r="I76" s="165"/>
      <c r="J76" s="167" t="s">
        <v>55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120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Oprava komunikací, Zoopark Chomutov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118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04 - OPRAVA/SANACE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4. 10. 2021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Statutární město Chomutov</v>
      </c>
      <c r="G91" s="39"/>
      <c r="H91" s="39"/>
      <c r="I91" s="31" t="s">
        <v>32</v>
      </c>
      <c r="J91" s="35" t="str">
        <f>E21</f>
        <v>Pavepro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Pavepro s.r.o.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121</v>
      </c>
      <c r="D94" s="175"/>
      <c r="E94" s="175"/>
      <c r="F94" s="175"/>
      <c r="G94" s="175"/>
      <c r="H94" s="175"/>
      <c r="I94" s="175"/>
      <c r="J94" s="176" t="s">
        <v>122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123</v>
      </c>
      <c r="D96" s="39"/>
      <c r="E96" s="39"/>
      <c r="F96" s="39"/>
      <c r="G96" s="39"/>
      <c r="H96" s="39"/>
      <c r="I96" s="39"/>
      <c r="J96" s="109">
        <f>J120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124</v>
      </c>
    </row>
    <row r="97" spans="1:31" s="9" customFormat="1" ht="24.95" customHeight="1">
      <c r="A97" s="9"/>
      <c r="B97" s="178"/>
      <c r="C97" s="179"/>
      <c r="D97" s="180" t="s">
        <v>125</v>
      </c>
      <c r="E97" s="181"/>
      <c r="F97" s="181"/>
      <c r="G97" s="181"/>
      <c r="H97" s="181"/>
      <c r="I97" s="181"/>
      <c r="J97" s="182">
        <f>J121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126</v>
      </c>
      <c r="E98" s="187"/>
      <c r="F98" s="187"/>
      <c r="G98" s="187"/>
      <c r="H98" s="187"/>
      <c r="I98" s="187"/>
      <c r="J98" s="188">
        <f>J122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127</v>
      </c>
      <c r="E99" s="187"/>
      <c r="F99" s="187"/>
      <c r="G99" s="187"/>
      <c r="H99" s="187"/>
      <c r="I99" s="187"/>
      <c r="J99" s="188">
        <f>J134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78"/>
      <c r="C100" s="179"/>
      <c r="D100" s="180" t="s">
        <v>128</v>
      </c>
      <c r="E100" s="181"/>
      <c r="F100" s="181"/>
      <c r="G100" s="181"/>
      <c r="H100" s="181"/>
      <c r="I100" s="181"/>
      <c r="J100" s="182">
        <f>J169</f>
        <v>0</v>
      </c>
      <c r="K100" s="179"/>
      <c r="L100" s="18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s="2" customFormat="1" ht="6.95" customHeight="1">
      <c r="A102" s="37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6" spans="1:31" s="2" customFormat="1" ht="6.95" customHeight="1">
      <c r="A106" s="37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24.95" customHeight="1">
      <c r="A107" s="37"/>
      <c r="B107" s="38"/>
      <c r="C107" s="22" t="s">
        <v>129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16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173" t="str">
        <f>E7</f>
        <v>Oprava komunikací, Zoopark Chomutov</v>
      </c>
      <c r="F110" s="31"/>
      <c r="G110" s="31"/>
      <c r="H110" s="31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118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75" t="str">
        <f>E9</f>
        <v>04 - OPRAVA/SANACE</v>
      </c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20</v>
      </c>
      <c r="D114" s="39"/>
      <c r="E114" s="39"/>
      <c r="F114" s="26" t="str">
        <f>F12</f>
        <v xml:space="preserve"> </v>
      </c>
      <c r="G114" s="39"/>
      <c r="H114" s="39"/>
      <c r="I114" s="31" t="s">
        <v>22</v>
      </c>
      <c r="J114" s="78" t="str">
        <f>IF(J12="","",J12)</f>
        <v>4. 10. 2021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24</v>
      </c>
      <c r="D116" s="39"/>
      <c r="E116" s="39"/>
      <c r="F116" s="26" t="str">
        <f>E15</f>
        <v>Statutární město Chomutov</v>
      </c>
      <c r="G116" s="39"/>
      <c r="H116" s="39"/>
      <c r="I116" s="31" t="s">
        <v>32</v>
      </c>
      <c r="J116" s="35" t="str">
        <f>E21</f>
        <v>Pavepro s.r.o.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30</v>
      </c>
      <c r="D117" s="39"/>
      <c r="E117" s="39"/>
      <c r="F117" s="26" t="str">
        <f>IF(E18="","",E18)</f>
        <v>Vyplň údaj</v>
      </c>
      <c r="G117" s="39"/>
      <c r="H117" s="39"/>
      <c r="I117" s="31" t="s">
        <v>37</v>
      </c>
      <c r="J117" s="35" t="str">
        <f>E24</f>
        <v>Pavepro s.r.o.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0.3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11" customFormat="1" ht="29.25" customHeight="1">
      <c r="A119" s="190"/>
      <c r="B119" s="191"/>
      <c r="C119" s="192" t="s">
        <v>130</v>
      </c>
      <c r="D119" s="193" t="s">
        <v>64</v>
      </c>
      <c r="E119" s="193" t="s">
        <v>60</v>
      </c>
      <c r="F119" s="193" t="s">
        <v>61</v>
      </c>
      <c r="G119" s="193" t="s">
        <v>131</v>
      </c>
      <c r="H119" s="193" t="s">
        <v>132</v>
      </c>
      <c r="I119" s="193" t="s">
        <v>133</v>
      </c>
      <c r="J119" s="193" t="s">
        <v>122</v>
      </c>
      <c r="K119" s="194" t="s">
        <v>134</v>
      </c>
      <c r="L119" s="195"/>
      <c r="M119" s="99" t="s">
        <v>1</v>
      </c>
      <c r="N119" s="100" t="s">
        <v>43</v>
      </c>
      <c r="O119" s="100" t="s">
        <v>135</v>
      </c>
      <c r="P119" s="100" t="s">
        <v>136</v>
      </c>
      <c r="Q119" s="100" t="s">
        <v>137</v>
      </c>
      <c r="R119" s="100" t="s">
        <v>138</v>
      </c>
      <c r="S119" s="100" t="s">
        <v>139</v>
      </c>
      <c r="T119" s="101" t="s">
        <v>140</v>
      </c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</row>
    <row r="120" spans="1:63" s="2" customFormat="1" ht="22.8" customHeight="1">
      <c r="A120" s="37"/>
      <c r="B120" s="38"/>
      <c r="C120" s="106" t="s">
        <v>141</v>
      </c>
      <c r="D120" s="39"/>
      <c r="E120" s="39"/>
      <c r="F120" s="39"/>
      <c r="G120" s="39"/>
      <c r="H120" s="39"/>
      <c r="I120" s="39"/>
      <c r="J120" s="196">
        <f>BK120</f>
        <v>0</v>
      </c>
      <c r="K120" s="39"/>
      <c r="L120" s="43"/>
      <c r="M120" s="102"/>
      <c r="N120" s="197"/>
      <c r="O120" s="103"/>
      <c r="P120" s="198">
        <f>P121+P169</f>
        <v>0</v>
      </c>
      <c r="Q120" s="103"/>
      <c r="R120" s="198">
        <f>R121+R169</f>
        <v>0</v>
      </c>
      <c r="S120" s="103"/>
      <c r="T120" s="199">
        <f>T121+T169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78</v>
      </c>
      <c r="AU120" s="16" t="s">
        <v>124</v>
      </c>
      <c r="BK120" s="200">
        <f>BK121+BK169</f>
        <v>0</v>
      </c>
    </row>
    <row r="121" spans="1:63" s="12" customFormat="1" ht="25.9" customHeight="1">
      <c r="A121" s="12"/>
      <c r="B121" s="201"/>
      <c r="C121" s="202"/>
      <c r="D121" s="203" t="s">
        <v>78</v>
      </c>
      <c r="E121" s="204" t="s">
        <v>142</v>
      </c>
      <c r="F121" s="204" t="s">
        <v>143</v>
      </c>
      <c r="G121" s="202"/>
      <c r="H121" s="202"/>
      <c r="I121" s="205"/>
      <c r="J121" s="206">
        <f>BK121</f>
        <v>0</v>
      </c>
      <c r="K121" s="202"/>
      <c r="L121" s="207"/>
      <c r="M121" s="208"/>
      <c r="N121" s="209"/>
      <c r="O121" s="209"/>
      <c r="P121" s="210">
        <f>P122+P134</f>
        <v>0</v>
      </c>
      <c r="Q121" s="209"/>
      <c r="R121" s="210">
        <f>R122+R134</f>
        <v>0</v>
      </c>
      <c r="S121" s="209"/>
      <c r="T121" s="211">
        <f>T122+T134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2" t="s">
        <v>87</v>
      </c>
      <c r="AT121" s="213" t="s">
        <v>78</v>
      </c>
      <c r="AU121" s="213" t="s">
        <v>79</v>
      </c>
      <c r="AY121" s="212" t="s">
        <v>144</v>
      </c>
      <c r="BK121" s="214">
        <f>BK122+BK134</f>
        <v>0</v>
      </c>
    </row>
    <row r="122" spans="1:63" s="12" customFormat="1" ht="22.8" customHeight="1">
      <c r="A122" s="12"/>
      <c r="B122" s="201"/>
      <c r="C122" s="202"/>
      <c r="D122" s="203" t="s">
        <v>78</v>
      </c>
      <c r="E122" s="215" t="s">
        <v>87</v>
      </c>
      <c r="F122" s="215" t="s">
        <v>145</v>
      </c>
      <c r="G122" s="202"/>
      <c r="H122" s="202"/>
      <c r="I122" s="205"/>
      <c r="J122" s="216">
        <f>BK122</f>
        <v>0</v>
      </c>
      <c r="K122" s="202"/>
      <c r="L122" s="207"/>
      <c r="M122" s="208"/>
      <c r="N122" s="209"/>
      <c r="O122" s="209"/>
      <c r="P122" s="210">
        <f>SUM(P123:P133)</f>
        <v>0</v>
      </c>
      <c r="Q122" s="209"/>
      <c r="R122" s="210">
        <f>SUM(R123:R133)</f>
        <v>0</v>
      </c>
      <c r="S122" s="209"/>
      <c r="T122" s="211">
        <f>SUM(T123:T133)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2" t="s">
        <v>87</v>
      </c>
      <c r="AT122" s="213" t="s">
        <v>78</v>
      </c>
      <c r="AU122" s="213" t="s">
        <v>87</v>
      </c>
      <c r="AY122" s="212" t="s">
        <v>144</v>
      </c>
      <c r="BK122" s="214">
        <f>SUM(BK123:BK133)</f>
        <v>0</v>
      </c>
    </row>
    <row r="123" spans="1:65" s="2" customFormat="1" ht="24.15" customHeight="1">
      <c r="A123" s="37"/>
      <c r="B123" s="38"/>
      <c r="C123" s="217" t="s">
        <v>211</v>
      </c>
      <c r="D123" s="217" t="s">
        <v>147</v>
      </c>
      <c r="E123" s="218" t="s">
        <v>212</v>
      </c>
      <c r="F123" s="219" t="s">
        <v>213</v>
      </c>
      <c r="G123" s="220" t="s">
        <v>150</v>
      </c>
      <c r="H123" s="221">
        <v>0.33</v>
      </c>
      <c r="I123" s="222"/>
      <c r="J123" s="223">
        <f>ROUND(I123*H123,2)</f>
        <v>0</v>
      </c>
      <c r="K123" s="219" t="s">
        <v>151</v>
      </c>
      <c r="L123" s="43"/>
      <c r="M123" s="224" t="s">
        <v>1</v>
      </c>
      <c r="N123" s="225" t="s">
        <v>44</v>
      </c>
      <c r="O123" s="90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28" t="s">
        <v>152</v>
      </c>
      <c r="AT123" s="228" t="s">
        <v>147</v>
      </c>
      <c r="AU123" s="228" t="s">
        <v>89</v>
      </c>
      <c r="AY123" s="16" t="s">
        <v>144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6" t="s">
        <v>87</v>
      </c>
      <c r="BK123" s="229">
        <f>ROUND(I123*H123,2)</f>
        <v>0</v>
      </c>
      <c r="BL123" s="16" t="s">
        <v>152</v>
      </c>
      <c r="BM123" s="228" t="s">
        <v>214</v>
      </c>
    </row>
    <row r="124" spans="1:47" s="2" customFormat="1" ht="12">
      <c r="A124" s="37"/>
      <c r="B124" s="38"/>
      <c r="C124" s="39"/>
      <c r="D124" s="230" t="s">
        <v>154</v>
      </c>
      <c r="E124" s="39"/>
      <c r="F124" s="231" t="s">
        <v>213</v>
      </c>
      <c r="G124" s="39"/>
      <c r="H124" s="39"/>
      <c r="I124" s="232"/>
      <c r="J124" s="39"/>
      <c r="K124" s="39"/>
      <c r="L124" s="43"/>
      <c r="M124" s="233"/>
      <c r="N124" s="234"/>
      <c r="O124" s="90"/>
      <c r="P124" s="90"/>
      <c r="Q124" s="90"/>
      <c r="R124" s="90"/>
      <c r="S124" s="90"/>
      <c r="T124" s="91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154</v>
      </c>
      <c r="AU124" s="16" t="s">
        <v>89</v>
      </c>
    </row>
    <row r="125" spans="1:47" s="2" customFormat="1" ht="12">
      <c r="A125" s="37"/>
      <c r="B125" s="38"/>
      <c r="C125" s="39"/>
      <c r="D125" s="230" t="s">
        <v>155</v>
      </c>
      <c r="E125" s="39"/>
      <c r="F125" s="235" t="s">
        <v>156</v>
      </c>
      <c r="G125" s="39"/>
      <c r="H125" s="39"/>
      <c r="I125" s="232"/>
      <c r="J125" s="39"/>
      <c r="K125" s="39"/>
      <c r="L125" s="43"/>
      <c r="M125" s="233"/>
      <c r="N125" s="234"/>
      <c r="O125" s="90"/>
      <c r="P125" s="90"/>
      <c r="Q125" s="90"/>
      <c r="R125" s="90"/>
      <c r="S125" s="90"/>
      <c r="T125" s="91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155</v>
      </c>
      <c r="AU125" s="16" t="s">
        <v>89</v>
      </c>
    </row>
    <row r="126" spans="1:51" s="13" customFormat="1" ht="12">
      <c r="A126" s="13"/>
      <c r="B126" s="236"/>
      <c r="C126" s="237"/>
      <c r="D126" s="230" t="s">
        <v>157</v>
      </c>
      <c r="E126" s="238" t="s">
        <v>1</v>
      </c>
      <c r="F126" s="239" t="s">
        <v>215</v>
      </c>
      <c r="G126" s="237"/>
      <c r="H126" s="240">
        <v>0.33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6" t="s">
        <v>157</v>
      </c>
      <c r="AU126" s="246" t="s">
        <v>89</v>
      </c>
      <c r="AV126" s="13" t="s">
        <v>89</v>
      </c>
      <c r="AW126" s="13" t="s">
        <v>36</v>
      </c>
      <c r="AX126" s="13" t="s">
        <v>79</v>
      </c>
      <c r="AY126" s="246" t="s">
        <v>144</v>
      </c>
    </row>
    <row r="127" spans="1:51" s="14" customFormat="1" ht="12">
      <c r="A127" s="14"/>
      <c r="B127" s="247"/>
      <c r="C127" s="248"/>
      <c r="D127" s="230" t="s">
        <v>157</v>
      </c>
      <c r="E127" s="249" t="s">
        <v>1</v>
      </c>
      <c r="F127" s="250" t="s">
        <v>159</v>
      </c>
      <c r="G127" s="248"/>
      <c r="H127" s="251">
        <v>0.33</v>
      </c>
      <c r="I127" s="252"/>
      <c r="J127" s="248"/>
      <c r="K127" s="248"/>
      <c r="L127" s="253"/>
      <c r="M127" s="254"/>
      <c r="N127" s="255"/>
      <c r="O127" s="255"/>
      <c r="P127" s="255"/>
      <c r="Q127" s="255"/>
      <c r="R127" s="255"/>
      <c r="S127" s="255"/>
      <c r="T127" s="256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7" t="s">
        <v>157</v>
      </c>
      <c r="AU127" s="257" t="s">
        <v>89</v>
      </c>
      <c r="AV127" s="14" t="s">
        <v>152</v>
      </c>
      <c r="AW127" s="14" t="s">
        <v>36</v>
      </c>
      <c r="AX127" s="14" t="s">
        <v>87</v>
      </c>
      <c r="AY127" s="257" t="s">
        <v>144</v>
      </c>
    </row>
    <row r="128" spans="1:65" s="2" customFormat="1" ht="24.15" customHeight="1">
      <c r="A128" s="37"/>
      <c r="B128" s="38"/>
      <c r="C128" s="217" t="s">
        <v>146</v>
      </c>
      <c r="D128" s="217" t="s">
        <v>147</v>
      </c>
      <c r="E128" s="218" t="s">
        <v>148</v>
      </c>
      <c r="F128" s="219" t="s">
        <v>149</v>
      </c>
      <c r="G128" s="220" t="s">
        <v>150</v>
      </c>
      <c r="H128" s="221">
        <v>5.82</v>
      </c>
      <c r="I128" s="222"/>
      <c r="J128" s="223">
        <f>ROUND(I128*H128,2)</f>
        <v>0</v>
      </c>
      <c r="K128" s="219" t="s">
        <v>151</v>
      </c>
      <c r="L128" s="43"/>
      <c r="M128" s="224" t="s">
        <v>1</v>
      </c>
      <c r="N128" s="225" t="s">
        <v>44</v>
      </c>
      <c r="O128" s="90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8" t="s">
        <v>152</v>
      </c>
      <c r="AT128" s="228" t="s">
        <v>147</v>
      </c>
      <c r="AU128" s="228" t="s">
        <v>89</v>
      </c>
      <c r="AY128" s="16" t="s">
        <v>144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6" t="s">
        <v>87</v>
      </c>
      <c r="BK128" s="229">
        <f>ROUND(I128*H128,2)</f>
        <v>0</v>
      </c>
      <c r="BL128" s="16" t="s">
        <v>152</v>
      </c>
      <c r="BM128" s="228" t="s">
        <v>153</v>
      </c>
    </row>
    <row r="129" spans="1:47" s="2" customFormat="1" ht="12">
      <c r="A129" s="37"/>
      <c r="B129" s="38"/>
      <c r="C129" s="39"/>
      <c r="D129" s="230" t="s">
        <v>154</v>
      </c>
      <c r="E129" s="39"/>
      <c r="F129" s="231" t="s">
        <v>149</v>
      </c>
      <c r="G129" s="39"/>
      <c r="H129" s="39"/>
      <c r="I129" s="232"/>
      <c r="J129" s="39"/>
      <c r="K129" s="39"/>
      <c r="L129" s="43"/>
      <c r="M129" s="233"/>
      <c r="N129" s="234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154</v>
      </c>
      <c r="AU129" s="16" t="s">
        <v>89</v>
      </c>
    </row>
    <row r="130" spans="1:47" s="2" customFormat="1" ht="12">
      <c r="A130" s="37"/>
      <c r="B130" s="38"/>
      <c r="C130" s="39"/>
      <c r="D130" s="230" t="s">
        <v>155</v>
      </c>
      <c r="E130" s="39"/>
      <c r="F130" s="235" t="s">
        <v>156</v>
      </c>
      <c r="G130" s="39"/>
      <c r="H130" s="39"/>
      <c r="I130" s="232"/>
      <c r="J130" s="39"/>
      <c r="K130" s="39"/>
      <c r="L130" s="43"/>
      <c r="M130" s="233"/>
      <c r="N130" s="234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155</v>
      </c>
      <c r="AU130" s="16" t="s">
        <v>89</v>
      </c>
    </row>
    <row r="131" spans="1:51" s="13" customFormat="1" ht="12">
      <c r="A131" s="13"/>
      <c r="B131" s="236"/>
      <c r="C131" s="237"/>
      <c r="D131" s="230" t="s">
        <v>157</v>
      </c>
      <c r="E131" s="238" t="s">
        <v>1</v>
      </c>
      <c r="F131" s="239" t="s">
        <v>216</v>
      </c>
      <c r="G131" s="237"/>
      <c r="H131" s="240">
        <v>1.32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157</v>
      </c>
      <c r="AU131" s="246" t="s">
        <v>89</v>
      </c>
      <c r="AV131" s="13" t="s">
        <v>89</v>
      </c>
      <c r="AW131" s="13" t="s">
        <v>36</v>
      </c>
      <c r="AX131" s="13" t="s">
        <v>79</v>
      </c>
      <c r="AY131" s="246" t="s">
        <v>144</v>
      </c>
    </row>
    <row r="132" spans="1:51" s="13" customFormat="1" ht="12">
      <c r="A132" s="13"/>
      <c r="B132" s="236"/>
      <c r="C132" s="237"/>
      <c r="D132" s="230" t="s">
        <v>157</v>
      </c>
      <c r="E132" s="238" t="s">
        <v>1</v>
      </c>
      <c r="F132" s="239" t="s">
        <v>217</v>
      </c>
      <c r="G132" s="237"/>
      <c r="H132" s="240">
        <v>4.5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157</v>
      </c>
      <c r="AU132" s="246" t="s">
        <v>89</v>
      </c>
      <c r="AV132" s="13" t="s">
        <v>89</v>
      </c>
      <c r="AW132" s="13" t="s">
        <v>36</v>
      </c>
      <c r="AX132" s="13" t="s">
        <v>79</v>
      </c>
      <c r="AY132" s="246" t="s">
        <v>144</v>
      </c>
    </row>
    <row r="133" spans="1:51" s="14" customFormat="1" ht="12">
      <c r="A133" s="14"/>
      <c r="B133" s="247"/>
      <c r="C133" s="248"/>
      <c r="D133" s="230" t="s">
        <v>157</v>
      </c>
      <c r="E133" s="249" t="s">
        <v>1</v>
      </c>
      <c r="F133" s="250" t="s">
        <v>159</v>
      </c>
      <c r="G133" s="248"/>
      <c r="H133" s="251">
        <v>5.82</v>
      </c>
      <c r="I133" s="252"/>
      <c r="J133" s="248"/>
      <c r="K133" s="248"/>
      <c r="L133" s="253"/>
      <c r="M133" s="254"/>
      <c r="N133" s="255"/>
      <c r="O133" s="255"/>
      <c r="P133" s="255"/>
      <c r="Q133" s="255"/>
      <c r="R133" s="255"/>
      <c r="S133" s="255"/>
      <c r="T133" s="25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7" t="s">
        <v>157</v>
      </c>
      <c r="AU133" s="257" t="s">
        <v>89</v>
      </c>
      <c r="AV133" s="14" t="s">
        <v>152</v>
      </c>
      <c r="AW133" s="14" t="s">
        <v>36</v>
      </c>
      <c r="AX133" s="14" t="s">
        <v>87</v>
      </c>
      <c r="AY133" s="257" t="s">
        <v>144</v>
      </c>
    </row>
    <row r="134" spans="1:63" s="12" customFormat="1" ht="22.8" customHeight="1">
      <c r="A134" s="12"/>
      <c r="B134" s="201"/>
      <c r="C134" s="202"/>
      <c r="D134" s="203" t="s">
        <v>78</v>
      </c>
      <c r="E134" s="215" t="s">
        <v>160</v>
      </c>
      <c r="F134" s="215" t="s">
        <v>161</v>
      </c>
      <c r="G134" s="202"/>
      <c r="H134" s="202"/>
      <c r="I134" s="205"/>
      <c r="J134" s="216">
        <f>BK134</f>
        <v>0</v>
      </c>
      <c r="K134" s="202"/>
      <c r="L134" s="207"/>
      <c r="M134" s="208"/>
      <c r="N134" s="209"/>
      <c r="O134" s="209"/>
      <c r="P134" s="210">
        <f>SUM(P135:P168)</f>
        <v>0</v>
      </c>
      <c r="Q134" s="209"/>
      <c r="R134" s="210">
        <f>SUM(R135:R168)</f>
        <v>0</v>
      </c>
      <c r="S134" s="209"/>
      <c r="T134" s="211">
        <f>SUM(T135:T168)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2" t="s">
        <v>87</v>
      </c>
      <c r="AT134" s="213" t="s">
        <v>78</v>
      </c>
      <c r="AU134" s="213" t="s">
        <v>87</v>
      </c>
      <c r="AY134" s="212" t="s">
        <v>144</v>
      </c>
      <c r="BK134" s="214">
        <f>SUM(BK135:BK168)</f>
        <v>0</v>
      </c>
    </row>
    <row r="135" spans="1:65" s="2" customFormat="1" ht="21.75" customHeight="1">
      <c r="A135" s="37"/>
      <c r="B135" s="38"/>
      <c r="C135" s="217" t="s">
        <v>89</v>
      </c>
      <c r="D135" s="217" t="s">
        <v>147</v>
      </c>
      <c r="E135" s="218" t="s">
        <v>162</v>
      </c>
      <c r="F135" s="219" t="s">
        <v>163</v>
      </c>
      <c r="G135" s="220" t="s">
        <v>150</v>
      </c>
      <c r="H135" s="221">
        <v>4.167</v>
      </c>
      <c r="I135" s="222"/>
      <c r="J135" s="223">
        <f>ROUND(I135*H135,2)</f>
        <v>0</v>
      </c>
      <c r="K135" s="219" t="s">
        <v>164</v>
      </c>
      <c r="L135" s="43"/>
      <c r="M135" s="224" t="s">
        <v>1</v>
      </c>
      <c r="N135" s="225" t="s">
        <v>44</v>
      </c>
      <c r="O135" s="90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8" t="s">
        <v>152</v>
      </c>
      <c r="AT135" s="228" t="s">
        <v>147</v>
      </c>
      <c r="AU135" s="228" t="s">
        <v>89</v>
      </c>
      <c r="AY135" s="16" t="s">
        <v>144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6" t="s">
        <v>87</v>
      </c>
      <c r="BK135" s="229">
        <f>ROUND(I135*H135,2)</f>
        <v>0</v>
      </c>
      <c r="BL135" s="16" t="s">
        <v>152</v>
      </c>
      <c r="BM135" s="228" t="s">
        <v>165</v>
      </c>
    </row>
    <row r="136" spans="1:47" s="2" customFormat="1" ht="12">
      <c r="A136" s="37"/>
      <c r="B136" s="38"/>
      <c r="C136" s="39"/>
      <c r="D136" s="230" t="s">
        <v>154</v>
      </c>
      <c r="E136" s="39"/>
      <c r="F136" s="231" t="s">
        <v>163</v>
      </c>
      <c r="G136" s="39"/>
      <c r="H136" s="39"/>
      <c r="I136" s="232"/>
      <c r="J136" s="39"/>
      <c r="K136" s="39"/>
      <c r="L136" s="43"/>
      <c r="M136" s="233"/>
      <c r="N136" s="234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154</v>
      </c>
      <c r="AU136" s="16" t="s">
        <v>89</v>
      </c>
    </row>
    <row r="137" spans="1:47" s="2" customFormat="1" ht="12">
      <c r="A137" s="37"/>
      <c r="B137" s="38"/>
      <c r="C137" s="39"/>
      <c r="D137" s="230" t="s">
        <v>155</v>
      </c>
      <c r="E137" s="39"/>
      <c r="F137" s="235" t="s">
        <v>166</v>
      </c>
      <c r="G137" s="39"/>
      <c r="H137" s="39"/>
      <c r="I137" s="232"/>
      <c r="J137" s="39"/>
      <c r="K137" s="39"/>
      <c r="L137" s="43"/>
      <c r="M137" s="233"/>
      <c r="N137" s="234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155</v>
      </c>
      <c r="AU137" s="16" t="s">
        <v>89</v>
      </c>
    </row>
    <row r="138" spans="1:51" s="13" customFormat="1" ht="12">
      <c r="A138" s="13"/>
      <c r="B138" s="236"/>
      <c r="C138" s="237"/>
      <c r="D138" s="230" t="s">
        <v>157</v>
      </c>
      <c r="E138" s="238" t="s">
        <v>1</v>
      </c>
      <c r="F138" s="239" t="s">
        <v>218</v>
      </c>
      <c r="G138" s="237"/>
      <c r="H138" s="240">
        <v>3.375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157</v>
      </c>
      <c r="AU138" s="246" t="s">
        <v>89</v>
      </c>
      <c r="AV138" s="13" t="s">
        <v>89</v>
      </c>
      <c r="AW138" s="13" t="s">
        <v>36</v>
      </c>
      <c r="AX138" s="13" t="s">
        <v>79</v>
      </c>
      <c r="AY138" s="246" t="s">
        <v>144</v>
      </c>
    </row>
    <row r="139" spans="1:51" s="13" customFormat="1" ht="12">
      <c r="A139" s="13"/>
      <c r="B139" s="236"/>
      <c r="C139" s="237"/>
      <c r="D139" s="230" t="s">
        <v>157</v>
      </c>
      <c r="E139" s="238" t="s">
        <v>1</v>
      </c>
      <c r="F139" s="239" t="s">
        <v>219</v>
      </c>
      <c r="G139" s="237"/>
      <c r="H139" s="240">
        <v>0.792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157</v>
      </c>
      <c r="AU139" s="246" t="s">
        <v>89</v>
      </c>
      <c r="AV139" s="13" t="s">
        <v>89</v>
      </c>
      <c r="AW139" s="13" t="s">
        <v>36</v>
      </c>
      <c r="AX139" s="13" t="s">
        <v>79</v>
      </c>
      <c r="AY139" s="246" t="s">
        <v>144</v>
      </c>
    </row>
    <row r="140" spans="1:51" s="14" customFormat="1" ht="12">
      <c r="A140" s="14"/>
      <c r="B140" s="247"/>
      <c r="C140" s="248"/>
      <c r="D140" s="230" t="s">
        <v>157</v>
      </c>
      <c r="E140" s="249" t="s">
        <v>1</v>
      </c>
      <c r="F140" s="250" t="s">
        <v>159</v>
      </c>
      <c r="G140" s="248"/>
      <c r="H140" s="251">
        <v>4.167</v>
      </c>
      <c r="I140" s="252"/>
      <c r="J140" s="248"/>
      <c r="K140" s="248"/>
      <c r="L140" s="253"/>
      <c r="M140" s="254"/>
      <c r="N140" s="255"/>
      <c r="O140" s="255"/>
      <c r="P140" s="255"/>
      <c r="Q140" s="255"/>
      <c r="R140" s="255"/>
      <c r="S140" s="255"/>
      <c r="T140" s="256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7" t="s">
        <v>157</v>
      </c>
      <c r="AU140" s="257" t="s">
        <v>89</v>
      </c>
      <c r="AV140" s="14" t="s">
        <v>152</v>
      </c>
      <c r="AW140" s="14" t="s">
        <v>36</v>
      </c>
      <c r="AX140" s="14" t="s">
        <v>87</v>
      </c>
      <c r="AY140" s="257" t="s">
        <v>144</v>
      </c>
    </row>
    <row r="141" spans="1:65" s="2" customFormat="1" ht="24.15" customHeight="1">
      <c r="A141" s="37"/>
      <c r="B141" s="38"/>
      <c r="C141" s="217" t="s">
        <v>107</v>
      </c>
      <c r="D141" s="217" t="s">
        <v>147</v>
      </c>
      <c r="E141" s="218" t="s">
        <v>169</v>
      </c>
      <c r="F141" s="219" t="s">
        <v>170</v>
      </c>
      <c r="G141" s="220" t="s">
        <v>171</v>
      </c>
      <c r="H141" s="221">
        <v>22.5</v>
      </c>
      <c r="I141" s="222"/>
      <c r="J141" s="223">
        <f>ROUND(I141*H141,2)</f>
        <v>0</v>
      </c>
      <c r="K141" s="219" t="s">
        <v>151</v>
      </c>
      <c r="L141" s="43"/>
      <c r="M141" s="224" t="s">
        <v>1</v>
      </c>
      <c r="N141" s="225" t="s">
        <v>44</v>
      </c>
      <c r="O141" s="90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8" t="s">
        <v>152</v>
      </c>
      <c r="AT141" s="228" t="s">
        <v>147</v>
      </c>
      <c r="AU141" s="228" t="s">
        <v>89</v>
      </c>
      <c r="AY141" s="16" t="s">
        <v>144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6" t="s">
        <v>87</v>
      </c>
      <c r="BK141" s="229">
        <f>ROUND(I141*H141,2)</f>
        <v>0</v>
      </c>
      <c r="BL141" s="16" t="s">
        <v>152</v>
      </c>
      <c r="BM141" s="228" t="s">
        <v>220</v>
      </c>
    </row>
    <row r="142" spans="1:47" s="2" customFormat="1" ht="12">
      <c r="A142" s="37"/>
      <c r="B142" s="38"/>
      <c r="C142" s="39"/>
      <c r="D142" s="230" t="s">
        <v>154</v>
      </c>
      <c r="E142" s="39"/>
      <c r="F142" s="231" t="s">
        <v>170</v>
      </c>
      <c r="G142" s="39"/>
      <c r="H142" s="39"/>
      <c r="I142" s="232"/>
      <c r="J142" s="39"/>
      <c r="K142" s="39"/>
      <c r="L142" s="43"/>
      <c r="M142" s="233"/>
      <c r="N142" s="234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154</v>
      </c>
      <c r="AU142" s="16" t="s">
        <v>89</v>
      </c>
    </row>
    <row r="143" spans="1:47" s="2" customFormat="1" ht="12">
      <c r="A143" s="37"/>
      <c r="B143" s="38"/>
      <c r="C143" s="39"/>
      <c r="D143" s="230" t="s">
        <v>155</v>
      </c>
      <c r="E143" s="39"/>
      <c r="F143" s="235" t="s">
        <v>173</v>
      </c>
      <c r="G143" s="39"/>
      <c r="H143" s="39"/>
      <c r="I143" s="232"/>
      <c r="J143" s="39"/>
      <c r="K143" s="39"/>
      <c r="L143" s="43"/>
      <c r="M143" s="233"/>
      <c r="N143" s="234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155</v>
      </c>
      <c r="AU143" s="16" t="s">
        <v>89</v>
      </c>
    </row>
    <row r="144" spans="1:51" s="13" customFormat="1" ht="12">
      <c r="A144" s="13"/>
      <c r="B144" s="236"/>
      <c r="C144" s="237"/>
      <c r="D144" s="230" t="s">
        <v>157</v>
      </c>
      <c r="E144" s="238" t="s">
        <v>1</v>
      </c>
      <c r="F144" s="239" t="s">
        <v>221</v>
      </c>
      <c r="G144" s="237"/>
      <c r="H144" s="240">
        <v>22.5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157</v>
      </c>
      <c r="AU144" s="246" t="s">
        <v>89</v>
      </c>
      <c r="AV144" s="13" t="s">
        <v>89</v>
      </c>
      <c r="AW144" s="13" t="s">
        <v>36</v>
      </c>
      <c r="AX144" s="13" t="s">
        <v>79</v>
      </c>
      <c r="AY144" s="246" t="s">
        <v>144</v>
      </c>
    </row>
    <row r="145" spans="1:51" s="14" customFormat="1" ht="12">
      <c r="A145" s="14"/>
      <c r="B145" s="247"/>
      <c r="C145" s="248"/>
      <c r="D145" s="230" t="s">
        <v>157</v>
      </c>
      <c r="E145" s="249" t="s">
        <v>1</v>
      </c>
      <c r="F145" s="250" t="s">
        <v>159</v>
      </c>
      <c r="G145" s="248"/>
      <c r="H145" s="251">
        <v>22.5</v>
      </c>
      <c r="I145" s="252"/>
      <c r="J145" s="248"/>
      <c r="K145" s="248"/>
      <c r="L145" s="253"/>
      <c r="M145" s="254"/>
      <c r="N145" s="255"/>
      <c r="O145" s="255"/>
      <c r="P145" s="255"/>
      <c r="Q145" s="255"/>
      <c r="R145" s="255"/>
      <c r="S145" s="255"/>
      <c r="T145" s="256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7" t="s">
        <v>157</v>
      </c>
      <c r="AU145" s="257" t="s">
        <v>89</v>
      </c>
      <c r="AV145" s="14" t="s">
        <v>152</v>
      </c>
      <c r="AW145" s="14" t="s">
        <v>36</v>
      </c>
      <c r="AX145" s="14" t="s">
        <v>87</v>
      </c>
      <c r="AY145" s="257" t="s">
        <v>144</v>
      </c>
    </row>
    <row r="146" spans="1:65" s="2" customFormat="1" ht="24.15" customHeight="1">
      <c r="A146" s="37"/>
      <c r="B146" s="38"/>
      <c r="C146" s="217" t="s">
        <v>175</v>
      </c>
      <c r="D146" s="217" t="s">
        <v>147</v>
      </c>
      <c r="E146" s="218" t="s">
        <v>176</v>
      </c>
      <c r="F146" s="219" t="s">
        <v>177</v>
      </c>
      <c r="G146" s="220" t="s">
        <v>150</v>
      </c>
      <c r="H146" s="221">
        <v>1.125</v>
      </c>
      <c r="I146" s="222"/>
      <c r="J146" s="223">
        <f>ROUND(I146*H146,2)</f>
        <v>0</v>
      </c>
      <c r="K146" s="219" t="s">
        <v>151</v>
      </c>
      <c r="L146" s="43"/>
      <c r="M146" s="224" t="s">
        <v>1</v>
      </c>
      <c r="N146" s="225" t="s">
        <v>44</v>
      </c>
      <c r="O146" s="90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8" t="s">
        <v>152</v>
      </c>
      <c r="AT146" s="228" t="s">
        <v>147</v>
      </c>
      <c r="AU146" s="228" t="s">
        <v>89</v>
      </c>
      <c r="AY146" s="16" t="s">
        <v>144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6" t="s">
        <v>87</v>
      </c>
      <c r="BK146" s="229">
        <f>ROUND(I146*H146,2)</f>
        <v>0</v>
      </c>
      <c r="BL146" s="16" t="s">
        <v>152</v>
      </c>
      <c r="BM146" s="228" t="s">
        <v>178</v>
      </c>
    </row>
    <row r="147" spans="1:47" s="2" customFormat="1" ht="12">
      <c r="A147" s="37"/>
      <c r="B147" s="38"/>
      <c r="C147" s="39"/>
      <c r="D147" s="230" t="s">
        <v>154</v>
      </c>
      <c r="E147" s="39"/>
      <c r="F147" s="231" t="s">
        <v>177</v>
      </c>
      <c r="G147" s="39"/>
      <c r="H147" s="39"/>
      <c r="I147" s="232"/>
      <c r="J147" s="39"/>
      <c r="K147" s="39"/>
      <c r="L147" s="43"/>
      <c r="M147" s="233"/>
      <c r="N147" s="234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154</v>
      </c>
      <c r="AU147" s="16" t="s">
        <v>89</v>
      </c>
    </row>
    <row r="148" spans="1:47" s="2" customFormat="1" ht="12">
      <c r="A148" s="37"/>
      <c r="B148" s="38"/>
      <c r="C148" s="39"/>
      <c r="D148" s="230" t="s">
        <v>155</v>
      </c>
      <c r="E148" s="39"/>
      <c r="F148" s="235" t="s">
        <v>179</v>
      </c>
      <c r="G148" s="39"/>
      <c r="H148" s="39"/>
      <c r="I148" s="232"/>
      <c r="J148" s="39"/>
      <c r="K148" s="39"/>
      <c r="L148" s="43"/>
      <c r="M148" s="233"/>
      <c r="N148" s="234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155</v>
      </c>
      <c r="AU148" s="16" t="s">
        <v>89</v>
      </c>
    </row>
    <row r="149" spans="1:47" s="2" customFormat="1" ht="12">
      <c r="A149" s="37"/>
      <c r="B149" s="38"/>
      <c r="C149" s="39"/>
      <c r="D149" s="230" t="s">
        <v>180</v>
      </c>
      <c r="E149" s="39"/>
      <c r="F149" s="235" t="s">
        <v>181</v>
      </c>
      <c r="G149" s="39"/>
      <c r="H149" s="39"/>
      <c r="I149" s="232"/>
      <c r="J149" s="39"/>
      <c r="K149" s="39"/>
      <c r="L149" s="43"/>
      <c r="M149" s="233"/>
      <c r="N149" s="234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180</v>
      </c>
      <c r="AU149" s="16" t="s">
        <v>89</v>
      </c>
    </row>
    <row r="150" spans="1:51" s="13" customFormat="1" ht="12">
      <c r="A150" s="13"/>
      <c r="B150" s="236"/>
      <c r="C150" s="237"/>
      <c r="D150" s="230" t="s">
        <v>157</v>
      </c>
      <c r="E150" s="238" t="s">
        <v>1</v>
      </c>
      <c r="F150" s="239" t="s">
        <v>222</v>
      </c>
      <c r="G150" s="237"/>
      <c r="H150" s="240">
        <v>1.125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157</v>
      </c>
      <c r="AU150" s="246" t="s">
        <v>89</v>
      </c>
      <c r="AV150" s="13" t="s">
        <v>89</v>
      </c>
      <c r="AW150" s="13" t="s">
        <v>36</v>
      </c>
      <c r="AX150" s="13" t="s">
        <v>79</v>
      </c>
      <c r="AY150" s="246" t="s">
        <v>144</v>
      </c>
    </row>
    <row r="151" spans="1:51" s="14" customFormat="1" ht="12">
      <c r="A151" s="14"/>
      <c r="B151" s="247"/>
      <c r="C151" s="248"/>
      <c r="D151" s="230" t="s">
        <v>157</v>
      </c>
      <c r="E151" s="249" t="s">
        <v>1</v>
      </c>
      <c r="F151" s="250" t="s">
        <v>159</v>
      </c>
      <c r="G151" s="248"/>
      <c r="H151" s="251">
        <v>1.125</v>
      </c>
      <c r="I151" s="252"/>
      <c r="J151" s="248"/>
      <c r="K151" s="248"/>
      <c r="L151" s="253"/>
      <c r="M151" s="254"/>
      <c r="N151" s="255"/>
      <c r="O151" s="255"/>
      <c r="P151" s="255"/>
      <c r="Q151" s="255"/>
      <c r="R151" s="255"/>
      <c r="S151" s="255"/>
      <c r="T151" s="256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7" t="s">
        <v>157</v>
      </c>
      <c r="AU151" s="257" t="s">
        <v>89</v>
      </c>
      <c r="AV151" s="14" t="s">
        <v>152</v>
      </c>
      <c r="AW151" s="14" t="s">
        <v>36</v>
      </c>
      <c r="AX151" s="14" t="s">
        <v>87</v>
      </c>
      <c r="AY151" s="257" t="s">
        <v>144</v>
      </c>
    </row>
    <row r="152" spans="1:65" s="2" customFormat="1" ht="16.5" customHeight="1">
      <c r="A152" s="37"/>
      <c r="B152" s="38"/>
      <c r="C152" s="217" t="s">
        <v>87</v>
      </c>
      <c r="D152" s="217" t="s">
        <v>147</v>
      </c>
      <c r="E152" s="218" t="s">
        <v>183</v>
      </c>
      <c r="F152" s="219" t="s">
        <v>184</v>
      </c>
      <c r="G152" s="220" t="s">
        <v>171</v>
      </c>
      <c r="H152" s="221">
        <v>124</v>
      </c>
      <c r="I152" s="222"/>
      <c r="J152" s="223">
        <f>ROUND(I152*H152,2)</f>
        <v>0</v>
      </c>
      <c r="K152" s="219" t="s">
        <v>151</v>
      </c>
      <c r="L152" s="43"/>
      <c r="M152" s="224" t="s">
        <v>1</v>
      </c>
      <c r="N152" s="225" t="s">
        <v>44</v>
      </c>
      <c r="O152" s="90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8" t="s">
        <v>152</v>
      </c>
      <c r="AT152" s="228" t="s">
        <v>147</v>
      </c>
      <c r="AU152" s="228" t="s">
        <v>89</v>
      </c>
      <c r="AY152" s="16" t="s">
        <v>144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6" t="s">
        <v>87</v>
      </c>
      <c r="BK152" s="229">
        <f>ROUND(I152*H152,2)</f>
        <v>0</v>
      </c>
      <c r="BL152" s="16" t="s">
        <v>152</v>
      </c>
      <c r="BM152" s="228" t="s">
        <v>185</v>
      </c>
    </row>
    <row r="153" spans="1:47" s="2" customFormat="1" ht="12">
      <c r="A153" s="37"/>
      <c r="B153" s="38"/>
      <c r="C153" s="39"/>
      <c r="D153" s="230" t="s">
        <v>154</v>
      </c>
      <c r="E153" s="39"/>
      <c r="F153" s="231" t="s">
        <v>184</v>
      </c>
      <c r="G153" s="39"/>
      <c r="H153" s="39"/>
      <c r="I153" s="232"/>
      <c r="J153" s="39"/>
      <c r="K153" s="39"/>
      <c r="L153" s="43"/>
      <c r="M153" s="233"/>
      <c r="N153" s="234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154</v>
      </c>
      <c r="AU153" s="16" t="s">
        <v>89</v>
      </c>
    </row>
    <row r="154" spans="1:47" s="2" customFormat="1" ht="12">
      <c r="A154" s="37"/>
      <c r="B154" s="38"/>
      <c r="C154" s="39"/>
      <c r="D154" s="230" t="s">
        <v>155</v>
      </c>
      <c r="E154" s="39"/>
      <c r="F154" s="235" t="s">
        <v>186</v>
      </c>
      <c r="G154" s="39"/>
      <c r="H154" s="39"/>
      <c r="I154" s="232"/>
      <c r="J154" s="39"/>
      <c r="K154" s="39"/>
      <c r="L154" s="43"/>
      <c r="M154" s="233"/>
      <c r="N154" s="234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155</v>
      </c>
      <c r="AU154" s="16" t="s">
        <v>89</v>
      </c>
    </row>
    <row r="155" spans="1:47" s="2" customFormat="1" ht="12">
      <c r="A155" s="37"/>
      <c r="B155" s="38"/>
      <c r="C155" s="39"/>
      <c r="D155" s="230" t="s">
        <v>180</v>
      </c>
      <c r="E155" s="39"/>
      <c r="F155" s="235" t="s">
        <v>187</v>
      </c>
      <c r="G155" s="39"/>
      <c r="H155" s="39"/>
      <c r="I155" s="232"/>
      <c r="J155" s="39"/>
      <c r="K155" s="39"/>
      <c r="L155" s="43"/>
      <c r="M155" s="233"/>
      <c r="N155" s="234"/>
      <c r="O155" s="90"/>
      <c r="P155" s="90"/>
      <c r="Q155" s="90"/>
      <c r="R155" s="90"/>
      <c r="S155" s="90"/>
      <c r="T155" s="9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180</v>
      </c>
      <c r="AU155" s="16" t="s">
        <v>89</v>
      </c>
    </row>
    <row r="156" spans="1:51" s="13" customFormat="1" ht="12">
      <c r="A156" s="13"/>
      <c r="B156" s="236"/>
      <c r="C156" s="237"/>
      <c r="D156" s="230" t="s">
        <v>157</v>
      </c>
      <c r="E156" s="238" t="s">
        <v>1</v>
      </c>
      <c r="F156" s="239" t="s">
        <v>223</v>
      </c>
      <c r="G156" s="237"/>
      <c r="H156" s="240">
        <v>124</v>
      </c>
      <c r="I156" s="241"/>
      <c r="J156" s="237"/>
      <c r="K156" s="237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157</v>
      </c>
      <c r="AU156" s="246" t="s">
        <v>89</v>
      </c>
      <c r="AV156" s="13" t="s">
        <v>89</v>
      </c>
      <c r="AW156" s="13" t="s">
        <v>36</v>
      </c>
      <c r="AX156" s="13" t="s">
        <v>79</v>
      </c>
      <c r="AY156" s="246" t="s">
        <v>144</v>
      </c>
    </row>
    <row r="157" spans="1:51" s="14" customFormat="1" ht="12">
      <c r="A157" s="14"/>
      <c r="B157" s="247"/>
      <c r="C157" s="248"/>
      <c r="D157" s="230" t="s">
        <v>157</v>
      </c>
      <c r="E157" s="249" t="s">
        <v>1</v>
      </c>
      <c r="F157" s="250" t="s">
        <v>159</v>
      </c>
      <c r="G157" s="248"/>
      <c r="H157" s="251">
        <v>124</v>
      </c>
      <c r="I157" s="252"/>
      <c r="J157" s="248"/>
      <c r="K157" s="248"/>
      <c r="L157" s="253"/>
      <c r="M157" s="254"/>
      <c r="N157" s="255"/>
      <c r="O157" s="255"/>
      <c r="P157" s="255"/>
      <c r="Q157" s="255"/>
      <c r="R157" s="255"/>
      <c r="S157" s="255"/>
      <c r="T157" s="256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7" t="s">
        <v>157</v>
      </c>
      <c r="AU157" s="257" t="s">
        <v>89</v>
      </c>
      <c r="AV157" s="14" t="s">
        <v>152</v>
      </c>
      <c r="AW157" s="14" t="s">
        <v>36</v>
      </c>
      <c r="AX157" s="14" t="s">
        <v>87</v>
      </c>
      <c r="AY157" s="257" t="s">
        <v>144</v>
      </c>
    </row>
    <row r="158" spans="1:65" s="2" customFormat="1" ht="24.15" customHeight="1">
      <c r="A158" s="37"/>
      <c r="B158" s="38"/>
      <c r="C158" s="217" t="s">
        <v>168</v>
      </c>
      <c r="D158" s="217" t="s">
        <v>147</v>
      </c>
      <c r="E158" s="218" t="s">
        <v>224</v>
      </c>
      <c r="F158" s="219" t="s">
        <v>225</v>
      </c>
      <c r="G158" s="220" t="s">
        <v>171</v>
      </c>
      <c r="H158" s="221">
        <v>5.28</v>
      </c>
      <c r="I158" s="222"/>
      <c r="J158" s="223">
        <f>ROUND(I158*H158,2)</f>
        <v>0</v>
      </c>
      <c r="K158" s="219" t="s">
        <v>151</v>
      </c>
      <c r="L158" s="43"/>
      <c r="M158" s="224" t="s">
        <v>1</v>
      </c>
      <c r="N158" s="225" t="s">
        <v>44</v>
      </c>
      <c r="O158" s="90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8" t="s">
        <v>152</v>
      </c>
      <c r="AT158" s="228" t="s">
        <v>147</v>
      </c>
      <c r="AU158" s="228" t="s">
        <v>89</v>
      </c>
      <c r="AY158" s="16" t="s">
        <v>144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6" t="s">
        <v>87</v>
      </c>
      <c r="BK158" s="229">
        <f>ROUND(I158*H158,2)</f>
        <v>0</v>
      </c>
      <c r="BL158" s="16" t="s">
        <v>152</v>
      </c>
      <c r="BM158" s="228" t="s">
        <v>226</v>
      </c>
    </row>
    <row r="159" spans="1:47" s="2" customFormat="1" ht="12">
      <c r="A159" s="37"/>
      <c r="B159" s="38"/>
      <c r="C159" s="39"/>
      <c r="D159" s="230" t="s">
        <v>154</v>
      </c>
      <c r="E159" s="39"/>
      <c r="F159" s="231" t="s">
        <v>225</v>
      </c>
      <c r="G159" s="39"/>
      <c r="H159" s="39"/>
      <c r="I159" s="232"/>
      <c r="J159" s="39"/>
      <c r="K159" s="39"/>
      <c r="L159" s="43"/>
      <c r="M159" s="233"/>
      <c r="N159" s="234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154</v>
      </c>
      <c r="AU159" s="16" t="s">
        <v>89</v>
      </c>
    </row>
    <row r="160" spans="1:47" s="2" customFormat="1" ht="12">
      <c r="A160" s="37"/>
      <c r="B160" s="38"/>
      <c r="C160" s="39"/>
      <c r="D160" s="230" t="s">
        <v>155</v>
      </c>
      <c r="E160" s="39"/>
      <c r="F160" s="235" t="s">
        <v>227</v>
      </c>
      <c r="G160" s="39"/>
      <c r="H160" s="39"/>
      <c r="I160" s="232"/>
      <c r="J160" s="39"/>
      <c r="K160" s="39"/>
      <c r="L160" s="43"/>
      <c r="M160" s="233"/>
      <c r="N160" s="234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155</v>
      </c>
      <c r="AU160" s="16" t="s">
        <v>89</v>
      </c>
    </row>
    <row r="161" spans="1:51" s="13" customFormat="1" ht="12">
      <c r="A161" s="13"/>
      <c r="B161" s="236"/>
      <c r="C161" s="237"/>
      <c r="D161" s="230" t="s">
        <v>157</v>
      </c>
      <c r="E161" s="238" t="s">
        <v>1</v>
      </c>
      <c r="F161" s="239" t="s">
        <v>228</v>
      </c>
      <c r="G161" s="237"/>
      <c r="H161" s="240">
        <v>5.28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6" t="s">
        <v>157</v>
      </c>
      <c r="AU161" s="246" t="s">
        <v>89</v>
      </c>
      <c r="AV161" s="13" t="s">
        <v>89</v>
      </c>
      <c r="AW161" s="13" t="s">
        <v>36</v>
      </c>
      <c r="AX161" s="13" t="s">
        <v>79</v>
      </c>
      <c r="AY161" s="246" t="s">
        <v>144</v>
      </c>
    </row>
    <row r="162" spans="1:51" s="14" customFormat="1" ht="12">
      <c r="A162" s="14"/>
      <c r="B162" s="247"/>
      <c r="C162" s="248"/>
      <c r="D162" s="230" t="s">
        <v>157</v>
      </c>
      <c r="E162" s="249" t="s">
        <v>1</v>
      </c>
      <c r="F162" s="250" t="s">
        <v>159</v>
      </c>
      <c r="G162" s="248"/>
      <c r="H162" s="251">
        <v>5.28</v>
      </c>
      <c r="I162" s="252"/>
      <c r="J162" s="248"/>
      <c r="K162" s="248"/>
      <c r="L162" s="253"/>
      <c r="M162" s="254"/>
      <c r="N162" s="255"/>
      <c r="O162" s="255"/>
      <c r="P162" s="255"/>
      <c r="Q162" s="255"/>
      <c r="R162" s="255"/>
      <c r="S162" s="255"/>
      <c r="T162" s="256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7" t="s">
        <v>157</v>
      </c>
      <c r="AU162" s="257" t="s">
        <v>89</v>
      </c>
      <c r="AV162" s="14" t="s">
        <v>152</v>
      </c>
      <c r="AW162" s="14" t="s">
        <v>36</v>
      </c>
      <c r="AX162" s="14" t="s">
        <v>87</v>
      </c>
      <c r="AY162" s="257" t="s">
        <v>144</v>
      </c>
    </row>
    <row r="163" spans="1:65" s="2" customFormat="1" ht="24.15" customHeight="1">
      <c r="A163" s="37"/>
      <c r="B163" s="38"/>
      <c r="C163" s="217" t="s">
        <v>229</v>
      </c>
      <c r="D163" s="217" t="s">
        <v>147</v>
      </c>
      <c r="E163" s="218" t="s">
        <v>230</v>
      </c>
      <c r="F163" s="219" t="s">
        <v>231</v>
      </c>
      <c r="G163" s="220" t="s">
        <v>171</v>
      </c>
      <c r="H163" s="221">
        <v>1.32</v>
      </c>
      <c r="I163" s="222"/>
      <c r="J163" s="223">
        <f>ROUND(I163*H163,2)</f>
        <v>0</v>
      </c>
      <c r="K163" s="219" t="s">
        <v>151</v>
      </c>
      <c r="L163" s="43"/>
      <c r="M163" s="224" t="s">
        <v>1</v>
      </c>
      <c r="N163" s="225" t="s">
        <v>44</v>
      </c>
      <c r="O163" s="90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28" t="s">
        <v>152</v>
      </c>
      <c r="AT163" s="228" t="s">
        <v>147</v>
      </c>
      <c r="AU163" s="228" t="s">
        <v>89</v>
      </c>
      <c r="AY163" s="16" t="s">
        <v>144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6" t="s">
        <v>87</v>
      </c>
      <c r="BK163" s="229">
        <f>ROUND(I163*H163,2)</f>
        <v>0</v>
      </c>
      <c r="BL163" s="16" t="s">
        <v>152</v>
      </c>
      <c r="BM163" s="228" t="s">
        <v>232</v>
      </c>
    </row>
    <row r="164" spans="1:47" s="2" customFormat="1" ht="12">
      <c r="A164" s="37"/>
      <c r="B164" s="38"/>
      <c r="C164" s="39"/>
      <c r="D164" s="230" t="s">
        <v>154</v>
      </c>
      <c r="E164" s="39"/>
      <c r="F164" s="231" t="s">
        <v>231</v>
      </c>
      <c r="G164" s="39"/>
      <c r="H164" s="39"/>
      <c r="I164" s="232"/>
      <c r="J164" s="39"/>
      <c r="K164" s="39"/>
      <c r="L164" s="43"/>
      <c r="M164" s="233"/>
      <c r="N164" s="234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154</v>
      </c>
      <c r="AU164" s="16" t="s">
        <v>89</v>
      </c>
    </row>
    <row r="165" spans="1:47" s="2" customFormat="1" ht="12">
      <c r="A165" s="37"/>
      <c r="B165" s="38"/>
      <c r="C165" s="39"/>
      <c r="D165" s="230" t="s">
        <v>155</v>
      </c>
      <c r="E165" s="39"/>
      <c r="F165" s="235" t="s">
        <v>233</v>
      </c>
      <c r="G165" s="39"/>
      <c r="H165" s="39"/>
      <c r="I165" s="232"/>
      <c r="J165" s="39"/>
      <c r="K165" s="39"/>
      <c r="L165" s="43"/>
      <c r="M165" s="233"/>
      <c r="N165" s="234"/>
      <c r="O165" s="90"/>
      <c r="P165" s="90"/>
      <c r="Q165" s="90"/>
      <c r="R165" s="90"/>
      <c r="S165" s="90"/>
      <c r="T165" s="91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155</v>
      </c>
      <c r="AU165" s="16" t="s">
        <v>89</v>
      </c>
    </row>
    <row r="166" spans="1:47" s="2" customFormat="1" ht="12">
      <c r="A166" s="37"/>
      <c r="B166" s="38"/>
      <c r="C166" s="39"/>
      <c r="D166" s="230" t="s">
        <v>180</v>
      </c>
      <c r="E166" s="39"/>
      <c r="F166" s="235" t="s">
        <v>234</v>
      </c>
      <c r="G166" s="39"/>
      <c r="H166" s="39"/>
      <c r="I166" s="232"/>
      <c r="J166" s="39"/>
      <c r="K166" s="39"/>
      <c r="L166" s="43"/>
      <c r="M166" s="233"/>
      <c r="N166" s="234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180</v>
      </c>
      <c r="AU166" s="16" t="s">
        <v>89</v>
      </c>
    </row>
    <row r="167" spans="1:51" s="13" customFormat="1" ht="12">
      <c r="A167" s="13"/>
      <c r="B167" s="236"/>
      <c r="C167" s="237"/>
      <c r="D167" s="230" t="s">
        <v>157</v>
      </c>
      <c r="E167" s="238" t="s">
        <v>1</v>
      </c>
      <c r="F167" s="239" t="s">
        <v>235</v>
      </c>
      <c r="G167" s="237"/>
      <c r="H167" s="240">
        <v>1.32</v>
      </c>
      <c r="I167" s="241"/>
      <c r="J167" s="237"/>
      <c r="K167" s="237"/>
      <c r="L167" s="242"/>
      <c r="M167" s="243"/>
      <c r="N167" s="244"/>
      <c r="O167" s="244"/>
      <c r="P167" s="244"/>
      <c r="Q167" s="244"/>
      <c r="R167" s="244"/>
      <c r="S167" s="244"/>
      <c r="T167" s="24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6" t="s">
        <v>157</v>
      </c>
      <c r="AU167" s="246" t="s">
        <v>89</v>
      </c>
      <c r="AV167" s="13" t="s">
        <v>89</v>
      </c>
      <c r="AW167" s="13" t="s">
        <v>36</v>
      </c>
      <c r="AX167" s="13" t="s">
        <v>79</v>
      </c>
      <c r="AY167" s="246" t="s">
        <v>144</v>
      </c>
    </row>
    <row r="168" spans="1:51" s="14" customFormat="1" ht="12">
      <c r="A168" s="14"/>
      <c r="B168" s="247"/>
      <c r="C168" s="248"/>
      <c r="D168" s="230" t="s">
        <v>157</v>
      </c>
      <c r="E168" s="249" t="s">
        <v>1</v>
      </c>
      <c r="F168" s="250" t="s">
        <v>159</v>
      </c>
      <c r="G168" s="248"/>
      <c r="H168" s="251">
        <v>1.32</v>
      </c>
      <c r="I168" s="252"/>
      <c r="J168" s="248"/>
      <c r="K168" s="248"/>
      <c r="L168" s="253"/>
      <c r="M168" s="254"/>
      <c r="N168" s="255"/>
      <c r="O168" s="255"/>
      <c r="P168" s="255"/>
      <c r="Q168" s="255"/>
      <c r="R168" s="255"/>
      <c r="S168" s="255"/>
      <c r="T168" s="256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7" t="s">
        <v>157</v>
      </c>
      <c r="AU168" s="257" t="s">
        <v>89</v>
      </c>
      <c r="AV168" s="14" t="s">
        <v>152</v>
      </c>
      <c r="AW168" s="14" t="s">
        <v>36</v>
      </c>
      <c r="AX168" s="14" t="s">
        <v>87</v>
      </c>
      <c r="AY168" s="257" t="s">
        <v>144</v>
      </c>
    </row>
    <row r="169" spans="1:63" s="12" customFormat="1" ht="25.9" customHeight="1">
      <c r="A169" s="12"/>
      <c r="B169" s="201"/>
      <c r="C169" s="202"/>
      <c r="D169" s="203" t="s">
        <v>78</v>
      </c>
      <c r="E169" s="204" t="s">
        <v>189</v>
      </c>
      <c r="F169" s="204" t="s">
        <v>190</v>
      </c>
      <c r="G169" s="202"/>
      <c r="H169" s="202"/>
      <c r="I169" s="205"/>
      <c r="J169" s="206">
        <f>BK169</f>
        <v>0</v>
      </c>
      <c r="K169" s="202"/>
      <c r="L169" s="207"/>
      <c r="M169" s="208"/>
      <c r="N169" s="209"/>
      <c r="O169" s="209"/>
      <c r="P169" s="210">
        <f>SUM(P170:P180)</f>
        <v>0</v>
      </c>
      <c r="Q169" s="209"/>
      <c r="R169" s="210">
        <f>SUM(R170:R180)</f>
        <v>0</v>
      </c>
      <c r="S169" s="209"/>
      <c r="T169" s="211">
        <f>SUM(T170:T180)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2" t="s">
        <v>152</v>
      </c>
      <c r="AT169" s="213" t="s">
        <v>78</v>
      </c>
      <c r="AU169" s="213" t="s">
        <v>79</v>
      </c>
      <c r="AY169" s="212" t="s">
        <v>144</v>
      </c>
      <c r="BK169" s="214">
        <f>SUM(BK170:BK180)</f>
        <v>0</v>
      </c>
    </row>
    <row r="170" spans="1:65" s="2" customFormat="1" ht="16.5" customHeight="1">
      <c r="A170" s="37"/>
      <c r="B170" s="38"/>
      <c r="C170" s="217" t="s">
        <v>152</v>
      </c>
      <c r="D170" s="217" t="s">
        <v>147</v>
      </c>
      <c r="E170" s="218" t="s">
        <v>191</v>
      </c>
      <c r="F170" s="219" t="s">
        <v>192</v>
      </c>
      <c r="G170" s="220" t="s">
        <v>150</v>
      </c>
      <c r="H170" s="221">
        <v>5.82</v>
      </c>
      <c r="I170" s="222"/>
      <c r="J170" s="223">
        <f>ROUND(I170*H170,2)</f>
        <v>0</v>
      </c>
      <c r="K170" s="219" t="s">
        <v>151</v>
      </c>
      <c r="L170" s="43"/>
      <c r="M170" s="224" t="s">
        <v>1</v>
      </c>
      <c r="N170" s="225" t="s">
        <v>44</v>
      </c>
      <c r="O170" s="90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28" t="s">
        <v>193</v>
      </c>
      <c r="AT170" s="228" t="s">
        <v>147</v>
      </c>
      <c r="AU170" s="228" t="s">
        <v>87</v>
      </c>
      <c r="AY170" s="16" t="s">
        <v>144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6" t="s">
        <v>87</v>
      </c>
      <c r="BK170" s="229">
        <f>ROUND(I170*H170,2)</f>
        <v>0</v>
      </c>
      <c r="BL170" s="16" t="s">
        <v>193</v>
      </c>
      <c r="BM170" s="228" t="s">
        <v>194</v>
      </c>
    </row>
    <row r="171" spans="1:47" s="2" customFormat="1" ht="12">
      <c r="A171" s="37"/>
      <c r="B171" s="38"/>
      <c r="C171" s="39"/>
      <c r="D171" s="230" t="s">
        <v>154</v>
      </c>
      <c r="E171" s="39"/>
      <c r="F171" s="231" t="s">
        <v>192</v>
      </c>
      <c r="G171" s="39"/>
      <c r="H171" s="39"/>
      <c r="I171" s="232"/>
      <c r="J171" s="39"/>
      <c r="K171" s="39"/>
      <c r="L171" s="43"/>
      <c r="M171" s="233"/>
      <c r="N171" s="234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154</v>
      </c>
      <c r="AU171" s="16" t="s">
        <v>87</v>
      </c>
    </row>
    <row r="172" spans="1:47" s="2" customFormat="1" ht="12">
      <c r="A172" s="37"/>
      <c r="B172" s="38"/>
      <c r="C172" s="39"/>
      <c r="D172" s="230" t="s">
        <v>155</v>
      </c>
      <c r="E172" s="39"/>
      <c r="F172" s="235" t="s">
        <v>195</v>
      </c>
      <c r="G172" s="39"/>
      <c r="H172" s="39"/>
      <c r="I172" s="232"/>
      <c r="J172" s="39"/>
      <c r="K172" s="39"/>
      <c r="L172" s="43"/>
      <c r="M172" s="233"/>
      <c r="N172" s="234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155</v>
      </c>
      <c r="AU172" s="16" t="s">
        <v>87</v>
      </c>
    </row>
    <row r="173" spans="1:47" s="2" customFormat="1" ht="12">
      <c r="A173" s="37"/>
      <c r="B173" s="38"/>
      <c r="C173" s="39"/>
      <c r="D173" s="230" t="s">
        <v>180</v>
      </c>
      <c r="E173" s="39"/>
      <c r="F173" s="235" t="s">
        <v>196</v>
      </c>
      <c r="G173" s="39"/>
      <c r="H173" s="39"/>
      <c r="I173" s="232"/>
      <c r="J173" s="39"/>
      <c r="K173" s="39"/>
      <c r="L173" s="43"/>
      <c r="M173" s="233"/>
      <c r="N173" s="234"/>
      <c r="O173" s="90"/>
      <c r="P173" s="90"/>
      <c r="Q173" s="90"/>
      <c r="R173" s="90"/>
      <c r="S173" s="90"/>
      <c r="T173" s="91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180</v>
      </c>
      <c r="AU173" s="16" t="s">
        <v>87</v>
      </c>
    </row>
    <row r="174" spans="1:51" s="13" customFormat="1" ht="12">
      <c r="A174" s="13"/>
      <c r="B174" s="236"/>
      <c r="C174" s="237"/>
      <c r="D174" s="230" t="s">
        <v>157</v>
      </c>
      <c r="E174" s="238" t="s">
        <v>1</v>
      </c>
      <c r="F174" s="239" t="s">
        <v>236</v>
      </c>
      <c r="G174" s="237"/>
      <c r="H174" s="240">
        <v>5.82</v>
      </c>
      <c r="I174" s="241"/>
      <c r="J174" s="237"/>
      <c r="K174" s="237"/>
      <c r="L174" s="242"/>
      <c r="M174" s="243"/>
      <c r="N174" s="244"/>
      <c r="O174" s="244"/>
      <c r="P174" s="244"/>
      <c r="Q174" s="244"/>
      <c r="R174" s="244"/>
      <c r="S174" s="244"/>
      <c r="T174" s="24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6" t="s">
        <v>157</v>
      </c>
      <c r="AU174" s="246" t="s">
        <v>87</v>
      </c>
      <c r="AV174" s="13" t="s">
        <v>89</v>
      </c>
      <c r="AW174" s="13" t="s">
        <v>36</v>
      </c>
      <c r="AX174" s="13" t="s">
        <v>79</v>
      </c>
      <c r="AY174" s="246" t="s">
        <v>144</v>
      </c>
    </row>
    <row r="175" spans="1:51" s="14" customFormat="1" ht="12">
      <c r="A175" s="14"/>
      <c r="B175" s="247"/>
      <c r="C175" s="248"/>
      <c r="D175" s="230" t="s">
        <v>157</v>
      </c>
      <c r="E175" s="249" t="s">
        <v>1</v>
      </c>
      <c r="F175" s="250" t="s">
        <v>159</v>
      </c>
      <c r="G175" s="248"/>
      <c r="H175" s="251">
        <v>5.82</v>
      </c>
      <c r="I175" s="252"/>
      <c r="J175" s="248"/>
      <c r="K175" s="248"/>
      <c r="L175" s="253"/>
      <c r="M175" s="254"/>
      <c r="N175" s="255"/>
      <c r="O175" s="255"/>
      <c r="P175" s="255"/>
      <c r="Q175" s="255"/>
      <c r="R175" s="255"/>
      <c r="S175" s="255"/>
      <c r="T175" s="25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7" t="s">
        <v>157</v>
      </c>
      <c r="AU175" s="257" t="s">
        <v>87</v>
      </c>
      <c r="AV175" s="14" t="s">
        <v>152</v>
      </c>
      <c r="AW175" s="14" t="s">
        <v>36</v>
      </c>
      <c r="AX175" s="14" t="s">
        <v>87</v>
      </c>
      <c r="AY175" s="257" t="s">
        <v>144</v>
      </c>
    </row>
    <row r="176" spans="1:65" s="2" customFormat="1" ht="37.8" customHeight="1">
      <c r="A176" s="37"/>
      <c r="B176" s="38"/>
      <c r="C176" s="217" t="s">
        <v>160</v>
      </c>
      <c r="D176" s="217" t="s">
        <v>147</v>
      </c>
      <c r="E176" s="218" t="s">
        <v>198</v>
      </c>
      <c r="F176" s="219" t="s">
        <v>199</v>
      </c>
      <c r="G176" s="220" t="s">
        <v>200</v>
      </c>
      <c r="H176" s="221">
        <v>16.325</v>
      </c>
      <c r="I176" s="222"/>
      <c r="J176" s="223">
        <f>ROUND(I176*H176,2)</f>
        <v>0</v>
      </c>
      <c r="K176" s="219" t="s">
        <v>151</v>
      </c>
      <c r="L176" s="43"/>
      <c r="M176" s="224" t="s">
        <v>1</v>
      </c>
      <c r="N176" s="225" t="s">
        <v>44</v>
      </c>
      <c r="O176" s="90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28" t="s">
        <v>193</v>
      </c>
      <c r="AT176" s="228" t="s">
        <v>147</v>
      </c>
      <c r="AU176" s="228" t="s">
        <v>87</v>
      </c>
      <c r="AY176" s="16" t="s">
        <v>144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6" t="s">
        <v>87</v>
      </c>
      <c r="BK176" s="229">
        <f>ROUND(I176*H176,2)</f>
        <v>0</v>
      </c>
      <c r="BL176" s="16" t="s">
        <v>193</v>
      </c>
      <c r="BM176" s="228" t="s">
        <v>201</v>
      </c>
    </row>
    <row r="177" spans="1:47" s="2" customFormat="1" ht="12">
      <c r="A177" s="37"/>
      <c r="B177" s="38"/>
      <c r="C177" s="39"/>
      <c r="D177" s="230" t="s">
        <v>154</v>
      </c>
      <c r="E177" s="39"/>
      <c r="F177" s="231" t="s">
        <v>199</v>
      </c>
      <c r="G177" s="39"/>
      <c r="H177" s="39"/>
      <c r="I177" s="232"/>
      <c r="J177" s="39"/>
      <c r="K177" s="39"/>
      <c r="L177" s="43"/>
      <c r="M177" s="233"/>
      <c r="N177" s="234"/>
      <c r="O177" s="90"/>
      <c r="P177" s="90"/>
      <c r="Q177" s="90"/>
      <c r="R177" s="90"/>
      <c r="S177" s="90"/>
      <c r="T177" s="91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154</v>
      </c>
      <c r="AU177" s="16" t="s">
        <v>87</v>
      </c>
    </row>
    <row r="178" spans="1:47" s="2" customFormat="1" ht="12">
      <c r="A178" s="37"/>
      <c r="B178" s="38"/>
      <c r="C178" s="39"/>
      <c r="D178" s="230" t="s">
        <v>155</v>
      </c>
      <c r="E178" s="39"/>
      <c r="F178" s="235" t="s">
        <v>202</v>
      </c>
      <c r="G178" s="39"/>
      <c r="H178" s="39"/>
      <c r="I178" s="232"/>
      <c r="J178" s="39"/>
      <c r="K178" s="39"/>
      <c r="L178" s="43"/>
      <c r="M178" s="233"/>
      <c r="N178" s="234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155</v>
      </c>
      <c r="AU178" s="16" t="s">
        <v>87</v>
      </c>
    </row>
    <row r="179" spans="1:51" s="13" customFormat="1" ht="12">
      <c r="A179" s="13"/>
      <c r="B179" s="236"/>
      <c r="C179" s="237"/>
      <c r="D179" s="230" t="s">
        <v>157</v>
      </c>
      <c r="E179" s="238" t="s">
        <v>1</v>
      </c>
      <c r="F179" s="239" t="s">
        <v>237</v>
      </c>
      <c r="G179" s="237"/>
      <c r="H179" s="240">
        <v>16.325</v>
      </c>
      <c r="I179" s="241"/>
      <c r="J179" s="237"/>
      <c r="K179" s="237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157</v>
      </c>
      <c r="AU179" s="246" t="s">
        <v>87</v>
      </c>
      <c r="AV179" s="13" t="s">
        <v>89</v>
      </c>
      <c r="AW179" s="13" t="s">
        <v>36</v>
      </c>
      <c r="AX179" s="13" t="s">
        <v>79</v>
      </c>
      <c r="AY179" s="246" t="s">
        <v>144</v>
      </c>
    </row>
    <row r="180" spans="1:51" s="14" customFormat="1" ht="12">
      <c r="A180" s="14"/>
      <c r="B180" s="247"/>
      <c r="C180" s="248"/>
      <c r="D180" s="230" t="s">
        <v>157</v>
      </c>
      <c r="E180" s="249" t="s">
        <v>1</v>
      </c>
      <c r="F180" s="250" t="s">
        <v>159</v>
      </c>
      <c r="G180" s="248"/>
      <c r="H180" s="251">
        <v>16.325</v>
      </c>
      <c r="I180" s="252"/>
      <c r="J180" s="248"/>
      <c r="K180" s="248"/>
      <c r="L180" s="253"/>
      <c r="M180" s="258"/>
      <c r="N180" s="259"/>
      <c r="O180" s="259"/>
      <c r="P180" s="259"/>
      <c r="Q180" s="259"/>
      <c r="R180" s="259"/>
      <c r="S180" s="259"/>
      <c r="T180" s="260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7" t="s">
        <v>157</v>
      </c>
      <c r="AU180" s="257" t="s">
        <v>87</v>
      </c>
      <c r="AV180" s="14" t="s">
        <v>152</v>
      </c>
      <c r="AW180" s="14" t="s">
        <v>36</v>
      </c>
      <c r="AX180" s="14" t="s">
        <v>87</v>
      </c>
      <c r="AY180" s="257" t="s">
        <v>144</v>
      </c>
    </row>
    <row r="181" spans="1:31" s="2" customFormat="1" ht="6.95" customHeight="1">
      <c r="A181" s="37"/>
      <c r="B181" s="65"/>
      <c r="C181" s="66"/>
      <c r="D181" s="66"/>
      <c r="E181" s="66"/>
      <c r="F181" s="66"/>
      <c r="G181" s="66"/>
      <c r="H181" s="66"/>
      <c r="I181" s="66"/>
      <c r="J181" s="66"/>
      <c r="K181" s="66"/>
      <c r="L181" s="43"/>
      <c r="M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</row>
  </sheetData>
  <sheetProtection password="CDD7" sheet="1" objects="1" scenarios="1" formatColumns="0" formatRows="0" autoFilter="0"/>
  <autoFilter ref="C119:K180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96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89</v>
      </c>
    </row>
    <row r="4" spans="2:46" s="1" customFormat="1" ht="24.95" customHeight="1">
      <c r="B4" s="19"/>
      <c r="D4" s="137" t="s">
        <v>117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Oprava komunikací, Zoopark Chomutov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118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238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4. 10. 2021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34</v>
      </c>
      <c r="F21" s="37"/>
      <c r="G21" s="37"/>
      <c r="H21" s="37"/>
      <c r="I21" s="139" t="s">
        <v>28</v>
      </c>
      <c r="J21" s="142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28</v>
      </c>
      <c r="J24" s="142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39</v>
      </c>
      <c r="E30" s="37"/>
      <c r="F30" s="37"/>
      <c r="G30" s="37"/>
      <c r="H30" s="37"/>
      <c r="I30" s="37"/>
      <c r="J30" s="150">
        <f>ROUND(J121,2)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41</v>
      </c>
      <c r="G32" s="37"/>
      <c r="H32" s="37"/>
      <c r="I32" s="151" t="s">
        <v>40</v>
      </c>
      <c r="J32" s="151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43</v>
      </c>
      <c r="E33" s="139" t="s">
        <v>44</v>
      </c>
      <c r="F33" s="153">
        <f>ROUND((SUM(BE121:BE185)),2)</f>
        <v>0</v>
      </c>
      <c r="G33" s="37"/>
      <c r="H33" s="37"/>
      <c r="I33" s="154">
        <v>0.21</v>
      </c>
      <c r="J33" s="153">
        <f>ROUND(((SUM(BE121:BE185))*I33),2)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45</v>
      </c>
      <c r="F34" s="153">
        <f>ROUND((SUM(BF121:BF185)),2)</f>
        <v>0</v>
      </c>
      <c r="G34" s="37"/>
      <c r="H34" s="37"/>
      <c r="I34" s="154">
        <v>0.15</v>
      </c>
      <c r="J34" s="153">
        <f>ROUND(((SUM(BF121:BF185))*I34),2)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46</v>
      </c>
      <c r="F35" s="153">
        <f>ROUND((SUM(BG121:BG185)),2)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47</v>
      </c>
      <c r="F36" s="153">
        <f>ROUND((SUM(BH121:BH185)),2)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48</v>
      </c>
      <c r="F37" s="153">
        <f>ROUND((SUM(BI121:BI185)),2)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52</v>
      </c>
      <c r="E50" s="163"/>
      <c r="F50" s="163"/>
      <c r="G50" s="162" t="s">
        <v>53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54</v>
      </c>
      <c r="E61" s="165"/>
      <c r="F61" s="166" t="s">
        <v>55</v>
      </c>
      <c r="G61" s="164" t="s">
        <v>54</v>
      </c>
      <c r="H61" s="165"/>
      <c r="I61" s="165"/>
      <c r="J61" s="167" t="s">
        <v>55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56</v>
      </c>
      <c r="E65" s="168"/>
      <c r="F65" s="168"/>
      <c r="G65" s="162" t="s">
        <v>57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54</v>
      </c>
      <c r="E76" s="165"/>
      <c r="F76" s="166" t="s">
        <v>55</v>
      </c>
      <c r="G76" s="164" t="s">
        <v>54</v>
      </c>
      <c r="H76" s="165"/>
      <c r="I76" s="165"/>
      <c r="J76" s="167" t="s">
        <v>55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120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Oprava komunikací, Zoopark Chomutov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118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05 - OPRAVA/SANACE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4. 10. 2021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Statutární město Chomutov</v>
      </c>
      <c r="G91" s="39"/>
      <c r="H91" s="39"/>
      <c r="I91" s="31" t="s">
        <v>32</v>
      </c>
      <c r="J91" s="35" t="str">
        <f>E21</f>
        <v>Pavepro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Pavepro s.r.o.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121</v>
      </c>
      <c r="D94" s="175"/>
      <c r="E94" s="175"/>
      <c r="F94" s="175"/>
      <c r="G94" s="175"/>
      <c r="H94" s="175"/>
      <c r="I94" s="175"/>
      <c r="J94" s="176" t="s">
        <v>122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123</v>
      </c>
      <c r="D96" s="39"/>
      <c r="E96" s="39"/>
      <c r="F96" s="39"/>
      <c r="G96" s="39"/>
      <c r="H96" s="39"/>
      <c r="I96" s="39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124</v>
      </c>
    </row>
    <row r="97" spans="1:31" s="9" customFormat="1" ht="24.95" customHeight="1">
      <c r="A97" s="9"/>
      <c r="B97" s="178"/>
      <c r="C97" s="179"/>
      <c r="D97" s="180" t="s">
        <v>125</v>
      </c>
      <c r="E97" s="181"/>
      <c r="F97" s="181"/>
      <c r="G97" s="181"/>
      <c r="H97" s="181"/>
      <c r="I97" s="181"/>
      <c r="J97" s="182">
        <f>J122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126</v>
      </c>
      <c r="E98" s="187"/>
      <c r="F98" s="187"/>
      <c r="G98" s="187"/>
      <c r="H98" s="187"/>
      <c r="I98" s="187"/>
      <c r="J98" s="188">
        <f>J123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127</v>
      </c>
      <c r="E99" s="187"/>
      <c r="F99" s="187"/>
      <c r="G99" s="187"/>
      <c r="H99" s="187"/>
      <c r="I99" s="187"/>
      <c r="J99" s="188">
        <f>J134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239</v>
      </c>
      <c r="E100" s="187"/>
      <c r="F100" s="187"/>
      <c r="G100" s="187"/>
      <c r="H100" s="187"/>
      <c r="I100" s="187"/>
      <c r="J100" s="188">
        <f>J167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78"/>
      <c r="C101" s="179"/>
      <c r="D101" s="180" t="s">
        <v>128</v>
      </c>
      <c r="E101" s="181"/>
      <c r="F101" s="181"/>
      <c r="G101" s="181"/>
      <c r="H101" s="181"/>
      <c r="I101" s="181"/>
      <c r="J101" s="182">
        <f>J173</f>
        <v>0</v>
      </c>
      <c r="K101" s="179"/>
      <c r="L101" s="18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129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173" t="str">
        <f>E7</f>
        <v>Oprava komunikací, Zoopark Chomutov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118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E9</f>
        <v>05 - OPRAVA/SANACE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20</v>
      </c>
      <c r="D115" s="39"/>
      <c r="E115" s="39"/>
      <c r="F115" s="26" t="str">
        <f>F12</f>
        <v xml:space="preserve"> </v>
      </c>
      <c r="G115" s="39"/>
      <c r="H115" s="39"/>
      <c r="I115" s="31" t="s">
        <v>22</v>
      </c>
      <c r="J115" s="78" t="str">
        <f>IF(J12="","",J12)</f>
        <v>4. 10. 2021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24</v>
      </c>
      <c r="D117" s="39"/>
      <c r="E117" s="39"/>
      <c r="F117" s="26" t="str">
        <f>E15</f>
        <v>Statutární město Chomutov</v>
      </c>
      <c r="G117" s="39"/>
      <c r="H117" s="39"/>
      <c r="I117" s="31" t="s">
        <v>32</v>
      </c>
      <c r="J117" s="35" t="str">
        <f>E21</f>
        <v>Pavepro s.r.o.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30</v>
      </c>
      <c r="D118" s="39"/>
      <c r="E118" s="39"/>
      <c r="F118" s="26" t="str">
        <f>IF(E18="","",E18)</f>
        <v>Vyplň údaj</v>
      </c>
      <c r="G118" s="39"/>
      <c r="H118" s="39"/>
      <c r="I118" s="31" t="s">
        <v>37</v>
      </c>
      <c r="J118" s="35" t="str">
        <f>E24</f>
        <v>Pavepro s.r.o.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90"/>
      <c r="B120" s="191"/>
      <c r="C120" s="192" t="s">
        <v>130</v>
      </c>
      <c r="D120" s="193" t="s">
        <v>64</v>
      </c>
      <c r="E120" s="193" t="s">
        <v>60</v>
      </c>
      <c r="F120" s="193" t="s">
        <v>61</v>
      </c>
      <c r="G120" s="193" t="s">
        <v>131</v>
      </c>
      <c r="H120" s="193" t="s">
        <v>132</v>
      </c>
      <c r="I120" s="193" t="s">
        <v>133</v>
      </c>
      <c r="J120" s="193" t="s">
        <v>122</v>
      </c>
      <c r="K120" s="194" t="s">
        <v>134</v>
      </c>
      <c r="L120" s="195"/>
      <c r="M120" s="99" t="s">
        <v>1</v>
      </c>
      <c r="N120" s="100" t="s">
        <v>43</v>
      </c>
      <c r="O120" s="100" t="s">
        <v>135</v>
      </c>
      <c r="P120" s="100" t="s">
        <v>136</v>
      </c>
      <c r="Q120" s="100" t="s">
        <v>137</v>
      </c>
      <c r="R120" s="100" t="s">
        <v>138</v>
      </c>
      <c r="S120" s="100" t="s">
        <v>139</v>
      </c>
      <c r="T120" s="101" t="s">
        <v>140</v>
      </c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</row>
    <row r="121" spans="1:63" s="2" customFormat="1" ht="22.8" customHeight="1">
      <c r="A121" s="37"/>
      <c r="B121" s="38"/>
      <c r="C121" s="106" t="s">
        <v>141</v>
      </c>
      <c r="D121" s="39"/>
      <c r="E121" s="39"/>
      <c r="F121" s="39"/>
      <c r="G121" s="39"/>
      <c r="H121" s="39"/>
      <c r="I121" s="39"/>
      <c r="J121" s="196">
        <f>BK121</f>
        <v>0</v>
      </c>
      <c r="K121" s="39"/>
      <c r="L121" s="43"/>
      <c r="M121" s="102"/>
      <c r="N121" s="197"/>
      <c r="O121" s="103"/>
      <c r="P121" s="198">
        <f>P122+P173</f>
        <v>0</v>
      </c>
      <c r="Q121" s="103"/>
      <c r="R121" s="198">
        <f>R122+R173</f>
        <v>0</v>
      </c>
      <c r="S121" s="103"/>
      <c r="T121" s="199">
        <f>T122+T173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78</v>
      </c>
      <c r="AU121" s="16" t="s">
        <v>124</v>
      </c>
      <c r="BK121" s="200">
        <f>BK122+BK173</f>
        <v>0</v>
      </c>
    </row>
    <row r="122" spans="1:63" s="12" customFormat="1" ht="25.9" customHeight="1">
      <c r="A122" s="12"/>
      <c r="B122" s="201"/>
      <c r="C122" s="202"/>
      <c r="D122" s="203" t="s">
        <v>78</v>
      </c>
      <c r="E122" s="204" t="s">
        <v>142</v>
      </c>
      <c r="F122" s="204" t="s">
        <v>143</v>
      </c>
      <c r="G122" s="202"/>
      <c r="H122" s="202"/>
      <c r="I122" s="205"/>
      <c r="J122" s="206">
        <f>BK122</f>
        <v>0</v>
      </c>
      <c r="K122" s="202"/>
      <c r="L122" s="207"/>
      <c r="M122" s="208"/>
      <c r="N122" s="209"/>
      <c r="O122" s="209"/>
      <c r="P122" s="210">
        <f>P123+P134+P167</f>
        <v>0</v>
      </c>
      <c r="Q122" s="209"/>
      <c r="R122" s="210">
        <f>R123+R134+R167</f>
        <v>0</v>
      </c>
      <c r="S122" s="209"/>
      <c r="T122" s="211">
        <f>T123+T134+T167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2" t="s">
        <v>87</v>
      </c>
      <c r="AT122" s="213" t="s">
        <v>78</v>
      </c>
      <c r="AU122" s="213" t="s">
        <v>79</v>
      </c>
      <c r="AY122" s="212" t="s">
        <v>144</v>
      </c>
      <c r="BK122" s="214">
        <f>BK123+BK134+BK167</f>
        <v>0</v>
      </c>
    </row>
    <row r="123" spans="1:63" s="12" customFormat="1" ht="22.8" customHeight="1">
      <c r="A123" s="12"/>
      <c r="B123" s="201"/>
      <c r="C123" s="202"/>
      <c r="D123" s="203" t="s">
        <v>78</v>
      </c>
      <c r="E123" s="215" t="s">
        <v>87</v>
      </c>
      <c r="F123" s="215" t="s">
        <v>145</v>
      </c>
      <c r="G123" s="202"/>
      <c r="H123" s="202"/>
      <c r="I123" s="205"/>
      <c r="J123" s="216">
        <f>BK123</f>
        <v>0</v>
      </c>
      <c r="K123" s="202"/>
      <c r="L123" s="207"/>
      <c r="M123" s="208"/>
      <c r="N123" s="209"/>
      <c r="O123" s="209"/>
      <c r="P123" s="210">
        <f>SUM(P124:P133)</f>
        <v>0</v>
      </c>
      <c r="Q123" s="209"/>
      <c r="R123" s="210">
        <f>SUM(R124:R133)</f>
        <v>0</v>
      </c>
      <c r="S123" s="209"/>
      <c r="T123" s="211">
        <f>SUM(T124:T133)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2" t="s">
        <v>87</v>
      </c>
      <c r="AT123" s="213" t="s">
        <v>78</v>
      </c>
      <c r="AU123" s="213" t="s">
        <v>87</v>
      </c>
      <c r="AY123" s="212" t="s">
        <v>144</v>
      </c>
      <c r="BK123" s="214">
        <f>SUM(BK124:BK133)</f>
        <v>0</v>
      </c>
    </row>
    <row r="124" spans="1:65" s="2" customFormat="1" ht="24.15" customHeight="1">
      <c r="A124" s="37"/>
      <c r="B124" s="38"/>
      <c r="C124" s="217" t="s">
        <v>229</v>
      </c>
      <c r="D124" s="217" t="s">
        <v>147</v>
      </c>
      <c r="E124" s="218" t="s">
        <v>212</v>
      </c>
      <c r="F124" s="219" t="s">
        <v>213</v>
      </c>
      <c r="G124" s="220" t="s">
        <v>150</v>
      </c>
      <c r="H124" s="221">
        <v>2.6</v>
      </c>
      <c r="I124" s="222"/>
      <c r="J124" s="223">
        <f>ROUND(I124*H124,2)</f>
        <v>0</v>
      </c>
      <c r="K124" s="219" t="s">
        <v>151</v>
      </c>
      <c r="L124" s="43"/>
      <c r="M124" s="224" t="s">
        <v>1</v>
      </c>
      <c r="N124" s="225" t="s">
        <v>44</v>
      </c>
      <c r="O124" s="90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8" t="s">
        <v>152</v>
      </c>
      <c r="AT124" s="228" t="s">
        <v>147</v>
      </c>
      <c r="AU124" s="228" t="s">
        <v>89</v>
      </c>
      <c r="AY124" s="16" t="s">
        <v>144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6" t="s">
        <v>87</v>
      </c>
      <c r="BK124" s="229">
        <f>ROUND(I124*H124,2)</f>
        <v>0</v>
      </c>
      <c r="BL124" s="16" t="s">
        <v>152</v>
      </c>
      <c r="BM124" s="228" t="s">
        <v>240</v>
      </c>
    </row>
    <row r="125" spans="1:47" s="2" customFormat="1" ht="12">
      <c r="A125" s="37"/>
      <c r="B125" s="38"/>
      <c r="C125" s="39"/>
      <c r="D125" s="230" t="s">
        <v>154</v>
      </c>
      <c r="E125" s="39"/>
      <c r="F125" s="231" t="s">
        <v>213</v>
      </c>
      <c r="G125" s="39"/>
      <c r="H125" s="39"/>
      <c r="I125" s="232"/>
      <c r="J125" s="39"/>
      <c r="K125" s="39"/>
      <c r="L125" s="43"/>
      <c r="M125" s="233"/>
      <c r="N125" s="234"/>
      <c r="O125" s="90"/>
      <c r="P125" s="90"/>
      <c r="Q125" s="90"/>
      <c r="R125" s="90"/>
      <c r="S125" s="90"/>
      <c r="T125" s="91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154</v>
      </c>
      <c r="AU125" s="16" t="s">
        <v>89</v>
      </c>
    </row>
    <row r="126" spans="1:47" s="2" customFormat="1" ht="12">
      <c r="A126" s="37"/>
      <c r="B126" s="38"/>
      <c r="C126" s="39"/>
      <c r="D126" s="230" t="s">
        <v>155</v>
      </c>
      <c r="E126" s="39"/>
      <c r="F126" s="235" t="s">
        <v>156</v>
      </c>
      <c r="G126" s="39"/>
      <c r="H126" s="39"/>
      <c r="I126" s="232"/>
      <c r="J126" s="39"/>
      <c r="K126" s="39"/>
      <c r="L126" s="43"/>
      <c r="M126" s="233"/>
      <c r="N126" s="234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155</v>
      </c>
      <c r="AU126" s="16" t="s">
        <v>89</v>
      </c>
    </row>
    <row r="127" spans="1:51" s="13" customFormat="1" ht="12">
      <c r="A127" s="13"/>
      <c r="B127" s="236"/>
      <c r="C127" s="237"/>
      <c r="D127" s="230" t="s">
        <v>157</v>
      </c>
      <c r="E127" s="238" t="s">
        <v>1</v>
      </c>
      <c r="F127" s="239" t="s">
        <v>241</v>
      </c>
      <c r="G127" s="237"/>
      <c r="H127" s="240">
        <v>2.6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6" t="s">
        <v>157</v>
      </c>
      <c r="AU127" s="246" t="s">
        <v>89</v>
      </c>
      <c r="AV127" s="13" t="s">
        <v>89</v>
      </c>
      <c r="AW127" s="13" t="s">
        <v>36</v>
      </c>
      <c r="AX127" s="13" t="s">
        <v>79</v>
      </c>
      <c r="AY127" s="246" t="s">
        <v>144</v>
      </c>
    </row>
    <row r="128" spans="1:51" s="14" customFormat="1" ht="12">
      <c r="A128" s="14"/>
      <c r="B128" s="247"/>
      <c r="C128" s="248"/>
      <c r="D128" s="230" t="s">
        <v>157</v>
      </c>
      <c r="E128" s="249" t="s">
        <v>1</v>
      </c>
      <c r="F128" s="250" t="s">
        <v>159</v>
      </c>
      <c r="G128" s="248"/>
      <c r="H128" s="251">
        <v>2.6</v>
      </c>
      <c r="I128" s="252"/>
      <c r="J128" s="248"/>
      <c r="K128" s="248"/>
      <c r="L128" s="253"/>
      <c r="M128" s="254"/>
      <c r="N128" s="255"/>
      <c r="O128" s="255"/>
      <c r="P128" s="255"/>
      <c r="Q128" s="255"/>
      <c r="R128" s="255"/>
      <c r="S128" s="255"/>
      <c r="T128" s="256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7" t="s">
        <v>157</v>
      </c>
      <c r="AU128" s="257" t="s">
        <v>89</v>
      </c>
      <c r="AV128" s="14" t="s">
        <v>152</v>
      </c>
      <c r="AW128" s="14" t="s">
        <v>36</v>
      </c>
      <c r="AX128" s="14" t="s">
        <v>87</v>
      </c>
      <c r="AY128" s="257" t="s">
        <v>144</v>
      </c>
    </row>
    <row r="129" spans="1:65" s="2" customFormat="1" ht="24.15" customHeight="1">
      <c r="A129" s="37"/>
      <c r="B129" s="38"/>
      <c r="C129" s="217" t="s">
        <v>146</v>
      </c>
      <c r="D129" s="217" t="s">
        <v>147</v>
      </c>
      <c r="E129" s="218" t="s">
        <v>148</v>
      </c>
      <c r="F129" s="219" t="s">
        <v>149</v>
      </c>
      <c r="G129" s="220" t="s">
        <v>150</v>
      </c>
      <c r="H129" s="221">
        <v>56.6</v>
      </c>
      <c r="I129" s="222"/>
      <c r="J129" s="223">
        <f>ROUND(I129*H129,2)</f>
        <v>0</v>
      </c>
      <c r="K129" s="219" t="s">
        <v>151</v>
      </c>
      <c r="L129" s="43"/>
      <c r="M129" s="224" t="s">
        <v>1</v>
      </c>
      <c r="N129" s="225" t="s">
        <v>44</v>
      </c>
      <c r="O129" s="90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8" t="s">
        <v>152</v>
      </c>
      <c r="AT129" s="228" t="s">
        <v>147</v>
      </c>
      <c r="AU129" s="228" t="s">
        <v>89</v>
      </c>
      <c r="AY129" s="16" t="s">
        <v>144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6" t="s">
        <v>87</v>
      </c>
      <c r="BK129" s="229">
        <f>ROUND(I129*H129,2)</f>
        <v>0</v>
      </c>
      <c r="BL129" s="16" t="s">
        <v>152</v>
      </c>
      <c r="BM129" s="228" t="s">
        <v>153</v>
      </c>
    </row>
    <row r="130" spans="1:47" s="2" customFormat="1" ht="12">
      <c r="A130" s="37"/>
      <c r="B130" s="38"/>
      <c r="C130" s="39"/>
      <c r="D130" s="230" t="s">
        <v>154</v>
      </c>
      <c r="E130" s="39"/>
      <c r="F130" s="231" t="s">
        <v>149</v>
      </c>
      <c r="G130" s="39"/>
      <c r="H130" s="39"/>
      <c r="I130" s="232"/>
      <c r="J130" s="39"/>
      <c r="K130" s="39"/>
      <c r="L130" s="43"/>
      <c r="M130" s="233"/>
      <c r="N130" s="234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154</v>
      </c>
      <c r="AU130" s="16" t="s">
        <v>89</v>
      </c>
    </row>
    <row r="131" spans="1:47" s="2" customFormat="1" ht="12">
      <c r="A131" s="37"/>
      <c r="B131" s="38"/>
      <c r="C131" s="39"/>
      <c r="D131" s="230" t="s">
        <v>155</v>
      </c>
      <c r="E131" s="39"/>
      <c r="F131" s="235" t="s">
        <v>156</v>
      </c>
      <c r="G131" s="39"/>
      <c r="H131" s="39"/>
      <c r="I131" s="232"/>
      <c r="J131" s="39"/>
      <c r="K131" s="39"/>
      <c r="L131" s="43"/>
      <c r="M131" s="233"/>
      <c r="N131" s="234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155</v>
      </c>
      <c r="AU131" s="16" t="s">
        <v>89</v>
      </c>
    </row>
    <row r="132" spans="1:51" s="13" customFormat="1" ht="12">
      <c r="A132" s="13"/>
      <c r="B132" s="236"/>
      <c r="C132" s="237"/>
      <c r="D132" s="230" t="s">
        <v>157</v>
      </c>
      <c r="E132" s="238" t="s">
        <v>1</v>
      </c>
      <c r="F132" s="239" t="s">
        <v>242</v>
      </c>
      <c r="G132" s="237"/>
      <c r="H132" s="240">
        <v>56.6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157</v>
      </c>
      <c r="AU132" s="246" t="s">
        <v>89</v>
      </c>
      <c r="AV132" s="13" t="s">
        <v>89</v>
      </c>
      <c r="AW132" s="13" t="s">
        <v>36</v>
      </c>
      <c r="AX132" s="13" t="s">
        <v>79</v>
      </c>
      <c r="AY132" s="246" t="s">
        <v>144</v>
      </c>
    </row>
    <row r="133" spans="1:51" s="14" customFormat="1" ht="12">
      <c r="A133" s="14"/>
      <c r="B133" s="247"/>
      <c r="C133" s="248"/>
      <c r="D133" s="230" t="s">
        <v>157</v>
      </c>
      <c r="E133" s="249" t="s">
        <v>1</v>
      </c>
      <c r="F133" s="250" t="s">
        <v>159</v>
      </c>
      <c r="G133" s="248"/>
      <c r="H133" s="251">
        <v>56.6</v>
      </c>
      <c r="I133" s="252"/>
      <c r="J133" s="248"/>
      <c r="K133" s="248"/>
      <c r="L133" s="253"/>
      <c r="M133" s="254"/>
      <c r="N133" s="255"/>
      <c r="O133" s="255"/>
      <c r="P133" s="255"/>
      <c r="Q133" s="255"/>
      <c r="R133" s="255"/>
      <c r="S133" s="255"/>
      <c r="T133" s="25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7" t="s">
        <v>157</v>
      </c>
      <c r="AU133" s="257" t="s">
        <v>89</v>
      </c>
      <c r="AV133" s="14" t="s">
        <v>152</v>
      </c>
      <c r="AW133" s="14" t="s">
        <v>36</v>
      </c>
      <c r="AX133" s="14" t="s">
        <v>87</v>
      </c>
      <c r="AY133" s="257" t="s">
        <v>144</v>
      </c>
    </row>
    <row r="134" spans="1:63" s="12" customFormat="1" ht="22.8" customHeight="1">
      <c r="A134" s="12"/>
      <c r="B134" s="201"/>
      <c r="C134" s="202"/>
      <c r="D134" s="203" t="s">
        <v>78</v>
      </c>
      <c r="E134" s="215" t="s">
        <v>160</v>
      </c>
      <c r="F134" s="215" t="s">
        <v>161</v>
      </c>
      <c r="G134" s="202"/>
      <c r="H134" s="202"/>
      <c r="I134" s="205"/>
      <c r="J134" s="216">
        <f>BK134</f>
        <v>0</v>
      </c>
      <c r="K134" s="202"/>
      <c r="L134" s="207"/>
      <c r="M134" s="208"/>
      <c r="N134" s="209"/>
      <c r="O134" s="209"/>
      <c r="P134" s="210">
        <f>SUM(P135:P166)</f>
        <v>0</v>
      </c>
      <c r="Q134" s="209"/>
      <c r="R134" s="210">
        <f>SUM(R135:R166)</f>
        <v>0</v>
      </c>
      <c r="S134" s="209"/>
      <c r="T134" s="211">
        <f>SUM(T135:T166)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2" t="s">
        <v>87</v>
      </c>
      <c r="AT134" s="213" t="s">
        <v>78</v>
      </c>
      <c r="AU134" s="213" t="s">
        <v>87</v>
      </c>
      <c r="AY134" s="212" t="s">
        <v>144</v>
      </c>
      <c r="BK134" s="214">
        <f>SUM(BK135:BK166)</f>
        <v>0</v>
      </c>
    </row>
    <row r="135" spans="1:65" s="2" customFormat="1" ht="21.75" customHeight="1">
      <c r="A135" s="37"/>
      <c r="B135" s="38"/>
      <c r="C135" s="217" t="s">
        <v>89</v>
      </c>
      <c r="D135" s="217" t="s">
        <v>147</v>
      </c>
      <c r="E135" s="218" t="s">
        <v>162</v>
      </c>
      <c r="F135" s="219" t="s">
        <v>163</v>
      </c>
      <c r="G135" s="220" t="s">
        <v>150</v>
      </c>
      <c r="H135" s="221">
        <v>42.45</v>
      </c>
      <c r="I135" s="222"/>
      <c r="J135" s="223">
        <f>ROUND(I135*H135,2)</f>
        <v>0</v>
      </c>
      <c r="K135" s="219" t="s">
        <v>164</v>
      </c>
      <c r="L135" s="43"/>
      <c r="M135" s="224" t="s">
        <v>1</v>
      </c>
      <c r="N135" s="225" t="s">
        <v>44</v>
      </c>
      <c r="O135" s="90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8" t="s">
        <v>152</v>
      </c>
      <c r="AT135" s="228" t="s">
        <v>147</v>
      </c>
      <c r="AU135" s="228" t="s">
        <v>89</v>
      </c>
      <c r="AY135" s="16" t="s">
        <v>144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6" t="s">
        <v>87</v>
      </c>
      <c r="BK135" s="229">
        <f>ROUND(I135*H135,2)</f>
        <v>0</v>
      </c>
      <c r="BL135" s="16" t="s">
        <v>152</v>
      </c>
      <c r="BM135" s="228" t="s">
        <v>165</v>
      </c>
    </row>
    <row r="136" spans="1:47" s="2" customFormat="1" ht="12">
      <c r="A136" s="37"/>
      <c r="B136" s="38"/>
      <c r="C136" s="39"/>
      <c r="D136" s="230" t="s">
        <v>154</v>
      </c>
      <c r="E136" s="39"/>
      <c r="F136" s="231" t="s">
        <v>163</v>
      </c>
      <c r="G136" s="39"/>
      <c r="H136" s="39"/>
      <c r="I136" s="232"/>
      <c r="J136" s="39"/>
      <c r="K136" s="39"/>
      <c r="L136" s="43"/>
      <c r="M136" s="233"/>
      <c r="N136" s="234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154</v>
      </c>
      <c r="AU136" s="16" t="s">
        <v>89</v>
      </c>
    </row>
    <row r="137" spans="1:47" s="2" customFormat="1" ht="12">
      <c r="A137" s="37"/>
      <c r="B137" s="38"/>
      <c r="C137" s="39"/>
      <c r="D137" s="230" t="s">
        <v>155</v>
      </c>
      <c r="E137" s="39"/>
      <c r="F137" s="235" t="s">
        <v>166</v>
      </c>
      <c r="G137" s="39"/>
      <c r="H137" s="39"/>
      <c r="I137" s="232"/>
      <c r="J137" s="39"/>
      <c r="K137" s="39"/>
      <c r="L137" s="43"/>
      <c r="M137" s="233"/>
      <c r="N137" s="234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155</v>
      </c>
      <c r="AU137" s="16" t="s">
        <v>89</v>
      </c>
    </row>
    <row r="138" spans="1:51" s="13" customFormat="1" ht="12">
      <c r="A138" s="13"/>
      <c r="B138" s="236"/>
      <c r="C138" s="237"/>
      <c r="D138" s="230" t="s">
        <v>157</v>
      </c>
      <c r="E138" s="238" t="s">
        <v>1</v>
      </c>
      <c r="F138" s="239" t="s">
        <v>243</v>
      </c>
      <c r="G138" s="237"/>
      <c r="H138" s="240">
        <v>39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157</v>
      </c>
      <c r="AU138" s="246" t="s">
        <v>89</v>
      </c>
      <c r="AV138" s="13" t="s">
        <v>89</v>
      </c>
      <c r="AW138" s="13" t="s">
        <v>36</v>
      </c>
      <c r="AX138" s="13" t="s">
        <v>79</v>
      </c>
      <c r="AY138" s="246" t="s">
        <v>144</v>
      </c>
    </row>
    <row r="139" spans="1:51" s="13" customFormat="1" ht="12">
      <c r="A139" s="13"/>
      <c r="B139" s="236"/>
      <c r="C139" s="237"/>
      <c r="D139" s="230" t="s">
        <v>157</v>
      </c>
      <c r="E139" s="238" t="s">
        <v>1</v>
      </c>
      <c r="F139" s="239" t="s">
        <v>244</v>
      </c>
      <c r="G139" s="237"/>
      <c r="H139" s="240">
        <v>3.45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157</v>
      </c>
      <c r="AU139" s="246" t="s">
        <v>89</v>
      </c>
      <c r="AV139" s="13" t="s">
        <v>89</v>
      </c>
      <c r="AW139" s="13" t="s">
        <v>36</v>
      </c>
      <c r="AX139" s="13" t="s">
        <v>79</v>
      </c>
      <c r="AY139" s="246" t="s">
        <v>144</v>
      </c>
    </row>
    <row r="140" spans="1:51" s="14" customFormat="1" ht="12">
      <c r="A140" s="14"/>
      <c r="B140" s="247"/>
      <c r="C140" s="248"/>
      <c r="D140" s="230" t="s">
        <v>157</v>
      </c>
      <c r="E140" s="249" t="s">
        <v>1</v>
      </c>
      <c r="F140" s="250" t="s">
        <v>159</v>
      </c>
      <c r="G140" s="248"/>
      <c r="H140" s="251">
        <v>42.45</v>
      </c>
      <c r="I140" s="252"/>
      <c r="J140" s="248"/>
      <c r="K140" s="248"/>
      <c r="L140" s="253"/>
      <c r="M140" s="254"/>
      <c r="N140" s="255"/>
      <c r="O140" s="255"/>
      <c r="P140" s="255"/>
      <c r="Q140" s="255"/>
      <c r="R140" s="255"/>
      <c r="S140" s="255"/>
      <c r="T140" s="256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7" t="s">
        <v>157</v>
      </c>
      <c r="AU140" s="257" t="s">
        <v>89</v>
      </c>
      <c r="AV140" s="14" t="s">
        <v>152</v>
      </c>
      <c r="AW140" s="14" t="s">
        <v>36</v>
      </c>
      <c r="AX140" s="14" t="s">
        <v>87</v>
      </c>
      <c r="AY140" s="257" t="s">
        <v>144</v>
      </c>
    </row>
    <row r="141" spans="1:65" s="2" customFormat="1" ht="24.15" customHeight="1">
      <c r="A141" s="37"/>
      <c r="B141" s="38"/>
      <c r="C141" s="217" t="s">
        <v>168</v>
      </c>
      <c r="D141" s="217" t="s">
        <v>147</v>
      </c>
      <c r="E141" s="218" t="s">
        <v>169</v>
      </c>
      <c r="F141" s="219" t="s">
        <v>170</v>
      </c>
      <c r="G141" s="220" t="s">
        <v>171</v>
      </c>
      <c r="H141" s="221">
        <v>743</v>
      </c>
      <c r="I141" s="222"/>
      <c r="J141" s="223">
        <f>ROUND(I141*H141,2)</f>
        <v>0</v>
      </c>
      <c r="K141" s="219" t="s">
        <v>151</v>
      </c>
      <c r="L141" s="43"/>
      <c r="M141" s="224" t="s">
        <v>1</v>
      </c>
      <c r="N141" s="225" t="s">
        <v>44</v>
      </c>
      <c r="O141" s="90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8" t="s">
        <v>152</v>
      </c>
      <c r="AT141" s="228" t="s">
        <v>147</v>
      </c>
      <c r="AU141" s="228" t="s">
        <v>89</v>
      </c>
      <c r="AY141" s="16" t="s">
        <v>144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6" t="s">
        <v>87</v>
      </c>
      <c r="BK141" s="229">
        <f>ROUND(I141*H141,2)</f>
        <v>0</v>
      </c>
      <c r="BL141" s="16" t="s">
        <v>152</v>
      </c>
      <c r="BM141" s="228" t="s">
        <v>172</v>
      </c>
    </row>
    <row r="142" spans="1:47" s="2" customFormat="1" ht="12">
      <c r="A142" s="37"/>
      <c r="B142" s="38"/>
      <c r="C142" s="39"/>
      <c r="D142" s="230" t="s">
        <v>154</v>
      </c>
      <c r="E142" s="39"/>
      <c r="F142" s="231" t="s">
        <v>170</v>
      </c>
      <c r="G142" s="39"/>
      <c r="H142" s="39"/>
      <c r="I142" s="232"/>
      <c r="J142" s="39"/>
      <c r="K142" s="39"/>
      <c r="L142" s="43"/>
      <c r="M142" s="233"/>
      <c r="N142" s="234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154</v>
      </c>
      <c r="AU142" s="16" t="s">
        <v>89</v>
      </c>
    </row>
    <row r="143" spans="1:47" s="2" customFormat="1" ht="12">
      <c r="A143" s="37"/>
      <c r="B143" s="38"/>
      <c r="C143" s="39"/>
      <c r="D143" s="230" t="s">
        <v>155</v>
      </c>
      <c r="E143" s="39"/>
      <c r="F143" s="235" t="s">
        <v>173</v>
      </c>
      <c r="G143" s="39"/>
      <c r="H143" s="39"/>
      <c r="I143" s="232"/>
      <c r="J143" s="39"/>
      <c r="K143" s="39"/>
      <c r="L143" s="43"/>
      <c r="M143" s="233"/>
      <c r="N143" s="234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155</v>
      </c>
      <c r="AU143" s="16" t="s">
        <v>89</v>
      </c>
    </row>
    <row r="144" spans="1:51" s="13" customFormat="1" ht="12">
      <c r="A144" s="13"/>
      <c r="B144" s="236"/>
      <c r="C144" s="237"/>
      <c r="D144" s="230" t="s">
        <v>157</v>
      </c>
      <c r="E144" s="238" t="s">
        <v>1</v>
      </c>
      <c r="F144" s="239" t="s">
        <v>245</v>
      </c>
      <c r="G144" s="237"/>
      <c r="H144" s="240">
        <v>283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157</v>
      </c>
      <c r="AU144" s="246" t="s">
        <v>89</v>
      </c>
      <c r="AV144" s="13" t="s">
        <v>89</v>
      </c>
      <c r="AW144" s="13" t="s">
        <v>36</v>
      </c>
      <c r="AX144" s="13" t="s">
        <v>79</v>
      </c>
      <c r="AY144" s="246" t="s">
        <v>144</v>
      </c>
    </row>
    <row r="145" spans="1:51" s="13" customFormat="1" ht="12">
      <c r="A145" s="13"/>
      <c r="B145" s="236"/>
      <c r="C145" s="237"/>
      <c r="D145" s="230" t="s">
        <v>157</v>
      </c>
      <c r="E145" s="238" t="s">
        <v>1</v>
      </c>
      <c r="F145" s="239" t="s">
        <v>246</v>
      </c>
      <c r="G145" s="237"/>
      <c r="H145" s="240">
        <v>460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157</v>
      </c>
      <c r="AU145" s="246" t="s">
        <v>89</v>
      </c>
      <c r="AV145" s="13" t="s">
        <v>89</v>
      </c>
      <c r="AW145" s="13" t="s">
        <v>36</v>
      </c>
      <c r="AX145" s="13" t="s">
        <v>79</v>
      </c>
      <c r="AY145" s="246" t="s">
        <v>144</v>
      </c>
    </row>
    <row r="146" spans="1:51" s="14" customFormat="1" ht="12">
      <c r="A146" s="14"/>
      <c r="B146" s="247"/>
      <c r="C146" s="248"/>
      <c r="D146" s="230" t="s">
        <v>157</v>
      </c>
      <c r="E146" s="249" t="s">
        <v>1</v>
      </c>
      <c r="F146" s="250" t="s">
        <v>159</v>
      </c>
      <c r="G146" s="248"/>
      <c r="H146" s="251">
        <v>743</v>
      </c>
      <c r="I146" s="252"/>
      <c r="J146" s="248"/>
      <c r="K146" s="248"/>
      <c r="L146" s="253"/>
      <c r="M146" s="254"/>
      <c r="N146" s="255"/>
      <c r="O146" s="255"/>
      <c r="P146" s="255"/>
      <c r="Q146" s="255"/>
      <c r="R146" s="255"/>
      <c r="S146" s="255"/>
      <c r="T146" s="256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7" t="s">
        <v>157</v>
      </c>
      <c r="AU146" s="257" t="s">
        <v>89</v>
      </c>
      <c r="AV146" s="14" t="s">
        <v>152</v>
      </c>
      <c r="AW146" s="14" t="s">
        <v>36</v>
      </c>
      <c r="AX146" s="14" t="s">
        <v>87</v>
      </c>
      <c r="AY146" s="257" t="s">
        <v>144</v>
      </c>
    </row>
    <row r="147" spans="1:65" s="2" customFormat="1" ht="24.15" customHeight="1">
      <c r="A147" s="37"/>
      <c r="B147" s="38"/>
      <c r="C147" s="217" t="s">
        <v>211</v>
      </c>
      <c r="D147" s="217" t="s">
        <v>147</v>
      </c>
      <c r="E147" s="218" t="s">
        <v>247</v>
      </c>
      <c r="F147" s="219" t="s">
        <v>248</v>
      </c>
      <c r="G147" s="220" t="s">
        <v>150</v>
      </c>
      <c r="H147" s="221">
        <v>23</v>
      </c>
      <c r="I147" s="222"/>
      <c r="J147" s="223">
        <f>ROUND(I147*H147,2)</f>
        <v>0</v>
      </c>
      <c r="K147" s="219" t="s">
        <v>151</v>
      </c>
      <c r="L147" s="43"/>
      <c r="M147" s="224" t="s">
        <v>1</v>
      </c>
      <c r="N147" s="225" t="s">
        <v>44</v>
      </c>
      <c r="O147" s="90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8" t="s">
        <v>152</v>
      </c>
      <c r="AT147" s="228" t="s">
        <v>147</v>
      </c>
      <c r="AU147" s="228" t="s">
        <v>89</v>
      </c>
      <c r="AY147" s="16" t="s">
        <v>144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6" t="s">
        <v>87</v>
      </c>
      <c r="BK147" s="229">
        <f>ROUND(I147*H147,2)</f>
        <v>0</v>
      </c>
      <c r="BL147" s="16" t="s">
        <v>152</v>
      </c>
      <c r="BM147" s="228" t="s">
        <v>249</v>
      </c>
    </row>
    <row r="148" spans="1:47" s="2" customFormat="1" ht="12">
      <c r="A148" s="37"/>
      <c r="B148" s="38"/>
      <c r="C148" s="39"/>
      <c r="D148" s="230" t="s">
        <v>154</v>
      </c>
      <c r="E148" s="39"/>
      <c r="F148" s="231" t="s">
        <v>248</v>
      </c>
      <c r="G148" s="39"/>
      <c r="H148" s="39"/>
      <c r="I148" s="232"/>
      <c r="J148" s="39"/>
      <c r="K148" s="39"/>
      <c r="L148" s="43"/>
      <c r="M148" s="233"/>
      <c r="N148" s="234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154</v>
      </c>
      <c r="AU148" s="16" t="s">
        <v>89</v>
      </c>
    </row>
    <row r="149" spans="1:47" s="2" customFormat="1" ht="12">
      <c r="A149" s="37"/>
      <c r="B149" s="38"/>
      <c r="C149" s="39"/>
      <c r="D149" s="230" t="s">
        <v>155</v>
      </c>
      <c r="E149" s="39"/>
      <c r="F149" s="235" t="s">
        <v>179</v>
      </c>
      <c r="G149" s="39"/>
      <c r="H149" s="39"/>
      <c r="I149" s="232"/>
      <c r="J149" s="39"/>
      <c r="K149" s="39"/>
      <c r="L149" s="43"/>
      <c r="M149" s="233"/>
      <c r="N149" s="234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155</v>
      </c>
      <c r="AU149" s="16" t="s">
        <v>89</v>
      </c>
    </row>
    <row r="150" spans="1:47" s="2" customFormat="1" ht="12">
      <c r="A150" s="37"/>
      <c r="B150" s="38"/>
      <c r="C150" s="39"/>
      <c r="D150" s="230" t="s">
        <v>180</v>
      </c>
      <c r="E150" s="39"/>
      <c r="F150" s="235" t="s">
        <v>250</v>
      </c>
      <c r="G150" s="39"/>
      <c r="H150" s="39"/>
      <c r="I150" s="232"/>
      <c r="J150" s="39"/>
      <c r="K150" s="39"/>
      <c r="L150" s="43"/>
      <c r="M150" s="233"/>
      <c r="N150" s="234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180</v>
      </c>
      <c r="AU150" s="16" t="s">
        <v>89</v>
      </c>
    </row>
    <row r="151" spans="1:51" s="13" customFormat="1" ht="12">
      <c r="A151" s="13"/>
      <c r="B151" s="236"/>
      <c r="C151" s="237"/>
      <c r="D151" s="230" t="s">
        <v>157</v>
      </c>
      <c r="E151" s="238" t="s">
        <v>1</v>
      </c>
      <c r="F151" s="239" t="s">
        <v>251</v>
      </c>
      <c r="G151" s="237"/>
      <c r="H151" s="240">
        <v>23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157</v>
      </c>
      <c r="AU151" s="246" t="s">
        <v>89</v>
      </c>
      <c r="AV151" s="13" t="s">
        <v>89</v>
      </c>
      <c r="AW151" s="13" t="s">
        <v>36</v>
      </c>
      <c r="AX151" s="13" t="s">
        <v>79</v>
      </c>
      <c r="AY151" s="246" t="s">
        <v>144</v>
      </c>
    </row>
    <row r="152" spans="1:51" s="14" customFormat="1" ht="12">
      <c r="A152" s="14"/>
      <c r="B152" s="247"/>
      <c r="C152" s="248"/>
      <c r="D152" s="230" t="s">
        <v>157</v>
      </c>
      <c r="E152" s="249" t="s">
        <v>1</v>
      </c>
      <c r="F152" s="250" t="s">
        <v>159</v>
      </c>
      <c r="G152" s="248"/>
      <c r="H152" s="251">
        <v>23</v>
      </c>
      <c r="I152" s="252"/>
      <c r="J152" s="248"/>
      <c r="K152" s="248"/>
      <c r="L152" s="253"/>
      <c r="M152" s="254"/>
      <c r="N152" s="255"/>
      <c r="O152" s="255"/>
      <c r="P152" s="255"/>
      <c r="Q152" s="255"/>
      <c r="R152" s="255"/>
      <c r="S152" s="255"/>
      <c r="T152" s="25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7" t="s">
        <v>157</v>
      </c>
      <c r="AU152" s="257" t="s">
        <v>89</v>
      </c>
      <c r="AV152" s="14" t="s">
        <v>152</v>
      </c>
      <c r="AW152" s="14" t="s">
        <v>36</v>
      </c>
      <c r="AX152" s="14" t="s">
        <v>87</v>
      </c>
      <c r="AY152" s="257" t="s">
        <v>144</v>
      </c>
    </row>
    <row r="153" spans="1:65" s="2" customFormat="1" ht="24.15" customHeight="1">
      <c r="A153" s="37"/>
      <c r="B153" s="38"/>
      <c r="C153" s="217" t="s">
        <v>175</v>
      </c>
      <c r="D153" s="217" t="s">
        <v>147</v>
      </c>
      <c r="E153" s="218" t="s">
        <v>176</v>
      </c>
      <c r="F153" s="219" t="s">
        <v>177</v>
      </c>
      <c r="G153" s="220" t="s">
        <v>150</v>
      </c>
      <c r="H153" s="221">
        <v>14.15</v>
      </c>
      <c r="I153" s="222"/>
      <c r="J153" s="223">
        <f>ROUND(I153*H153,2)</f>
        <v>0</v>
      </c>
      <c r="K153" s="219" t="s">
        <v>151</v>
      </c>
      <c r="L153" s="43"/>
      <c r="M153" s="224" t="s">
        <v>1</v>
      </c>
      <c r="N153" s="225" t="s">
        <v>44</v>
      </c>
      <c r="O153" s="90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8" t="s">
        <v>152</v>
      </c>
      <c r="AT153" s="228" t="s">
        <v>147</v>
      </c>
      <c r="AU153" s="228" t="s">
        <v>89</v>
      </c>
      <c r="AY153" s="16" t="s">
        <v>144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6" t="s">
        <v>87</v>
      </c>
      <c r="BK153" s="229">
        <f>ROUND(I153*H153,2)</f>
        <v>0</v>
      </c>
      <c r="BL153" s="16" t="s">
        <v>152</v>
      </c>
      <c r="BM153" s="228" t="s">
        <v>178</v>
      </c>
    </row>
    <row r="154" spans="1:47" s="2" customFormat="1" ht="12">
      <c r="A154" s="37"/>
      <c r="B154" s="38"/>
      <c r="C154" s="39"/>
      <c r="D154" s="230" t="s">
        <v>154</v>
      </c>
      <c r="E154" s="39"/>
      <c r="F154" s="231" t="s">
        <v>177</v>
      </c>
      <c r="G154" s="39"/>
      <c r="H154" s="39"/>
      <c r="I154" s="232"/>
      <c r="J154" s="39"/>
      <c r="K154" s="39"/>
      <c r="L154" s="43"/>
      <c r="M154" s="233"/>
      <c r="N154" s="234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154</v>
      </c>
      <c r="AU154" s="16" t="s">
        <v>89</v>
      </c>
    </row>
    <row r="155" spans="1:47" s="2" customFormat="1" ht="12">
      <c r="A155" s="37"/>
      <c r="B155" s="38"/>
      <c r="C155" s="39"/>
      <c r="D155" s="230" t="s">
        <v>155</v>
      </c>
      <c r="E155" s="39"/>
      <c r="F155" s="235" t="s">
        <v>179</v>
      </c>
      <c r="G155" s="39"/>
      <c r="H155" s="39"/>
      <c r="I155" s="232"/>
      <c r="J155" s="39"/>
      <c r="K155" s="39"/>
      <c r="L155" s="43"/>
      <c r="M155" s="233"/>
      <c r="N155" s="234"/>
      <c r="O155" s="90"/>
      <c r="P155" s="90"/>
      <c r="Q155" s="90"/>
      <c r="R155" s="90"/>
      <c r="S155" s="90"/>
      <c r="T155" s="9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155</v>
      </c>
      <c r="AU155" s="16" t="s">
        <v>89</v>
      </c>
    </row>
    <row r="156" spans="1:47" s="2" customFormat="1" ht="12">
      <c r="A156" s="37"/>
      <c r="B156" s="38"/>
      <c r="C156" s="39"/>
      <c r="D156" s="230" t="s">
        <v>180</v>
      </c>
      <c r="E156" s="39"/>
      <c r="F156" s="235" t="s">
        <v>181</v>
      </c>
      <c r="G156" s="39"/>
      <c r="H156" s="39"/>
      <c r="I156" s="232"/>
      <c r="J156" s="39"/>
      <c r="K156" s="39"/>
      <c r="L156" s="43"/>
      <c r="M156" s="233"/>
      <c r="N156" s="234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180</v>
      </c>
      <c r="AU156" s="16" t="s">
        <v>89</v>
      </c>
    </row>
    <row r="157" spans="1:51" s="13" customFormat="1" ht="12">
      <c r="A157" s="13"/>
      <c r="B157" s="236"/>
      <c r="C157" s="237"/>
      <c r="D157" s="230" t="s">
        <v>157</v>
      </c>
      <c r="E157" s="238" t="s">
        <v>1</v>
      </c>
      <c r="F157" s="239" t="s">
        <v>252</v>
      </c>
      <c r="G157" s="237"/>
      <c r="H157" s="240">
        <v>14.15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157</v>
      </c>
      <c r="AU157" s="246" t="s">
        <v>89</v>
      </c>
      <c r="AV157" s="13" t="s">
        <v>89</v>
      </c>
      <c r="AW157" s="13" t="s">
        <v>36</v>
      </c>
      <c r="AX157" s="13" t="s">
        <v>79</v>
      </c>
      <c r="AY157" s="246" t="s">
        <v>144</v>
      </c>
    </row>
    <row r="158" spans="1:51" s="14" customFormat="1" ht="12">
      <c r="A158" s="14"/>
      <c r="B158" s="247"/>
      <c r="C158" s="248"/>
      <c r="D158" s="230" t="s">
        <v>157</v>
      </c>
      <c r="E158" s="249" t="s">
        <v>1</v>
      </c>
      <c r="F158" s="250" t="s">
        <v>159</v>
      </c>
      <c r="G158" s="248"/>
      <c r="H158" s="251">
        <v>14.15</v>
      </c>
      <c r="I158" s="252"/>
      <c r="J158" s="248"/>
      <c r="K158" s="248"/>
      <c r="L158" s="253"/>
      <c r="M158" s="254"/>
      <c r="N158" s="255"/>
      <c r="O158" s="255"/>
      <c r="P158" s="255"/>
      <c r="Q158" s="255"/>
      <c r="R158" s="255"/>
      <c r="S158" s="255"/>
      <c r="T158" s="256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7" t="s">
        <v>157</v>
      </c>
      <c r="AU158" s="257" t="s">
        <v>89</v>
      </c>
      <c r="AV158" s="14" t="s">
        <v>152</v>
      </c>
      <c r="AW158" s="14" t="s">
        <v>36</v>
      </c>
      <c r="AX158" s="14" t="s">
        <v>87</v>
      </c>
      <c r="AY158" s="257" t="s">
        <v>144</v>
      </c>
    </row>
    <row r="159" spans="1:65" s="2" customFormat="1" ht="16.5" customHeight="1">
      <c r="A159" s="37"/>
      <c r="B159" s="38"/>
      <c r="C159" s="217" t="s">
        <v>87</v>
      </c>
      <c r="D159" s="217" t="s">
        <v>147</v>
      </c>
      <c r="E159" s="218" t="s">
        <v>183</v>
      </c>
      <c r="F159" s="219" t="s">
        <v>184</v>
      </c>
      <c r="G159" s="220" t="s">
        <v>171</v>
      </c>
      <c r="H159" s="221">
        <v>503</v>
      </c>
      <c r="I159" s="222"/>
      <c r="J159" s="223">
        <f>ROUND(I159*H159,2)</f>
        <v>0</v>
      </c>
      <c r="K159" s="219" t="s">
        <v>151</v>
      </c>
      <c r="L159" s="43"/>
      <c r="M159" s="224" t="s">
        <v>1</v>
      </c>
      <c r="N159" s="225" t="s">
        <v>44</v>
      </c>
      <c r="O159" s="90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8" t="s">
        <v>152</v>
      </c>
      <c r="AT159" s="228" t="s">
        <v>147</v>
      </c>
      <c r="AU159" s="228" t="s">
        <v>89</v>
      </c>
      <c r="AY159" s="16" t="s">
        <v>144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6" t="s">
        <v>87</v>
      </c>
      <c r="BK159" s="229">
        <f>ROUND(I159*H159,2)</f>
        <v>0</v>
      </c>
      <c r="BL159" s="16" t="s">
        <v>152</v>
      </c>
      <c r="BM159" s="228" t="s">
        <v>185</v>
      </c>
    </row>
    <row r="160" spans="1:47" s="2" customFormat="1" ht="12">
      <c r="A160" s="37"/>
      <c r="B160" s="38"/>
      <c r="C160" s="39"/>
      <c r="D160" s="230" t="s">
        <v>154</v>
      </c>
      <c r="E160" s="39"/>
      <c r="F160" s="231" t="s">
        <v>184</v>
      </c>
      <c r="G160" s="39"/>
      <c r="H160" s="39"/>
      <c r="I160" s="232"/>
      <c r="J160" s="39"/>
      <c r="K160" s="39"/>
      <c r="L160" s="43"/>
      <c r="M160" s="233"/>
      <c r="N160" s="234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154</v>
      </c>
      <c r="AU160" s="16" t="s">
        <v>89</v>
      </c>
    </row>
    <row r="161" spans="1:47" s="2" customFormat="1" ht="12">
      <c r="A161" s="37"/>
      <c r="B161" s="38"/>
      <c r="C161" s="39"/>
      <c r="D161" s="230" t="s">
        <v>155</v>
      </c>
      <c r="E161" s="39"/>
      <c r="F161" s="235" t="s">
        <v>186</v>
      </c>
      <c r="G161" s="39"/>
      <c r="H161" s="39"/>
      <c r="I161" s="232"/>
      <c r="J161" s="39"/>
      <c r="K161" s="39"/>
      <c r="L161" s="43"/>
      <c r="M161" s="233"/>
      <c r="N161" s="234"/>
      <c r="O161" s="90"/>
      <c r="P161" s="90"/>
      <c r="Q161" s="90"/>
      <c r="R161" s="90"/>
      <c r="S161" s="90"/>
      <c r="T161" s="91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155</v>
      </c>
      <c r="AU161" s="16" t="s">
        <v>89</v>
      </c>
    </row>
    <row r="162" spans="1:47" s="2" customFormat="1" ht="12">
      <c r="A162" s="37"/>
      <c r="B162" s="38"/>
      <c r="C162" s="39"/>
      <c r="D162" s="230" t="s">
        <v>180</v>
      </c>
      <c r="E162" s="39"/>
      <c r="F162" s="235" t="s">
        <v>187</v>
      </c>
      <c r="G162" s="39"/>
      <c r="H162" s="39"/>
      <c r="I162" s="232"/>
      <c r="J162" s="39"/>
      <c r="K162" s="39"/>
      <c r="L162" s="43"/>
      <c r="M162" s="233"/>
      <c r="N162" s="234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180</v>
      </c>
      <c r="AU162" s="16" t="s">
        <v>89</v>
      </c>
    </row>
    <row r="163" spans="1:51" s="13" customFormat="1" ht="12">
      <c r="A163" s="13"/>
      <c r="B163" s="236"/>
      <c r="C163" s="237"/>
      <c r="D163" s="230" t="s">
        <v>157</v>
      </c>
      <c r="E163" s="238" t="s">
        <v>1</v>
      </c>
      <c r="F163" s="239" t="s">
        <v>253</v>
      </c>
      <c r="G163" s="237"/>
      <c r="H163" s="240">
        <v>450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157</v>
      </c>
      <c r="AU163" s="246" t="s">
        <v>89</v>
      </c>
      <c r="AV163" s="13" t="s">
        <v>89</v>
      </c>
      <c r="AW163" s="13" t="s">
        <v>36</v>
      </c>
      <c r="AX163" s="13" t="s">
        <v>79</v>
      </c>
      <c r="AY163" s="246" t="s">
        <v>144</v>
      </c>
    </row>
    <row r="164" spans="1:51" s="13" customFormat="1" ht="12">
      <c r="A164" s="13"/>
      <c r="B164" s="236"/>
      <c r="C164" s="237"/>
      <c r="D164" s="230" t="s">
        <v>157</v>
      </c>
      <c r="E164" s="238" t="s">
        <v>1</v>
      </c>
      <c r="F164" s="239" t="s">
        <v>254</v>
      </c>
      <c r="G164" s="237"/>
      <c r="H164" s="240">
        <v>23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157</v>
      </c>
      <c r="AU164" s="246" t="s">
        <v>89</v>
      </c>
      <c r="AV164" s="13" t="s">
        <v>89</v>
      </c>
      <c r="AW164" s="13" t="s">
        <v>36</v>
      </c>
      <c r="AX164" s="13" t="s">
        <v>79</v>
      </c>
      <c r="AY164" s="246" t="s">
        <v>144</v>
      </c>
    </row>
    <row r="165" spans="1:51" s="13" customFormat="1" ht="12">
      <c r="A165" s="13"/>
      <c r="B165" s="236"/>
      <c r="C165" s="237"/>
      <c r="D165" s="230" t="s">
        <v>157</v>
      </c>
      <c r="E165" s="238" t="s">
        <v>1</v>
      </c>
      <c r="F165" s="239" t="s">
        <v>255</v>
      </c>
      <c r="G165" s="237"/>
      <c r="H165" s="240">
        <v>30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6" t="s">
        <v>157</v>
      </c>
      <c r="AU165" s="246" t="s">
        <v>89</v>
      </c>
      <c r="AV165" s="13" t="s">
        <v>89</v>
      </c>
      <c r="AW165" s="13" t="s">
        <v>36</v>
      </c>
      <c r="AX165" s="13" t="s">
        <v>79</v>
      </c>
      <c r="AY165" s="246" t="s">
        <v>144</v>
      </c>
    </row>
    <row r="166" spans="1:51" s="14" customFormat="1" ht="12">
      <c r="A166" s="14"/>
      <c r="B166" s="247"/>
      <c r="C166" s="248"/>
      <c r="D166" s="230" t="s">
        <v>157</v>
      </c>
      <c r="E166" s="249" t="s">
        <v>1</v>
      </c>
      <c r="F166" s="250" t="s">
        <v>159</v>
      </c>
      <c r="G166" s="248"/>
      <c r="H166" s="251">
        <v>503</v>
      </c>
      <c r="I166" s="252"/>
      <c r="J166" s="248"/>
      <c r="K166" s="248"/>
      <c r="L166" s="253"/>
      <c r="M166" s="254"/>
      <c r="N166" s="255"/>
      <c r="O166" s="255"/>
      <c r="P166" s="255"/>
      <c r="Q166" s="255"/>
      <c r="R166" s="255"/>
      <c r="S166" s="255"/>
      <c r="T166" s="256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7" t="s">
        <v>157</v>
      </c>
      <c r="AU166" s="257" t="s">
        <v>89</v>
      </c>
      <c r="AV166" s="14" t="s">
        <v>152</v>
      </c>
      <c r="AW166" s="14" t="s">
        <v>36</v>
      </c>
      <c r="AX166" s="14" t="s">
        <v>87</v>
      </c>
      <c r="AY166" s="257" t="s">
        <v>144</v>
      </c>
    </row>
    <row r="167" spans="1:63" s="12" customFormat="1" ht="22.8" customHeight="1">
      <c r="A167" s="12"/>
      <c r="B167" s="201"/>
      <c r="C167" s="202"/>
      <c r="D167" s="203" t="s">
        <v>78</v>
      </c>
      <c r="E167" s="215" t="s">
        <v>211</v>
      </c>
      <c r="F167" s="215" t="s">
        <v>256</v>
      </c>
      <c r="G167" s="202"/>
      <c r="H167" s="202"/>
      <c r="I167" s="205"/>
      <c r="J167" s="216">
        <f>BK167</f>
        <v>0</v>
      </c>
      <c r="K167" s="202"/>
      <c r="L167" s="207"/>
      <c r="M167" s="208"/>
      <c r="N167" s="209"/>
      <c r="O167" s="209"/>
      <c r="P167" s="210">
        <f>SUM(P168:P172)</f>
        <v>0</v>
      </c>
      <c r="Q167" s="209"/>
      <c r="R167" s="210">
        <f>SUM(R168:R172)</f>
        <v>0</v>
      </c>
      <c r="S167" s="209"/>
      <c r="T167" s="211">
        <f>SUM(T168:T172)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2" t="s">
        <v>87</v>
      </c>
      <c r="AT167" s="213" t="s">
        <v>78</v>
      </c>
      <c r="AU167" s="213" t="s">
        <v>87</v>
      </c>
      <c r="AY167" s="212" t="s">
        <v>144</v>
      </c>
      <c r="BK167" s="214">
        <f>SUM(BK168:BK172)</f>
        <v>0</v>
      </c>
    </row>
    <row r="168" spans="1:65" s="2" customFormat="1" ht="24.15" customHeight="1">
      <c r="A168" s="37"/>
      <c r="B168" s="38"/>
      <c r="C168" s="217" t="s">
        <v>107</v>
      </c>
      <c r="D168" s="217" t="s">
        <v>147</v>
      </c>
      <c r="E168" s="218" t="s">
        <v>257</v>
      </c>
      <c r="F168" s="219" t="s">
        <v>258</v>
      </c>
      <c r="G168" s="220" t="s">
        <v>207</v>
      </c>
      <c r="H168" s="221">
        <v>26</v>
      </c>
      <c r="I168" s="222"/>
      <c r="J168" s="223">
        <f>ROUND(I168*H168,2)</f>
        <v>0</v>
      </c>
      <c r="K168" s="219" t="s">
        <v>151</v>
      </c>
      <c r="L168" s="43"/>
      <c r="M168" s="224" t="s">
        <v>1</v>
      </c>
      <c r="N168" s="225" t="s">
        <v>44</v>
      </c>
      <c r="O168" s="90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8" t="s">
        <v>152</v>
      </c>
      <c r="AT168" s="228" t="s">
        <v>147</v>
      </c>
      <c r="AU168" s="228" t="s">
        <v>89</v>
      </c>
      <c r="AY168" s="16" t="s">
        <v>144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6" t="s">
        <v>87</v>
      </c>
      <c r="BK168" s="229">
        <f>ROUND(I168*H168,2)</f>
        <v>0</v>
      </c>
      <c r="BL168" s="16" t="s">
        <v>152</v>
      </c>
      <c r="BM168" s="228" t="s">
        <v>259</v>
      </c>
    </row>
    <row r="169" spans="1:47" s="2" customFormat="1" ht="12">
      <c r="A169" s="37"/>
      <c r="B169" s="38"/>
      <c r="C169" s="39"/>
      <c r="D169" s="230" t="s">
        <v>154</v>
      </c>
      <c r="E169" s="39"/>
      <c r="F169" s="231" t="s">
        <v>258</v>
      </c>
      <c r="G169" s="39"/>
      <c r="H169" s="39"/>
      <c r="I169" s="232"/>
      <c r="J169" s="39"/>
      <c r="K169" s="39"/>
      <c r="L169" s="43"/>
      <c r="M169" s="233"/>
      <c r="N169" s="234"/>
      <c r="O169" s="90"/>
      <c r="P169" s="90"/>
      <c r="Q169" s="90"/>
      <c r="R169" s="90"/>
      <c r="S169" s="90"/>
      <c r="T169" s="91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6" t="s">
        <v>154</v>
      </c>
      <c r="AU169" s="16" t="s">
        <v>89</v>
      </c>
    </row>
    <row r="170" spans="1:47" s="2" customFormat="1" ht="12">
      <c r="A170" s="37"/>
      <c r="B170" s="38"/>
      <c r="C170" s="39"/>
      <c r="D170" s="230" t="s">
        <v>155</v>
      </c>
      <c r="E170" s="39"/>
      <c r="F170" s="235" t="s">
        <v>260</v>
      </c>
      <c r="G170" s="39"/>
      <c r="H170" s="39"/>
      <c r="I170" s="232"/>
      <c r="J170" s="39"/>
      <c r="K170" s="39"/>
      <c r="L170" s="43"/>
      <c r="M170" s="233"/>
      <c r="N170" s="234"/>
      <c r="O170" s="90"/>
      <c r="P170" s="90"/>
      <c r="Q170" s="90"/>
      <c r="R170" s="90"/>
      <c r="S170" s="90"/>
      <c r="T170" s="91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155</v>
      </c>
      <c r="AU170" s="16" t="s">
        <v>89</v>
      </c>
    </row>
    <row r="171" spans="1:51" s="13" customFormat="1" ht="12">
      <c r="A171" s="13"/>
      <c r="B171" s="236"/>
      <c r="C171" s="237"/>
      <c r="D171" s="230" t="s">
        <v>157</v>
      </c>
      <c r="E171" s="238" t="s">
        <v>1</v>
      </c>
      <c r="F171" s="239" t="s">
        <v>261</v>
      </c>
      <c r="G171" s="237"/>
      <c r="H171" s="240">
        <v>26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6" t="s">
        <v>157</v>
      </c>
      <c r="AU171" s="246" t="s">
        <v>89</v>
      </c>
      <c r="AV171" s="13" t="s">
        <v>89</v>
      </c>
      <c r="AW171" s="13" t="s">
        <v>36</v>
      </c>
      <c r="AX171" s="13" t="s">
        <v>79</v>
      </c>
      <c r="AY171" s="246" t="s">
        <v>144</v>
      </c>
    </row>
    <row r="172" spans="1:51" s="14" customFormat="1" ht="12">
      <c r="A172" s="14"/>
      <c r="B172" s="247"/>
      <c r="C172" s="248"/>
      <c r="D172" s="230" t="s">
        <v>157</v>
      </c>
      <c r="E172" s="249" t="s">
        <v>1</v>
      </c>
      <c r="F172" s="250" t="s">
        <v>159</v>
      </c>
      <c r="G172" s="248"/>
      <c r="H172" s="251">
        <v>26</v>
      </c>
      <c r="I172" s="252"/>
      <c r="J172" s="248"/>
      <c r="K172" s="248"/>
      <c r="L172" s="253"/>
      <c r="M172" s="254"/>
      <c r="N172" s="255"/>
      <c r="O172" s="255"/>
      <c r="P172" s="255"/>
      <c r="Q172" s="255"/>
      <c r="R172" s="255"/>
      <c r="S172" s="255"/>
      <c r="T172" s="256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7" t="s">
        <v>157</v>
      </c>
      <c r="AU172" s="257" t="s">
        <v>89</v>
      </c>
      <c r="AV172" s="14" t="s">
        <v>152</v>
      </c>
      <c r="AW172" s="14" t="s">
        <v>36</v>
      </c>
      <c r="AX172" s="14" t="s">
        <v>87</v>
      </c>
      <c r="AY172" s="257" t="s">
        <v>144</v>
      </c>
    </row>
    <row r="173" spans="1:63" s="12" customFormat="1" ht="25.9" customHeight="1">
      <c r="A173" s="12"/>
      <c r="B173" s="201"/>
      <c r="C173" s="202"/>
      <c r="D173" s="203" t="s">
        <v>78</v>
      </c>
      <c r="E173" s="204" t="s">
        <v>189</v>
      </c>
      <c r="F173" s="204" t="s">
        <v>190</v>
      </c>
      <c r="G173" s="202"/>
      <c r="H173" s="202"/>
      <c r="I173" s="205"/>
      <c r="J173" s="206">
        <f>BK173</f>
        <v>0</v>
      </c>
      <c r="K173" s="202"/>
      <c r="L173" s="207"/>
      <c r="M173" s="208"/>
      <c r="N173" s="209"/>
      <c r="O173" s="209"/>
      <c r="P173" s="210">
        <f>SUM(P174:P185)</f>
        <v>0</v>
      </c>
      <c r="Q173" s="209"/>
      <c r="R173" s="210">
        <f>SUM(R174:R185)</f>
        <v>0</v>
      </c>
      <c r="S173" s="209"/>
      <c r="T173" s="211">
        <f>SUM(T174:T185)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2" t="s">
        <v>152</v>
      </c>
      <c r="AT173" s="213" t="s">
        <v>78</v>
      </c>
      <c r="AU173" s="213" t="s">
        <v>79</v>
      </c>
      <c r="AY173" s="212" t="s">
        <v>144</v>
      </c>
      <c r="BK173" s="214">
        <f>SUM(BK174:BK185)</f>
        <v>0</v>
      </c>
    </row>
    <row r="174" spans="1:65" s="2" customFormat="1" ht="16.5" customHeight="1">
      <c r="A174" s="37"/>
      <c r="B174" s="38"/>
      <c r="C174" s="217" t="s">
        <v>152</v>
      </c>
      <c r="D174" s="217" t="s">
        <v>147</v>
      </c>
      <c r="E174" s="218" t="s">
        <v>191</v>
      </c>
      <c r="F174" s="219" t="s">
        <v>192</v>
      </c>
      <c r="G174" s="220" t="s">
        <v>150</v>
      </c>
      <c r="H174" s="221">
        <v>56.6</v>
      </c>
      <c r="I174" s="222"/>
      <c r="J174" s="223">
        <f>ROUND(I174*H174,2)</f>
        <v>0</v>
      </c>
      <c r="K174" s="219" t="s">
        <v>151</v>
      </c>
      <c r="L174" s="43"/>
      <c r="M174" s="224" t="s">
        <v>1</v>
      </c>
      <c r="N174" s="225" t="s">
        <v>44</v>
      </c>
      <c r="O174" s="90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28" t="s">
        <v>193</v>
      </c>
      <c r="AT174" s="228" t="s">
        <v>147</v>
      </c>
      <c r="AU174" s="228" t="s">
        <v>87</v>
      </c>
      <c r="AY174" s="16" t="s">
        <v>144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6" t="s">
        <v>87</v>
      </c>
      <c r="BK174" s="229">
        <f>ROUND(I174*H174,2)</f>
        <v>0</v>
      </c>
      <c r="BL174" s="16" t="s">
        <v>193</v>
      </c>
      <c r="BM174" s="228" t="s">
        <v>194</v>
      </c>
    </row>
    <row r="175" spans="1:47" s="2" customFormat="1" ht="12">
      <c r="A175" s="37"/>
      <c r="B175" s="38"/>
      <c r="C175" s="39"/>
      <c r="D175" s="230" t="s">
        <v>154</v>
      </c>
      <c r="E175" s="39"/>
      <c r="F175" s="231" t="s">
        <v>192</v>
      </c>
      <c r="G175" s="39"/>
      <c r="H175" s="39"/>
      <c r="I175" s="232"/>
      <c r="J175" s="39"/>
      <c r="K175" s="39"/>
      <c r="L175" s="43"/>
      <c r="M175" s="233"/>
      <c r="N175" s="234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154</v>
      </c>
      <c r="AU175" s="16" t="s">
        <v>87</v>
      </c>
    </row>
    <row r="176" spans="1:47" s="2" customFormat="1" ht="12">
      <c r="A176" s="37"/>
      <c r="B176" s="38"/>
      <c r="C176" s="39"/>
      <c r="D176" s="230" t="s">
        <v>155</v>
      </c>
      <c r="E176" s="39"/>
      <c r="F176" s="235" t="s">
        <v>195</v>
      </c>
      <c r="G176" s="39"/>
      <c r="H176" s="39"/>
      <c r="I176" s="232"/>
      <c r="J176" s="39"/>
      <c r="K176" s="39"/>
      <c r="L176" s="43"/>
      <c r="M176" s="233"/>
      <c r="N176" s="234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155</v>
      </c>
      <c r="AU176" s="16" t="s">
        <v>87</v>
      </c>
    </row>
    <row r="177" spans="1:47" s="2" customFormat="1" ht="12">
      <c r="A177" s="37"/>
      <c r="B177" s="38"/>
      <c r="C177" s="39"/>
      <c r="D177" s="230" t="s">
        <v>180</v>
      </c>
      <c r="E177" s="39"/>
      <c r="F177" s="235" t="s">
        <v>196</v>
      </c>
      <c r="G177" s="39"/>
      <c r="H177" s="39"/>
      <c r="I177" s="232"/>
      <c r="J177" s="39"/>
      <c r="K177" s="39"/>
      <c r="L177" s="43"/>
      <c r="M177" s="233"/>
      <c r="N177" s="234"/>
      <c r="O177" s="90"/>
      <c r="P177" s="90"/>
      <c r="Q177" s="90"/>
      <c r="R177" s="90"/>
      <c r="S177" s="90"/>
      <c r="T177" s="91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180</v>
      </c>
      <c r="AU177" s="16" t="s">
        <v>87</v>
      </c>
    </row>
    <row r="178" spans="1:51" s="13" customFormat="1" ht="12">
      <c r="A178" s="13"/>
      <c r="B178" s="236"/>
      <c r="C178" s="237"/>
      <c r="D178" s="230" t="s">
        <v>157</v>
      </c>
      <c r="E178" s="238" t="s">
        <v>1</v>
      </c>
      <c r="F178" s="239" t="s">
        <v>262</v>
      </c>
      <c r="G178" s="237"/>
      <c r="H178" s="240">
        <v>56.6</v>
      </c>
      <c r="I178" s="241"/>
      <c r="J178" s="237"/>
      <c r="K178" s="237"/>
      <c r="L178" s="242"/>
      <c r="M178" s="243"/>
      <c r="N178" s="244"/>
      <c r="O178" s="244"/>
      <c r="P178" s="244"/>
      <c r="Q178" s="244"/>
      <c r="R178" s="244"/>
      <c r="S178" s="244"/>
      <c r="T178" s="24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6" t="s">
        <v>157</v>
      </c>
      <c r="AU178" s="246" t="s">
        <v>87</v>
      </c>
      <c r="AV178" s="13" t="s">
        <v>89</v>
      </c>
      <c r="AW178" s="13" t="s">
        <v>36</v>
      </c>
      <c r="AX178" s="13" t="s">
        <v>79</v>
      </c>
      <c r="AY178" s="246" t="s">
        <v>144</v>
      </c>
    </row>
    <row r="179" spans="1:51" s="14" customFormat="1" ht="12">
      <c r="A179" s="14"/>
      <c r="B179" s="247"/>
      <c r="C179" s="248"/>
      <c r="D179" s="230" t="s">
        <v>157</v>
      </c>
      <c r="E179" s="249" t="s">
        <v>1</v>
      </c>
      <c r="F179" s="250" t="s">
        <v>159</v>
      </c>
      <c r="G179" s="248"/>
      <c r="H179" s="251">
        <v>56.6</v>
      </c>
      <c r="I179" s="252"/>
      <c r="J179" s="248"/>
      <c r="K179" s="248"/>
      <c r="L179" s="253"/>
      <c r="M179" s="254"/>
      <c r="N179" s="255"/>
      <c r="O179" s="255"/>
      <c r="P179" s="255"/>
      <c r="Q179" s="255"/>
      <c r="R179" s="255"/>
      <c r="S179" s="255"/>
      <c r="T179" s="256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7" t="s">
        <v>157</v>
      </c>
      <c r="AU179" s="257" t="s">
        <v>87</v>
      </c>
      <c r="AV179" s="14" t="s">
        <v>152</v>
      </c>
      <c r="AW179" s="14" t="s">
        <v>36</v>
      </c>
      <c r="AX179" s="14" t="s">
        <v>87</v>
      </c>
      <c r="AY179" s="257" t="s">
        <v>144</v>
      </c>
    </row>
    <row r="180" spans="1:65" s="2" customFormat="1" ht="37.8" customHeight="1">
      <c r="A180" s="37"/>
      <c r="B180" s="38"/>
      <c r="C180" s="217" t="s">
        <v>160</v>
      </c>
      <c r="D180" s="217" t="s">
        <v>147</v>
      </c>
      <c r="E180" s="218" t="s">
        <v>198</v>
      </c>
      <c r="F180" s="219" t="s">
        <v>199</v>
      </c>
      <c r="G180" s="220" t="s">
        <v>200</v>
      </c>
      <c r="H180" s="221">
        <v>69.375</v>
      </c>
      <c r="I180" s="222"/>
      <c r="J180" s="223">
        <f>ROUND(I180*H180,2)</f>
        <v>0</v>
      </c>
      <c r="K180" s="219" t="s">
        <v>151</v>
      </c>
      <c r="L180" s="43"/>
      <c r="M180" s="224" t="s">
        <v>1</v>
      </c>
      <c r="N180" s="225" t="s">
        <v>44</v>
      </c>
      <c r="O180" s="90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28" t="s">
        <v>193</v>
      </c>
      <c r="AT180" s="228" t="s">
        <v>147</v>
      </c>
      <c r="AU180" s="228" t="s">
        <v>87</v>
      </c>
      <c r="AY180" s="16" t="s">
        <v>144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6" t="s">
        <v>87</v>
      </c>
      <c r="BK180" s="229">
        <f>ROUND(I180*H180,2)</f>
        <v>0</v>
      </c>
      <c r="BL180" s="16" t="s">
        <v>193</v>
      </c>
      <c r="BM180" s="228" t="s">
        <v>201</v>
      </c>
    </row>
    <row r="181" spans="1:47" s="2" customFormat="1" ht="12">
      <c r="A181" s="37"/>
      <c r="B181" s="38"/>
      <c r="C181" s="39"/>
      <c r="D181" s="230" t="s">
        <v>154</v>
      </c>
      <c r="E181" s="39"/>
      <c r="F181" s="231" t="s">
        <v>199</v>
      </c>
      <c r="G181" s="39"/>
      <c r="H181" s="39"/>
      <c r="I181" s="232"/>
      <c r="J181" s="39"/>
      <c r="K181" s="39"/>
      <c r="L181" s="43"/>
      <c r="M181" s="233"/>
      <c r="N181" s="234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154</v>
      </c>
      <c r="AU181" s="16" t="s">
        <v>87</v>
      </c>
    </row>
    <row r="182" spans="1:47" s="2" customFormat="1" ht="12">
      <c r="A182" s="37"/>
      <c r="B182" s="38"/>
      <c r="C182" s="39"/>
      <c r="D182" s="230" t="s">
        <v>155</v>
      </c>
      <c r="E182" s="39"/>
      <c r="F182" s="235" t="s">
        <v>202</v>
      </c>
      <c r="G182" s="39"/>
      <c r="H182" s="39"/>
      <c r="I182" s="232"/>
      <c r="J182" s="39"/>
      <c r="K182" s="39"/>
      <c r="L182" s="43"/>
      <c r="M182" s="233"/>
      <c r="N182" s="234"/>
      <c r="O182" s="90"/>
      <c r="P182" s="90"/>
      <c r="Q182" s="90"/>
      <c r="R182" s="90"/>
      <c r="S182" s="90"/>
      <c r="T182" s="91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155</v>
      </c>
      <c r="AU182" s="16" t="s">
        <v>87</v>
      </c>
    </row>
    <row r="183" spans="1:51" s="13" customFormat="1" ht="12">
      <c r="A183" s="13"/>
      <c r="B183" s="236"/>
      <c r="C183" s="237"/>
      <c r="D183" s="230" t="s">
        <v>157</v>
      </c>
      <c r="E183" s="238" t="s">
        <v>1</v>
      </c>
      <c r="F183" s="239" t="s">
        <v>263</v>
      </c>
      <c r="G183" s="237"/>
      <c r="H183" s="240">
        <v>62.875</v>
      </c>
      <c r="I183" s="241"/>
      <c r="J183" s="237"/>
      <c r="K183" s="237"/>
      <c r="L183" s="242"/>
      <c r="M183" s="243"/>
      <c r="N183" s="244"/>
      <c r="O183" s="244"/>
      <c r="P183" s="244"/>
      <c r="Q183" s="244"/>
      <c r="R183" s="244"/>
      <c r="S183" s="244"/>
      <c r="T183" s="24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6" t="s">
        <v>157</v>
      </c>
      <c r="AU183" s="246" t="s">
        <v>87</v>
      </c>
      <c r="AV183" s="13" t="s">
        <v>89</v>
      </c>
      <c r="AW183" s="13" t="s">
        <v>36</v>
      </c>
      <c r="AX183" s="13" t="s">
        <v>79</v>
      </c>
      <c r="AY183" s="246" t="s">
        <v>144</v>
      </c>
    </row>
    <row r="184" spans="1:51" s="13" customFormat="1" ht="12">
      <c r="A184" s="13"/>
      <c r="B184" s="236"/>
      <c r="C184" s="237"/>
      <c r="D184" s="230" t="s">
        <v>157</v>
      </c>
      <c r="E184" s="238" t="s">
        <v>1</v>
      </c>
      <c r="F184" s="239" t="s">
        <v>264</v>
      </c>
      <c r="G184" s="237"/>
      <c r="H184" s="240">
        <v>6.5</v>
      </c>
      <c r="I184" s="241"/>
      <c r="J184" s="237"/>
      <c r="K184" s="237"/>
      <c r="L184" s="242"/>
      <c r="M184" s="243"/>
      <c r="N184" s="244"/>
      <c r="O184" s="244"/>
      <c r="P184" s="244"/>
      <c r="Q184" s="244"/>
      <c r="R184" s="244"/>
      <c r="S184" s="244"/>
      <c r="T184" s="24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6" t="s">
        <v>157</v>
      </c>
      <c r="AU184" s="246" t="s">
        <v>87</v>
      </c>
      <c r="AV184" s="13" t="s">
        <v>89</v>
      </c>
      <c r="AW184" s="13" t="s">
        <v>36</v>
      </c>
      <c r="AX184" s="13" t="s">
        <v>79</v>
      </c>
      <c r="AY184" s="246" t="s">
        <v>144</v>
      </c>
    </row>
    <row r="185" spans="1:51" s="14" customFormat="1" ht="12">
      <c r="A185" s="14"/>
      <c r="B185" s="247"/>
      <c r="C185" s="248"/>
      <c r="D185" s="230" t="s">
        <v>157</v>
      </c>
      <c r="E185" s="249" t="s">
        <v>1</v>
      </c>
      <c r="F185" s="250" t="s">
        <v>159</v>
      </c>
      <c r="G185" s="248"/>
      <c r="H185" s="251">
        <v>69.375</v>
      </c>
      <c r="I185" s="252"/>
      <c r="J185" s="248"/>
      <c r="K185" s="248"/>
      <c r="L185" s="253"/>
      <c r="M185" s="258"/>
      <c r="N185" s="259"/>
      <c r="O185" s="259"/>
      <c r="P185" s="259"/>
      <c r="Q185" s="259"/>
      <c r="R185" s="259"/>
      <c r="S185" s="259"/>
      <c r="T185" s="260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7" t="s">
        <v>157</v>
      </c>
      <c r="AU185" s="257" t="s">
        <v>87</v>
      </c>
      <c r="AV185" s="14" t="s">
        <v>152</v>
      </c>
      <c r="AW185" s="14" t="s">
        <v>36</v>
      </c>
      <c r="AX185" s="14" t="s">
        <v>87</v>
      </c>
      <c r="AY185" s="257" t="s">
        <v>144</v>
      </c>
    </row>
    <row r="186" spans="1:31" s="2" customFormat="1" ht="6.95" customHeight="1">
      <c r="A186" s="37"/>
      <c r="B186" s="65"/>
      <c r="C186" s="66"/>
      <c r="D186" s="66"/>
      <c r="E186" s="66"/>
      <c r="F186" s="66"/>
      <c r="G186" s="66"/>
      <c r="H186" s="66"/>
      <c r="I186" s="66"/>
      <c r="J186" s="66"/>
      <c r="K186" s="66"/>
      <c r="L186" s="43"/>
      <c r="M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</row>
  </sheetData>
  <sheetProtection password="CDD7" sheet="1" objects="1" scenarios="1" formatColumns="0" formatRows="0" autoFilter="0"/>
  <autoFilter ref="C120:K185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99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89</v>
      </c>
    </row>
    <row r="4" spans="2:46" s="1" customFormat="1" ht="24.95" customHeight="1">
      <c r="B4" s="19"/>
      <c r="D4" s="137" t="s">
        <v>117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Oprava komunikací, Zoopark Chomutov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118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265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4. 10. 2021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34</v>
      </c>
      <c r="F21" s="37"/>
      <c r="G21" s="37"/>
      <c r="H21" s="37"/>
      <c r="I21" s="139" t="s">
        <v>28</v>
      </c>
      <c r="J21" s="142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28</v>
      </c>
      <c r="J24" s="142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39</v>
      </c>
      <c r="E30" s="37"/>
      <c r="F30" s="37"/>
      <c r="G30" s="37"/>
      <c r="H30" s="37"/>
      <c r="I30" s="37"/>
      <c r="J30" s="150">
        <f>ROUND(J121,2)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41</v>
      </c>
      <c r="G32" s="37"/>
      <c r="H32" s="37"/>
      <c r="I32" s="151" t="s">
        <v>40</v>
      </c>
      <c r="J32" s="151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43</v>
      </c>
      <c r="E33" s="139" t="s">
        <v>44</v>
      </c>
      <c r="F33" s="153">
        <f>ROUND((SUM(BE121:BE156)),2)</f>
        <v>0</v>
      </c>
      <c r="G33" s="37"/>
      <c r="H33" s="37"/>
      <c r="I33" s="154">
        <v>0.21</v>
      </c>
      <c r="J33" s="153">
        <f>ROUND(((SUM(BE121:BE156))*I33),2)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45</v>
      </c>
      <c r="F34" s="153">
        <f>ROUND((SUM(BF121:BF156)),2)</f>
        <v>0</v>
      </c>
      <c r="G34" s="37"/>
      <c r="H34" s="37"/>
      <c r="I34" s="154">
        <v>0.15</v>
      </c>
      <c r="J34" s="153">
        <f>ROUND(((SUM(BF121:BF156))*I34),2)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46</v>
      </c>
      <c r="F35" s="153">
        <f>ROUND((SUM(BG121:BG156)),2)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47</v>
      </c>
      <c r="F36" s="153">
        <f>ROUND((SUM(BH121:BH156)),2)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48</v>
      </c>
      <c r="F37" s="153">
        <f>ROUND((SUM(BI121:BI156)),2)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52</v>
      </c>
      <c r="E50" s="163"/>
      <c r="F50" s="163"/>
      <c r="G50" s="162" t="s">
        <v>53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54</v>
      </c>
      <c r="E61" s="165"/>
      <c r="F61" s="166" t="s">
        <v>55</v>
      </c>
      <c r="G61" s="164" t="s">
        <v>54</v>
      </c>
      <c r="H61" s="165"/>
      <c r="I61" s="165"/>
      <c r="J61" s="167" t="s">
        <v>55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56</v>
      </c>
      <c r="E65" s="168"/>
      <c r="F65" s="168"/>
      <c r="G65" s="162" t="s">
        <v>57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54</v>
      </c>
      <c r="E76" s="165"/>
      <c r="F76" s="166" t="s">
        <v>55</v>
      </c>
      <c r="G76" s="164" t="s">
        <v>54</v>
      </c>
      <c r="H76" s="165"/>
      <c r="I76" s="165"/>
      <c r="J76" s="167" t="s">
        <v>55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120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Oprava komunikací, Zoopark Chomutov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118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06 - OPRAVA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4. 10. 2021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Statutární město Chomutov</v>
      </c>
      <c r="G91" s="39"/>
      <c r="H91" s="39"/>
      <c r="I91" s="31" t="s">
        <v>32</v>
      </c>
      <c r="J91" s="35" t="str">
        <f>E21</f>
        <v>Pavepro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Pavepro s.r.o.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121</v>
      </c>
      <c r="D94" s="175"/>
      <c r="E94" s="175"/>
      <c r="F94" s="175"/>
      <c r="G94" s="175"/>
      <c r="H94" s="175"/>
      <c r="I94" s="175"/>
      <c r="J94" s="176" t="s">
        <v>122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123</v>
      </c>
      <c r="D96" s="39"/>
      <c r="E96" s="39"/>
      <c r="F96" s="39"/>
      <c r="G96" s="39"/>
      <c r="H96" s="39"/>
      <c r="I96" s="39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124</v>
      </c>
    </row>
    <row r="97" spans="1:31" s="9" customFormat="1" ht="24.95" customHeight="1">
      <c r="A97" s="9"/>
      <c r="B97" s="178"/>
      <c r="C97" s="179"/>
      <c r="D97" s="180" t="s">
        <v>125</v>
      </c>
      <c r="E97" s="181"/>
      <c r="F97" s="181"/>
      <c r="G97" s="181"/>
      <c r="H97" s="181"/>
      <c r="I97" s="181"/>
      <c r="J97" s="182">
        <f>J122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126</v>
      </c>
      <c r="E98" s="187"/>
      <c r="F98" s="187"/>
      <c r="G98" s="187"/>
      <c r="H98" s="187"/>
      <c r="I98" s="187"/>
      <c r="J98" s="188">
        <f>J123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127</v>
      </c>
      <c r="E99" s="187"/>
      <c r="F99" s="187"/>
      <c r="G99" s="187"/>
      <c r="H99" s="187"/>
      <c r="I99" s="187"/>
      <c r="J99" s="188">
        <f>J134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239</v>
      </c>
      <c r="E100" s="187"/>
      <c r="F100" s="187"/>
      <c r="G100" s="187"/>
      <c r="H100" s="187"/>
      <c r="I100" s="187"/>
      <c r="J100" s="188">
        <f>J145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78"/>
      <c r="C101" s="179"/>
      <c r="D101" s="180" t="s">
        <v>128</v>
      </c>
      <c r="E101" s="181"/>
      <c r="F101" s="181"/>
      <c r="G101" s="181"/>
      <c r="H101" s="181"/>
      <c r="I101" s="181"/>
      <c r="J101" s="182">
        <f>J151</f>
        <v>0</v>
      </c>
      <c r="K101" s="179"/>
      <c r="L101" s="18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129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173" t="str">
        <f>E7</f>
        <v>Oprava komunikací, Zoopark Chomutov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118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E9</f>
        <v>06 - OPRAVA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20</v>
      </c>
      <c r="D115" s="39"/>
      <c r="E115" s="39"/>
      <c r="F115" s="26" t="str">
        <f>F12</f>
        <v xml:space="preserve"> </v>
      </c>
      <c r="G115" s="39"/>
      <c r="H115" s="39"/>
      <c r="I115" s="31" t="s">
        <v>22</v>
      </c>
      <c r="J115" s="78" t="str">
        <f>IF(J12="","",J12)</f>
        <v>4. 10. 2021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24</v>
      </c>
      <c r="D117" s="39"/>
      <c r="E117" s="39"/>
      <c r="F117" s="26" t="str">
        <f>E15</f>
        <v>Statutární město Chomutov</v>
      </c>
      <c r="G117" s="39"/>
      <c r="H117" s="39"/>
      <c r="I117" s="31" t="s">
        <v>32</v>
      </c>
      <c r="J117" s="35" t="str">
        <f>E21</f>
        <v>Pavepro s.r.o.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30</v>
      </c>
      <c r="D118" s="39"/>
      <c r="E118" s="39"/>
      <c r="F118" s="26" t="str">
        <f>IF(E18="","",E18)</f>
        <v>Vyplň údaj</v>
      </c>
      <c r="G118" s="39"/>
      <c r="H118" s="39"/>
      <c r="I118" s="31" t="s">
        <v>37</v>
      </c>
      <c r="J118" s="35" t="str">
        <f>E24</f>
        <v>Pavepro s.r.o.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90"/>
      <c r="B120" s="191"/>
      <c r="C120" s="192" t="s">
        <v>130</v>
      </c>
      <c r="D120" s="193" t="s">
        <v>64</v>
      </c>
      <c r="E120" s="193" t="s">
        <v>60</v>
      </c>
      <c r="F120" s="193" t="s">
        <v>61</v>
      </c>
      <c r="G120" s="193" t="s">
        <v>131</v>
      </c>
      <c r="H120" s="193" t="s">
        <v>132</v>
      </c>
      <c r="I120" s="193" t="s">
        <v>133</v>
      </c>
      <c r="J120" s="193" t="s">
        <v>122</v>
      </c>
      <c r="K120" s="194" t="s">
        <v>134</v>
      </c>
      <c r="L120" s="195"/>
      <c r="M120" s="99" t="s">
        <v>1</v>
      </c>
      <c r="N120" s="100" t="s">
        <v>43</v>
      </c>
      <c r="O120" s="100" t="s">
        <v>135</v>
      </c>
      <c r="P120" s="100" t="s">
        <v>136</v>
      </c>
      <c r="Q120" s="100" t="s">
        <v>137</v>
      </c>
      <c r="R120" s="100" t="s">
        <v>138</v>
      </c>
      <c r="S120" s="100" t="s">
        <v>139</v>
      </c>
      <c r="T120" s="101" t="s">
        <v>140</v>
      </c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</row>
    <row r="121" spans="1:63" s="2" customFormat="1" ht="22.8" customHeight="1">
      <c r="A121" s="37"/>
      <c r="B121" s="38"/>
      <c r="C121" s="106" t="s">
        <v>141</v>
      </c>
      <c r="D121" s="39"/>
      <c r="E121" s="39"/>
      <c r="F121" s="39"/>
      <c r="G121" s="39"/>
      <c r="H121" s="39"/>
      <c r="I121" s="39"/>
      <c r="J121" s="196">
        <f>BK121</f>
        <v>0</v>
      </c>
      <c r="K121" s="39"/>
      <c r="L121" s="43"/>
      <c r="M121" s="102"/>
      <c r="N121" s="197"/>
      <c r="O121" s="103"/>
      <c r="P121" s="198">
        <f>P122+P151</f>
        <v>0</v>
      </c>
      <c r="Q121" s="103"/>
      <c r="R121" s="198">
        <f>R122+R151</f>
        <v>0</v>
      </c>
      <c r="S121" s="103"/>
      <c r="T121" s="199">
        <f>T122+T151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78</v>
      </c>
      <c r="AU121" s="16" t="s">
        <v>124</v>
      </c>
      <c r="BK121" s="200">
        <f>BK122+BK151</f>
        <v>0</v>
      </c>
    </row>
    <row r="122" spans="1:63" s="12" customFormat="1" ht="25.9" customHeight="1">
      <c r="A122" s="12"/>
      <c r="B122" s="201"/>
      <c r="C122" s="202"/>
      <c r="D122" s="203" t="s">
        <v>78</v>
      </c>
      <c r="E122" s="204" t="s">
        <v>142</v>
      </c>
      <c r="F122" s="204" t="s">
        <v>143</v>
      </c>
      <c r="G122" s="202"/>
      <c r="H122" s="202"/>
      <c r="I122" s="205"/>
      <c r="J122" s="206">
        <f>BK122</f>
        <v>0</v>
      </c>
      <c r="K122" s="202"/>
      <c r="L122" s="207"/>
      <c r="M122" s="208"/>
      <c r="N122" s="209"/>
      <c r="O122" s="209"/>
      <c r="P122" s="210">
        <f>P123+P134+P145</f>
        <v>0</v>
      </c>
      <c r="Q122" s="209"/>
      <c r="R122" s="210">
        <f>R123+R134+R145</f>
        <v>0</v>
      </c>
      <c r="S122" s="209"/>
      <c r="T122" s="211">
        <f>T123+T134+T145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2" t="s">
        <v>87</v>
      </c>
      <c r="AT122" s="213" t="s">
        <v>78</v>
      </c>
      <c r="AU122" s="213" t="s">
        <v>79</v>
      </c>
      <c r="AY122" s="212" t="s">
        <v>144</v>
      </c>
      <c r="BK122" s="214">
        <f>BK123+BK134+BK145</f>
        <v>0</v>
      </c>
    </row>
    <row r="123" spans="1:63" s="12" customFormat="1" ht="22.8" customHeight="1">
      <c r="A123" s="12"/>
      <c r="B123" s="201"/>
      <c r="C123" s="202"/>
      <c r="D123" s="203" t="s">
        <v>78</v>
      </c>
      <c r="E123" s="215" t="s">
        <v>87</v>
      </c>
      <c r="F123" s="215" t="s">
        <v>145</v>
      </c>
      <c r="G123" s="202"/>
      <c r="H123" s="202"/>
      <c r="I123" s="205"/>
      <c r="J123" s="216">
        <f>BK123</f>
        <v>0</v>
      </c>
      <c r="K123" s="202"/>
      <c r="L123" s="207"/>
      <c r="M123" s="208"/>
      <c r="N123" s="209"/>
      <c r="O123" s="209"/>
      <c r="P123" s="210">
        <f>SUM(P124:P133)</f>
        <v>0</v>
      </c>
      <c r="Q123" s="209"/>
      <c r="R123" s="210">
        <f>SUM(R124:R133)</f>
        <v>0</v>
      </c>
      <c r="S123" s="209"/>
      <c r="T123" s="211">
        <f>SUM(T124:T133)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2" t="s">
        <v>87</v>
      </c>
      <c r="AT123" s="213" t="s">
        <v>78</v>
      </c>
      <c r="AU123" s="213" t="s">
        <v>87</v>
      </c>
      <c r="AY123" s="212" t="s">
        <v>144</v>
      </c>
      <c r="BK123" s="214">
        <f>SUM(BK124:BK133)</f>
        <v>0</v>
      </c>
    </row>
    <row r="124" spans="1:65" s="2" customFormat="1" ht="24.15" customHeight="1">
      <c r="A124" s="37"/>
      <c r="B124" s="38"/>
      <c r="C124" s="217" t="s">
        <v>89</v>
      </c>
      <c r="D124" s="217" t="s">
        <v>147</v>
      </c>
      <c r="E124" s="218" t="s">
        <v>266</v>
      </c>
      <c r="F124" s="219" t="s">
        <v>267</v>
      </c>
      <c r="G124" s="220" t="s">
        <v>268</v>
      </c>
      <c r="H124" s="221">
        <v>3360</v>
      </c>
      <c r="I124" s="222"/>
      <c r="J124" s="223">
        <f>ROUND(I124*H124,2)</f>
        <v>0</v>
      </c>
      <c r="K124" s="219" t="s">
        <v>151</v>
      </c>
      <c r="L124" s="43"/>
      <c r="M124" s="224" t="s">
        <v>1</v>
      </c>
      <c r="N124" s="225" t="s">
        <v>44</v>
      </c>
      <c r="O124" s="90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8" t="s">
        <v>152</v>
      </c>
      <c r="AT124" s="228" t="s">
        <v>147</v>
      </c>
      <c r="AU124" s="228" t="s">
        <v>89</v>
      </c>
      <c r="AY124" s="16" t="s">
        <v>144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6" t="s">
        <v>87</v>
      </c>
      <c r="BK124" s="229">
        <f>ROUND(I124*H124,2)</f>
        <v>0</v>
      </c>
      <c r="BL124" s="16" t="s">
        <v>152</v>
      </c>
      <c r="BM124" s="228" t="s">
        <v>269</v>
      </c>
    </row>
    <row r="125" spans="1:47" s="2" customFormat="1" ht="12">
      <c r="A125" s="37"/>
      <c r="B125" s="38"/>
      <c r="C125" s="39"/>
      <c r="D125" s="230" t="s">
        <v>154</v>
      </c>
      <c r="E125" s="39"/>
      <c r="F125" s="231" t="s">
        <v>267</v>
      </c>
      <c r="G125" s="39"/>
      <c r="H125" s="39"/>
      <c r="I125" s="232"/>
      <c r="J125" s="39"/>
      <c r="K125" s="39"/>
      <c r="L125" s="43"/>
      <c r="M125" s="233"/>
      <c r="N125" s="234"/>
      <c r="O125" s="90"/>
      <c r="P125" s="90"/>
      <c r="Q125" s="90"/>
      <c r="R125" s="90"/>
      <c r="S125" s="90"/>
      <c r="T125" s="91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154</v>
      </c>
      <c r="AU125" s="16" t="s">
        <v>89</v>
      </c>
    </row>
    <row r="126" spans="1:47" s="2" customFormat="1" ht="12">
      <c r="A126" s="37"/>
      <c r="B126" s="38"/>
      <c r="C126" s="39"/>
      <c r="D126" s="230" t="s">
        <v>155</v>
      </c>
      <c r="E126" s="39"/>
      <c r="F126" s="235" t="s">
        <v>270</v>
      </c>
      <c r="G126" s="39"/>
      <c r="H126" s="39"/>
      <c r="I126" s="232"/>
      <c r="J126" s="39"/>
      <c r="K126" s="39"/>
      <c r="L126" s="43"/>
      <c r="M126" s="233"/>
      <c r="N126" s="234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155</v>
      </c>
      <c r="AU126" s="16" t="s">
        <v>89</v>
      </c>
    </row>
    <row r="127" spans="1:51" s="13" customFormat="1" ht="12">
      <c r="A127" s="13"/>
      <c r="B127" s="236"/>
      <c r="C127" s="237"/>
      <c r="D127" s="230" t="s">
        <v>157</v>
      </c>
      <c r="E127" s="238" t="s">
        <v>1</v>
      </c>
      <c r="F127" s="239" t="s">
        <v>271</v>
      </c>
      <c r="G127" s="237"/>
      <c r="H127" s="240">
        <v>3360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6" t="s">
        <v>157</v>
      </c>
      <c r="AU127" s="246" t="s">
        <v>89</v>
      </c>
      <c r="AV127" s="13" t="s">
        <v>89</v>
      </c>
      <c r="AW127" s="13" t="s">
        <v>36</v>
      </c>
      <c r="AX127" s="13" t="s">
        <v>79</v>
      </c>
      <c r="AY127" s="246" t="s">
        <v>144</v>
      </c>
    </row>
    <row r="128" spans="1:51" s="14" customFormat="1" ht="12">
      <c r="A128" s="14"/>
      <c r="B128" s="247"/>
      <c r="C128" s="248"/>
      <c r="D128" s="230" t="s">
        <v>157</v>
      </c>
      <c r="E128" s="249" t="s">
        <v>1</v>
      </c>
      <c r="F128" s="250" t="s">
        <v>159</v>
      </c>
      <c r="G128" s="248"/>
      <c r="H128" s="251">
        <v>3360</v>
      </c>
      <c r="I128" s="252"/>
      <c r="J128" s="248"/>
      <c r="K128" s="248"/>
      <c r="L128" s="253"/>
      <c r="M128" s="254"/>
      <c r="N128" s="255"/>
      <c r="O128" s="255"/>
      <c r="P128" s="255"/>
      <c r="Q128" s="255"/>
      <c r="R128" s="255"/>
      <c r="S128" s="255"/>
      <c r="T128" s="256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7" t="s">
        <v>157</v>
      </c>
      <c r="AU128" s="257" t="s">
        <v>89</v>
      </c>
      <c r="AV128" s="14" t="s">
        <v>152</v>
      </c>
      <c r="AW128" s="14" t="s">
        <v>36</v>
      </c>
      <c r="AX128" s="14" t="s">
        <v>87</v>
      </c>
      <c r="AY128" s="257" t="s">
        <v>144</v>
      </c>
    </row>
    <row r="129" spans="1:65" s="2" customFormat="1" ht="37.8" customHeight="1">
      <c r="A129" s="37"/>
      <c r="B129" s="38"/>
      <c r="C129" s="217" t="s">
        <v>87</v>
      </c>
      <c r="D129" s="217" t="s">
        <v>147</v>
      </c>
      <c r="E129" s="218" t="s">
        <v>272</v>
      </c>
      <c r="F129" s="219" t="s">
        <v>273</v>
      </c>
      <c r="G129" s="220" t="s">
        <v>150</v>
      </c>
      <c r="H129" s="221">
        <v>112</v>
      </c>
      <c r="I129" s="222"/>
      <c r="J129" s="223">
        <f>ROUND(I129*H129,2)</f>
        <v>0</v>
      </c>
      <c r="K129" s="219" t="s">
        <v>151</v>
      </c>
      <c r="L129" s="43"/>
      <c r="M129" s="224" t="s">
        <v>1</v>
      </c>
      <c r="N129" s="225" t="s">
        <v>44</v>
      </c>
      <c r="O129" s="90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8" t="s">
        <v>152</v>
      </c>
      <c r="AT129" s="228" t="s">
        <v>147</v>
      </c>
      <c r="AU129" s="228" t="s">
        <v>89</v>
      </c>
      <c r="AY129" s="16" t="s">
        <v>144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6" t="s">
        <v>87</v>
      </c>
      <c r="BK129" s="229">
        <f>ROUND(I129*H129,2)</f>
        <v>0</v>
      </c>
      <c r="BL129" s="16" t="s">
        <v>152</v>
      </c>
      <c r="BM129" s="228" t="s">
        <v>274</v>
      </c>
    </row>
    <row r="130" spans="1:47" s="2" customFormat="1" ht="12">
      <c r="A130" s="37"/>
      <c r="B130" s="38"/>
      <c r="C130" s="39"/>
      <c r="D130" s="230" t="s">
        <v>154</v>
      </c>
      <c r="E130" s="39"/>
      <c r="F130" s="231" t="s">
        <v>273</v>
      </c>
      <c r="G130" s="39"/>
      <c r="H130" s="39"/>
      <c r="I130" s="232"/>
      <c r="J130" s="39"/>
      <c r="K130" s="39"/>
      <c r="L130" s="43"/>
      <c r="M130" s="233"/>
      <c r="N130" s="234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154</v>
      </c>
      <c r="AU130" s="16" t="s">
        <v>89</v>
      </c>
    </row>
    <row r="131" spans="1:47" s="2" customFormat="1" ht="12">
      <c r="A131" s="37"/>
      <c r="B131" s="38"/>
      <c r="C131" s="39"/>
      <c r="D131" s="230" t="s">
        <v>155</v>
      </c>
      <c r="E131" s="39"/>
      <c r="F131" s="235" t="s">
        <v>275</v>
      </c>
      <c r="G131" s="39"/>
      <c r="H131" s="39"/>
      <c r="I131" s="232"/>
      <c r="J131" s="39"/>
      <c r="K131" s="39"/>
      <c r="L131" s="43"/>
      <c r="M131" s="233"/>
      <c r="N131" s="234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155</v>
      </c>
      <c r="AU131" s="16" t="s">
        <v>89</v>
      </c>
    </row>
    <row r="132" spans="1:51" s="13" customFormat="1" ht="12">
      <c r="A132" s="13"/>
      <c r="B132" s="236"/>
      <c r="C132" s="237"/>
      <c r="D132" s="230" t="s">
        <v>157</v>
      </c>
      <c r="E132" s="238" t="s">
        <v>1</v>
      </c>
      <c r="F132" s="239" t="s">
        <v>276</v>
      </c>
      <c r="G132" s="237"/>
      <c r="H132" s="240">
        <v>112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157</v>
      </c>
      <c r="AU132" s="246" t="s">
        <v>89</v>
      </c>
      <c r="AV132" s="13" t="s">
        <v>89</v>
      </c>
      <c r="AW132" s="13" t="s">
        <v>36</v>
      </c>
      <c r="AX132" s="13" t="s">
        <v>79</v>
      </c>
      <c r="AY132" s="246" t="s">
        <v>144</v>
      </c>
    </row>
    <row r="133" spans="1:51" s="14" customFormat="1" ht="12">
      <c r="A133" s="14"/>
      <c r="B133" s="247"/>
      <c r="C133" s="248"/>
      <c r="D133" s="230" t="s">
        <v>157</v>
      </c>
      <c r="E133" s="249" t="s">
        <v>1</v>
      </c>
      <c r="F133" s="250" t="s">
        <v>159</v>
      </c>
      <c r="G133" s="248"/>
      <c r="H133" s="251">
        <v>112</v>
      </c>
      <c r="I133" s="252"/>
      <c r="J133" s="248"/>
      <c r="K133" s="248"/>
      <c r="L133" s="253"/>
      <c r="M133" s="254"/>
      <c r="N133" s="255"/>
      <c r="O133" s="255"/>
      <c r="P133" s="255"/>
      <c r="Q133" s="255"/>
      <c r="R133" s="255"/>
      <c r="S133" s="255"/>
      <c r="T133" s="25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7" t="s">
        <v>157</v>
      </c>
      <c r="AU133" s="257" t="s">
        <v>89</v>
      </c>
      <c r="AV133" s="14" t="s">
        <v>152</v>
      </c>
      <c r="AW133" s="14" t="s">
        <v>36</v>
      </c>
      <c r="AX133" s="14" t="s">
        <v>87</v>
      </c>
      <c r="AY133" s="257" t="s">
        <v>144</v>
      </c>
    </row>
    <row r="134" spans="1:63" s="12" customFormat="1" ht="22.8" customHeight="1">
      <c r="A134" s="12"/>
      <c r="B134" s="201"/>
      <c r="C134" s="202"/>
      <c r="D134" s="203" t="s">
        <v>78</v>
      </c>
      <c r="E134" s="215" t="s">
        <v>160</v>
      </c>
      <c r="F134" s="215" t="s">
        <v>161</v>
      </c>
      <c r="G134" s="202"/>
      <c r="H134" s="202"/>
      <c r="I134" s="205"/>
      <c r="J134" s="216">
        <f>BK134</f>
        <v>0</v>
      </c>
      <c r="K134" s="202"/>
      <c r="L134" s="207"/>
      <c r="M134" s="208"/>
      <c r="N134" s="209"/>
      <c r="O134" s="209"/>
      <c r="P134" s="210">
        <f>SUM(P135:P144)</f>
        <v>0</v>
      </c>
      <c r="Q134" s="209"/>
      <c r="R134" s="210">
        <f>SUM(R135:R144)</f>
        <v>0</v>
      </c>
      <c r="S134" s="209"/>
      <c r="T134" s="211">
        <f>SUM(T135:T144)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2" t="s">
        <v>87</v>
      </c>
      <c r="AT134" s="213" t="s">
        <v>78</v>
      </c>
      <c r="AU134" s="213" t="s">
        <v>87</v>
      </c>
      <c r="AY134" s="212" t="s">
        <v>144</v>
      </c>
      <c r="BK134" s="214">
        <f>SUM(BK135:BK144)</f>
        <v>0</v>
      </c>
    </row>
    <row r="135" spans="1:65" s="2" customFormat="1" ht="24.15" customHeight="1">
      <c r="A135" s="37"/>
      <c r="B135" s="38"/>
      <c r="C135" s="217" t="s">
        <v>152</v>
      </c>
      <c r="D135" s="217" t="s">
        <v>147</v>
      </c>
      <c r="E135" s="218" t="s">
        <v>169</v>
      </c>
      <c r="F135" s="219" t="s">
        <v>170</v>
      </c>
      <c r="G135" s="220" t="s">
        <v>171</v>
      </c>
      <c r="H135" s="221">
        <v>2800</v>
      </c>
      <c r="I135" s="222"/>
      <c r="J135" s="223">
        <f>ROUND(I135*H135,2)</f>
        <v>0</v>
      </c>
      <c r="K135" s="219" t="s">
        <v>151</v>
      </c>
      <c r="L135" s="43"/>
      <c r="M135" s="224" t="s">
        <v>1</v>
      </c>
      <c r="N135" s="225" t="s">
        <v>44</v>
      </c>
      <c r="O135" s="90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8" t="s">
        <v>152</v>
      </c>
      <c r="AT135" s="228" t="s">
        <v>147</v>
      </c>
      <c r="AU135" s="228" t="s">
        <v>89</v>
      </c>
      <c r="AY135" s="16" t="s">
        <v>144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6" t="s">
        <v>87</v>
      </c>
      <c r="BK135" s="229">
        <f>ROUND(I135*H135,2)</f>
        <v>0</v>
      </c>
      <c r="BL135" s="16" t="s">
        <v>152</v>
      </c>
      <c r="BM135" s="228" t="s">
        <v>277</v>
      </c>
    </row>
    <row r="136" spans="1:47" s="2" customFormat="1" ht="12">
      <c r="A136" s="37"/>
      <c r="B136" s="38"/>
      <c r="C136" s="39"/>
      <c r="D136" s="230" t="s">
        <v>154</v>
      </c>
      <c r="E136" s="39"/>
      <c r="F136" s="231" t="s">
        <v>170</v>
      </c>
      <c r="G136" s="39"/>
      <c r="H136" s="39"/>
      <c r="I136" s="232"/>
      <c r="J136" s="39"/>
      <c r="K136" s="39"/>
      <c r="L136" s="43"/>
      <c r="M136" s="233"/>
      <c r="N136" s="234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154</v>
      </c>
      <c r="AU136" s="16" t="s">
        <v>89</v>
      </c>
    </row>
    <row r="137" spans="1:47" s="2" customFormat="1" ht="12">
      <c r="A137" s="37"/>
      <c r="B137" s="38"/>
      <c r="C137" s="39"/>
      <c r="D137" s="230" t="s">
        <v>155</v>
      </c>
      <c r="E137" s="39"/>
      <c r="F137" s="235" t="s">
        <v>173</v>
      </c>
      <c r="G137" s="39"/>
      <c r="H137" s="39"/>
      <c r="I137" s="232"/>
      <c r="J137" s="39"/>
      <c r="K137" s="39"/>
      <c r="L137" s="43"/>
      <c r="M137" s="233"/>
      <c r="N137" s="234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155</v>
      </c>
      <c r="AU137" s="16" t="s">
        <v>89</v>
      </c>
    </row>
    <row r="138" spans="1:51" s="13" customFormat="1" ht="12">
      <c r="A138" s="13"/>
      <c r="B138" s="236"/>
      <c r="C138" s="237"/>
      <c r="D138" s="230" t="s">
        <v>157</v>
      </c>
      <c r="E138" s="238" t="s">
        <v>1</v>
      </c>
      <c r="F138" s="239" t="s">
        <v>278</v>
      </c>
      <c r="G138" s="237"/>
      <c r="H138" s="240">
        <v>2800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157</v>
      </c>
      <c r="AU138" s="246" t="s">
        <v>89</v>
      </c>
      <c r="AV138" s="13" t="s">
        <v>89</v>
      </c>
      <c r="AW138" s="13" t="s">
        <v>36</v>
      </c>
      <c r="AX138" s="13" t="s">
        <v>79</v>
      </c>
      <c r="AY138" s="246" t="s">
        <v>144</v>
      </c>
    </row>
    <row r="139" spans="1:51" s="14" customFormat="1" ht="12">
      <c r="A139" s="14"/>
      <c r="B139" s="247"/>
      <c r="C139" s="248"/>
      <c r="D139" s="230" t="s">
        <v>157</v>
      </c>
      <c r="E139" s="249" t="s">
        <v>1</v>
      </c>
      <c r="F139" s="250" t="s">
        <v>159</v>
      </c>
      <c r="G139" s="248"/>
      <c r="H139" s="251">
        <v>2800</v>
      </c>
      <c r="I139" s="252"/>
      <c r="J139" s="248"/>
      <c r="K139" s="248"/>
      <c r="L139" s="253"/>
      <c r="M139" s="254"/>
      <c r="N139" s="255"/>
      <c r="O139" s="255"/>
      <c r="P139" s="255"/>
      <c r="Q139" s="255"/>
      <c r="R139" s="255"/>
      <c r="S139" s="255"/>
      <c r="T139" s="256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7" t="s">
        <v>157</v>
      </c>
      <c r="AU139" s="257" t="s">
        <v>89</v>
      </c>
      <c r="AV139" s="14" t="s">
        <v>152</v>
      </c>
      <c r="AW139" s="14" t="s">
        <v>36</v>
      </c>
      <c r="AX139" s="14" t="s">
        <v>87</v>
      </c>
      <c r="AY139" s="257" t="s">
        <v>144</v>
      </c>
    </row>
    <row r="140" spans="1:65" s="2" customFormat="1" ht="24.15" customHeight="1">
      <c r="A140" s="37"/>
      <c r="B140" s="38"/>
      <c r="C140" s="217" t="s">
        <v>146</v>
      </c>
      <c r="D140" s="217" t="s">
        <v>147</v>
      </c>
      <c r="E140" s="218" t="s">
        <v>247</v>
      </c>
      <c r="F140" s="219" t="s">
        <v>248</v>
      </c>
      <c r="G140" s="220" t="s">
        <v>150</v>
      </c>
      <c r="H140" s="221">
        <v>112</v>
      </c>
      <c r="I140" s="222"/>
      <c r="J140" s="223">
        <f>ROUND(I140*H140,2)</f>
        <v>0</v>
      </c>
      <c r="K140" s="219" t="s">
        <v>151</v>
      </c>
      <c r="L140" s="43"/>
      <c r="M140" s="224" t="s">
        <v>1</v>
      </c>
      <c r="N140" s="225" t="s">
        <v>44</v>
      </c>
      <c r="O140" s="90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8" t="s">
        <v>152</v>
      </c>
      <c r="AT140" s="228" t="s">
        <v>147</v>
      </c>
      <c r="AU140" s="228" t="s">
        <v>89</v>
      </c>
      <c r="AY140" s="16" t="s">
        <v>144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6" t="s">
        <v>87</v>
      </c>
      <c r="BK140" s="229">
        <f>ROUND(I140*H140,2)</f>
        <v>0</v>
      </c>
      <c r="BL140" s="16" t="s">
        <v>152</v>
      </c>
      <c r="BM140" s="228" t="s">
        <v>279</v>
      </c>
    </row>
    <row r="141" spans="1:47" s="2" customFormat="1" ht="12">
      <c r="A141" s="37"/>
      <c r="B141" s="38"/>
      <c r="C141" s="39"/>
      <c r="D141" s="230" t="s">
        <v>154</v>
      </c>
      <c r="E141" s="39"/>
      <c r="F141" s="231" t="s">
        <v>248</v>
      </c>
      <c r="G141" s="39"/>
      <c r="H141" s="39"/>
      <c r="I141" s="232"/>
      <c r="J141" s="39"/>
      <c r="K141" s="39"/>
      <c r="L141" s="43"/>
      <c r="M141" s="233"/>
      <c r="N141" s="234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154</v>
      </c>
      <c r="AU141" s="16" t="s">
        <v>89</v>
      </c>
    </row>
    <row r="142" spans="1:47" s="2" customFormat="1" ht="12">
      <c r="A142" s="37"/>
      <c r="B142" s="38"/>
      <c r="C142" s="39"/>
      <c r="D142" s="230" t="s">
        <v>155</v>
      </c>
      <c r="E142" s="39"/>
      <c r="F142" s="235" t="s">
        <v>179</v>
      </c>
      <c r="G142" s="39"/>
      <c r="H142" s="39"/>
      <c r="I142" s="232"/>
      <c r="J142" s="39"/>
      <c r="K142" s="39"/>
      <c r="L142" s="43"/>
      <c r="M142" s="233"/>
      <c r="N142" s="234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155</v>
      </c>
      <c r="AU142" s="16" t="s">
        <v>89</v>
      </c>
    </row>
    <row r="143" spans="1:51" s="13" customFormat="1" ht="12">
      <c r="A143" s="13"/>
      <c r="B143" s="236"/>
      <c r="C143" s="237"/>
      <c r="D143" s="230" t="s">
        <v>157</v>
      </c>
      <c r="E143" s="238" t="s">
        <v>1</v>
      </c>
      <c r="F143" s="239" t="s">
        <v>276</v>
      </c>
      <c r="G143" s="237"/>
      <c r="H143" s="240">
        <v>112</v>
      </c>
      <c r="I143" s="241"/>
      <c r="J143" s="237"/>
      <c r="K143" s="237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157</v>
      </c>
      <c r="AU143" s="246" t="s">
        <v>89</v>
      </c>
      <c r="AV143" s="13" t="s">
        <v>89</v>
      </c>
      <c r="AW143" s="13" t="s">
        <v>36</v>
      </c>
      <c r="AX143" s="13" t="s">
        <v>79</v>
      </c>
      <c r="AY143" s="246" t="s">
        <v>144</v>
      </c>
    </row>
    <row r="144" spans="1:51" s="14" customFormat="1" ht="12">
      <c r="A144" s="14"/>
      <c r="B144" s="247"/>
      <c r="C144" s="248"/>
      <c r="D144" s="230" t="s">
        <v>157</v>
      </c>
      <c r="E144" s="249" t="s">
        <v>1</v>
      </c>
      <c r="F144" s="250" t="s">
        <v>159</v>
      </c>
      <c r="G144" s="248"/>
      <c r="H144" s="251">
        <v>112</v>
      </c>
      <c r="I144" s="252"/>
      <c r="J144" s="248"/>
      <c r="K144" s="248"/>
      <c r="L144" s="253"/>
      <c r="M144" s="254"/>
      <c r="N144" s="255"/>
      <c r="O144" s="255"/>
      <c r="P144" s="255"/>
      <c r="Q144" s="255"/>
      <c r="R144" s="255"/>
      <c r="S144" s="255"/>
      <c r="T144" s="25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7" t="s">
        <v>157</v>
      </c>
      <c r="AU144" s="257" t="s">
        <v>89</v>
      </c>
      <c r="AV144" s="14" t="s">
        <v>152</v>
      </c>
      <c r="AW144" s="14" t="s">
        <v>36</v>
      </c>
      <c r="AX144" s="14" t="s">
        <v>87</v>
      </c>
      <c r="AY144" s="257" t="s">
        <v>144</v>
      </c>
    </row>
    <row r="145" spans="1:63" s="12" customFormat="1" ht="22.8" customHeight="1">
      <c r="A145" s="12"/>
      <c r="B145" s="201"/>
      <c r="C145" s="202"/>
      <c r="D145" s="203" t="s">
        <v>78</v>
      </c>
      <c r="E145" s="215" t="s">
        <v>211</v>
      </c>
      <c r="F145" s="215" t="s">
        <v>256</v>
      </c>
      <c r="G145" s="202"/>
      <c r="H145" s="202"/>
      <c r="I145" s="205"/>
      <c r="J145" s="216">
        <f>BK145</f>
        <v>0</v>
      </c>
      <c r="K145" s="202"/>
      <c r="L145" s="207"/>
      <c r="M145" s="208"/>
      <c r="N145" s="209"/>
      <c r="O145" s="209"/>
      <c r="P145" s="210">
        <f>SUM(P146:P150)</f>
        <v>0</v>
      </c>
      <c r="Q145" s="209"/>
      <c r="R145" s="210">
        <f>SUM(R146:R150)</f>
        <v>0</v>
      </c>
      <c r="S145" s="209"/>
      <c r="T145" s="211">
        <f>SUM(T146:T150)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2" t="s">
        <v>87</v>
      </c>
      <c r="AT145" s="213" t="s">
        <v>78</v>
      </c>
      <c r="AU145" s="213" t="s">
        <v>87</v>
      </c>
      <c r="AY145" s="212" t="s">
        <v>144</v>
      </c>
      <c r="BK145" s="214">
        <f>SUM(BK146:BK150)</f>
        <v>0</v>
      </c>
    </row>
    <row r="146" spans="1:65" s="2" customFormat="1" ht="24.15" customHeight="1">
      <c r="A146" s="37"/>
      <c r="B146" s="38"/>
      <c r="C146" s="217" t="s">
        <v>175</v>
      </c>
      <c r="D146" s="217" t="s">
        <v>147</v>
      </c>
      <c r="E146" s="218" t="s">
        <v>257</v>
      </c>
      <c r="F146" s="219" t="s">
        <v>258</v>
      </c>
      <c r="G146" s="220" t="s">
        <v>207</v>
      </c>
      <c r="H146" s="221">
        <v>60</v>
      </c>
      <c r="I146" s="222"/>
      <c r="J146" s="223">
        <f>ROUND(I146*H146,2)</f>
        <v>0</v>
      </c>
      <c r="K146" s="219" t="s">
        <v>151</v>
      </c>
      <c r="L146" s="43"/>
      <c r="M146" s="224" t="s">
        <v>1</v>
      </c>
      <c r="N146" s="225" t="s">
        <v>44</v>
      </c>
      <c r="O146" s="90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8" t="s">
        <v>152</v>
      </c>
      <c r="AT146" s="228" t="s">
        <v>147</v>
      </c>
      <c r="AU146" s="228" t="s">
        <v>89</v>
      </c>
      <c r="AY146" s="16" t="s">
        <v>144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6" t="s">
        <v>87</v>
      </c>
      <c r="BK146" s="229">
        <f>ROUND(I146*H146,2)</f>
        <v>0</v>
      </c>
      <c r="BL146" s="16" t="s">
        <v>152</v>
      </c>
      <c r="BM146" s="228" t="s">
        <v>280</v>
      </c>
    </row>
    <row r="147" spans="1:47" s="2" customFormat="1" ht="12">
      <c r="A147" s="37"/>
      <c r="B147" s="38"/>
      <c r="C147" s="39"/>
      <c r="D147" s="230" t="s">
        <v>154</v>
      </c>
      <c r="E147" s="39"/>
      <c r="F147" s="231" t="s">
        <v>258</v>
      </c>
      <c r="G147" s="39"/>
      <c r="H147" s="39"/>
      <c r="I147" s="232"/>
      <c r="J147" s="39"/>
      <c r="K147" s="39"/>
      <c r="L147" s="43"/>
      <c r="M147" s="233"/>
      <c r="N147" s="234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154</v>
      </c>
      <c r="AU147" s="16" t="s">
        <v>89</v>
      </c>
    </row>
    <row r="148" spans="1:47" s="2" customFormat="1" ht="12">
      <c r="A148" s="37"/>
      <c r="B148" s="38"/>
      <c r="C148" s="39"/>
      <c r="D148" s="230" t="s">
        <v>155</v>
      </c>
      <c r="E148" s="39"/>
      <c r="F148" s="235" t="s">
        <v>260</v>
      </c>
      <c r="G148" s="39"/>
      <c r="H148" s="39"/>
      <c r="I148" s="232"/>
      <c r="J148" s="39"/>
      <c r="K148" s="39"/>
      <c r="L148" s="43"/>
      <c r="M148" s="233"/>
      <c r="N148" s="234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155</v>
      </c>
      <c r="AU148" s="16" t="s">
        <v>89</v>
      </c>
    </row>
    <row r="149" spans="1:51" s="13" customFormat="1" ht="12">
      <c r="A149" s="13"/>
      <c r="B149" s="236"/>
      <c r="C149" s="237"/>
      <c r="D149" s="230" t="s">
        <v>157</v>
      </c>
      <c r="E149" s="238" t="s">
        <v>1</v>
      </c>
      <c r="F149" s="239" t="s">
        <v>281</v>
      </c>
      <c r="G149" s="237"/>
      <c r="H149" s="240">
        <v>60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157</v>
      </c>
      <c r="AU149" s="246" t="s">
        <v>89</v>
      </c>
      <c r="AV149" s="13" t="s">
        <v>89</v>
      </c>
      <c r="AW149" s="13" t="s">
        <v>36</v>
      </c>
      <c r="AX149" s="13" t="s">
        <v>79</v>
      </c>
      <c r="AY149" s="246" t="s">
        <v>144</v>
      </c>
    </row>
    <row r="150" spans="1:51" s="14" customFormat="1" ht="12">
      <c r="A150" s="14"/>
      <c r="B150" s="247"/>
      <c r="C150" s="248"/>
      <c r="D150" s="230" t="s">
        <v>157</v>
      </c>
      <c r="E150" s="249" t="s">
        <v>1</v>
      </c>
      <c r="F150" s="250" t="s">
        <v>159</v>
      </c>
      <c r="G150" s="248"/>
      <c r="H150" s="251">
        <v>60</v>
      </c>
      <c r="I150" s="252"/>
      <c r="J150" s="248"/>
      <c r="K150" s="248"/>
      <c r="L150" s="253"/>
      <c r="M150" s="254"/>
      <c r="N150" s="255"/>
      <c r="O150" s="255"/>
      <c r="P150" s="255"/>
      <c r="Q150" s="255"/>
      <c r="R150" s="255"/>
      <c r="S150" s="255"/>
      <c r="T150" s="256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7" t="s">
        <v>157</v>
      </c>
      <c r="AU150" s="257" t="s">
        <v>89</v>
      </c>
      <c r="AV150" s="14" t="s">
        <v>152</v>
      </c>
      <c r="AW150" s="14" t="s">
        <v>36</v>
      </c>
      <c r="AX150" s="14" t="s">
        <v>87</v>
      </c>
      <c r="AY150" s="257" t="s">
        <v>144</v>
      </c>
    </row>
    <row r="151" spans="1:63" s="12" customFormat="1" ht="25.9" customHeight="1">
      <c r="A151" s="12"/>
      <c r="B151" s="201"/>
      <c r="C151" s="202"/>
      <c r="D151" s="203" t="s">
        <v>78</v>
      </c>
      <c r="E151" s="204" t="s">
        <v>189</v>
      </c>
      <c r="F151" s="204" t="s">
        <v>190</v>
      </c>
      <c r="G151" s="202"/>
      <c r="H151" s="202"/>
      <c r="I151" s="205"/>
      <c r="J151" s="206">
        <f>BK151</f>
        <v>0</v>
      </c>
      <c r="K151" s="202"/>
      <c r="L151" s="207"/>
      <c r="M151" s="208"/>
      <c r="N151" s="209"/>
      <c r="O151" s="209"/>
      <c r="P151" s="210">
        <f>SUM(P152:P156)</f>
        <v>0</v>
      </c>
      <c r="Q151" s="209"/>
      <c r="R151" s="210">
        <f>SUM(R152:R156)</f>
        <v>0</v>
      </c>
      <c r="S151" s="209"/>
      <c r="T151" s="211">
        <f>SUM(T152:T156)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2" t="s">
        <v>152</v>
      </c>
      <c r="AT151" s="213" t="s">
        <v>78</v>
      </c>
      <c r="AU151" s="213" t="s">
        <v>79</v>
      </c>
      <c r="AY151" s="212" t="s">
        <v>144</v>
      </c>
      <c r="BK151" s="214">
        <f>SUM(BK152:BK156)</f>
        <v>0</v>
      </c>
    </row>
    <row r="152" spans="1:65" s="2" customFormat="1" ht="37.8" customHeight="1">
      <c r="A152" s="37"/>
      <c r="B152" s="38"/>
      <c r="C152" s="217" t="s">
        <v>160</v>
      </c>
      <c r="D152" s="217" t="s">
        <v>147</v>
      </c>
      <c r="E152" s="218" t="s">
        <v>198</v>
      </c>
      <c r="F152" s="219" t="s">
        <v>199</v>
      </c>
      <c r="G152" s="220" t="s">
        <v>200</v>
      </c>
      <c r="H152" s="221">
        <v>280</v>
      </c>
      <c r="I152" s="222"/>
      <c r="J152" s="223">
        <f>ROUND(I152*H152,2)</f>
        <v>0</v>
      </c>
      <c r="K152" s="219" t="s">
        <v>151</v>
      </c>
      <c r="L152" s="43"/>
      <c r="M152" s="224" t="s">
        <v>1</v>
      </c>
      <c r="N152" s="225" t="s">
        <v>44</v>
      </c>
      <c r="O152" s="90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8" t="s">
        <v>193</v>
      </c>
      <c r="AT152" s="228" t="s">
        <v>147</v>
      </c>
      <c r="AU152" s="228" t="s">
        <v>87</v>
      </c>
      <c r="AY152" s="16" t="s">
        <v>144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6" t="s">
        <v>87</v>
      </c>
      <c r="BK152" s="229">
        <f>ROUND(I152*H152,2)</f>
        <v>0</v>
      </c>
      <c r="BL152" s="16" t="s">
        <v>193</v>
      </c>
      <c r="BM152" s="228" t="s">
        <v>282</v>
      </c>
    </row>
    <row r="153" spans="1:47" s="2" customFormat="1" ht="12">
      <c r="A153" s="37"/>
      <c r="B153" s="38"/>
      <c r="C153" s="39"/>
      <c r="D153" s="230" t="s">
        <v>154</v>
      </c>
      <c r="E153" s="39"/>
      <c r="F153" s="231" t="s">
        <v>199</v>
      </c>
      <c r="G153" s="39"/>
      <c r="H153" s="39"/>
      <c r="I153" s="232"/>
      <c r="J153" s="39"/>
      <c r="K153" s="39"/>
      <c r="L153" s="43"/>
      <c r="M153" s="233"/>
      <c r="N153" s="234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154</v>
      </c>
      <c r="AU153" s="16" t="s">
        <v>87</v>
      </c>
    </row>
    <row r="154" spans="1:47" s="2" customFormat="1" ht="12">
      <c r="A154" s="37"/>
      <c r="B154" s="38"/>
      <c r="C154" s="39"/>
      <c r="D154" s="230" t="s">
        <v>155</v>
      </c>
      <c r="E154" s="39"/>
      <c r="F154" s="235" t="s">
        <v>202</v>
      </c>
      <c r="G154" s="39"/>
      <c r="H154" s="39"/>
      <c r="I154" s="232"/>
      <c r="J154" s="39"/>
      <c r="K154" s="39"/>
      <c r="L154" s="43"/>
      <c r="M154" s="233"/>
      <c r="N154" s="234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155</v>
      </c>
      <c r="AU154" s="16" t="s">
        <v>87</v>
      </c>
    </row>
    <row r="155" spans="1:51" s="13" customFormat="1" ht="12">
      <c r="A155" s="13"/>
      <c r="B155" s="236"/>
      <c r="C155" s="237"/>
      <c r="D155" s="230" t="s">
        <v>157</v>
      </c>
      <c r="E155" s="238" t="s">
        <v>1</v>
      </c>
      <c r="F155" s="239" t="s">
        <v>283</v>
      </c>
      <c r="G155" s="237"/>
      <c r="H155" s="240">
        <v>280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157</v>
      </c>
      <c r="AU155" s="246" t="s">
        <v>87</v>
      </c>
      <c r="AV155" s="13" t="s">
        <v>89</v>
      </c>
      <c r="AW155" s="13" t="s">
        <v>36</v>
      </c>
      <c r="AX155" s="13" t="s">
        <v>79</v>
      </c>
      <c r="AY155" s="246" t="s">
        <v>144</v>
      </c>
    </row>
    <row r="156" spans="1:51" s="14" customFormat="1" ht="12">
      <c r="A156" s="14"/>
      <c r="B156" s="247"/>
      <c r="C156" s="248"/>
      <c r="D156" s="230" t="s">
        <v>157</v>
      </c>
      <c r="E156" s="249" t="s">
        <v>1</v>
      </c>
      <c r="F156" s="250" t="s">
        <v>159</v>
      </c>
      <c r="G156" s="248"/>
      <c r="H156" s="251">
        <v>280</v>
      </c>
      <c r="I156" s="252"/>
      <c r="J156" s="248"/>
      <c r="K156" s="248"/>
      <c r="L156" s="253"/>
      <c r="M156" s="258"/>
      <c r="N156" s="259"/>
      <c r="O156" s="259"/>
      <c r="P156" s="259"/>
      <c r="Q156" s="259"/>
      <c r="R156" s="259"/>
      <c r="S156" s="259"/>
      <c r="T156" s="260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7" t="s">
        <v>157</v>
      </c>
      <c r="AU156" s="257" t="s">
        <v>87</v>
      </c>
      <c r="AV156" s="14" t="s">
        <v>152</v>
      </c>
      <c r="AW156" s="14" t="s">
        <v>36</v>
      </c>
      <c r="AX156" s="14" t="s">
        <v>87</v>
      </c>
      <c r="AY156" s="257" t="s">
        <v>144</v>
      </c>
    </row>
    <row r="157" spans="1:31" s="2" customFormat="1" ht="6.95" customHeight="1">
      <c r="A157" s="37"/>
      <c r="B157" s="65"/>
      <c r="C157" s="66"/>
      <c r="D157" s="66"/>
      <c r="E157" s="66"/>
      <c r="F157" s="66"/>
      <c r="G157" s="66"/>
      <c r="H157" s="66"/>
      <c r="I157" s="66"/>
      <c r="J157" s="66"/>
      <c r="K157" s="66"/>
      <c r="L157" s="43"/>
      <c r="M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</row>
  </sheetData>
  <sheetProtection password="CDD7" sheet="1" objects="1" scenarios="1" formatColumns="0" formatRows="0" autoFilter="0"/>
  <autoFilter ref="C120:K156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101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89</v>
      </c>
    </row>
    <row r="4" spans="2:46" s="1" customFormat="1" ht="24.95" customHeight="1">
      <c r="B4" s="19"/>
      <c r="D4" s="137" t="s">
        <v>117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Oprava komunikací, Zoopark Chomutov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118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284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4. 10. 2021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34</v>
      </c>
      <c r="F21" s="37"/>
      <c r="G21" s="37"/>
      <c r="H21" s="37"/>
      <c r="I21" s="139" t="s">
        <v>28</v>
      </c>
      <c r="J21" s="142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28</v>
      </c>
      <c r="J24" s="142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39</v>
      </c>
      <c r="E30" s="37"/>
      <c r="F30" s="37"/>
      <c r="G30" s="37"/>
      <c r="H30" s="37"/>
      <c r="I30" s="37"/>
      <c r="J30" s="150">
        <f>ROUND(J120,2)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41</v>
      </c>
      <c r="G32" s="37"/>
      <c r="H32" s="37"/>
      <c r="I32" s="151" t="s">
        <v>40</v>
      </c>
      <c r="J32" s="151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43</v>
      </c>
      <c r="E33" s="139" t="s">
        <v>44</v>
      </c>
      <c r="F33" s="153">
        <f>ROUND((SUM(BE120:BE145)),2)</f>
        <v>0</v>
      </c>
      <c r="G33" s="37"/>
      <c r="H33" s="37"/>
      <c r="I33" s="154">
        <v>0.21</v>
      </c>
      <c r="J33" s="153">
        <f>ROUND(((SUM(BE120:BE145))*I33),2)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45</v>
      </c>
      <c r="F34" s="153">
        <f>ROUND((SUM(BF120:BF145)),2)</f>
        <v>0</v>
      </c>
      <c r="G34" s="37"/>
      <c r="H34" s="37"/>
      <c r="I34" s="154">
        <v>0.15</v>
      </c>
      <c r="J34" s="153">
        <f>ROUND(((SUM(BF120:BF145))*I34),2)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46</v>
      </c>
      <c r="F35" s="153">
        <f>ROUND((SUM(BG120:BG145)),2)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47</v>
      </c>
      <c r="F36" s="153">
        <f>ROUND((SUM(BH120:BH145)),2)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48</v>
      </c>
      <c r="F37" s="153">
        <f>ROUND((SUM(BI120:BI145)),2)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52</v>
      </c>
      <c r="E50" s="163"/>
      <c r="F50" s="163"/>
      <c r="G50" s="162" t="s">
        <v>53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54</v>
      </c>
      <c r="E61" s="165"/>
      <c r="F61" s="166" t="s">
        <v>55</v>
      </c>
      <c r="G61" s="164" t="s">
        <v>54</v>
      </c>
      <c r="H61" s="165"/>
      <c r="I61" s="165"/>
      <c r="J61" s="167" t="s">
        <v>55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56</v>
      </c>
      <c r="E65" s="168"/>
      <c r="F65" s="168"/>
      <c r="G65" s="162" t="s">
        <v>57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54</v>
      </c>
      <c r="E76" s="165"/>
      <c r="F76" s="166" t="s">
        <v>55</v>
      </c>
      <c r="G76" s="164" t="s">
        <v>54</v>
      </c>
      <c r="H76" s="165"/>
      <c r="I76" s="165"/>
      <c r="J76" s="167" t="s">
        <v>55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120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Oprava komunikací, Zoopark Chomutov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118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07 - OPRAVA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4. 10. 2021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Statutární město Chomutov</v>
      </c>
      <c r="G91" s="39"/>
      <c r="H91" s="39"/>
      <c r="I91" s="31" t="s">
        <v>32</v>
      </c>
      <c r="J91" s="35" t="str">
        <f>E21</f>
        <v>Pavepro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Pavepro s.r.o.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121</v>
      </c>
      <c r="D94" s="175"/>
      <c r="E94" s="175"/>
      <c r="F94" s="175"/>
      <c r="G94" s="175"/>
      <c r="H94" s="175"/>
      <c r="I94" s="175"/>
      <c r="J94" s="176" t="s">
        <v>122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123</v>
      </c>
      <c r="D96" s="39"/>
      <c r="E96" s="39"/>
      <c r="F96" s="39"/>
      <c r="G96" s="39"/>
      <c r="H96" s="39"/>
      <c r="I96" s="39"/>
      <c r="J96" s="109">
        <f>J120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124</v>
      </c>
    </row>
    <row r="97" spans="1:31" s="9" customFormat="1" ht="24.95" customHeight="1">
      <c r="A97" s="9"/>
      <c r="B97" s="178"/>
      <c r="C97" s="179"/>
      <c r="D97" s="180" t="s">
        <v>125</v>
      </c>
      <c r="E97" s="181"/>
      <c r="F97" s="181"/>
      <c r="G97" s="181"/>
      <c r="H97" s="181"/>
      <c r="I97" s="181"/>
      <c r="J97" s="182">
        <f>J121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126</v>
      </c>
      <c r="E98" s="187"/>
      <c r="F98" s="187"/>
      <c r="G98" s="187"/>
      <c r="H98" s="187"/>
      <c r="I98" s="187"/>
      <c r="J98" s="188">
        <f>J122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127</v>
      </c>
      <c r="E99" s="187"/>
      <c r="F99" s="187"/>
      <c r="G99" s="187"/>
      <c r="H99" s="187"/>
      <c r="I99" s="187"/>
      <c r="J99" s="188">
        <f>J123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78"/>
      <c r="C100" s="179"/>
      <c r="D100" s="180" t="s">
        <v>128</v>
      </c>
      <c r="E100" s="181"/>
      <c r="F100" s="181"/>
      <c r="G100" s="181"/>
      <c r="H100" s="181"/>
      <c r="I100" s="181"/>
      <c r="J100" s="182">
        <f>J140</f>
        <v>0</v>
      </c>
      <c r="K100" s="179"/>
      <c r="L100" s="18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s="2" customFormat="1" ht="6.95" customHeight="1">
      <c r="A102" s="37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6" spans="1:31" s="2" customFormat="1" ht="6.95" customHeight="1">
      <c r="A106" s="37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24.95" customHeight="1">
      <c r="A107" s="37"/>
      <c r="B107" s="38"/>
      <c r="C107" s="22" t="s">
        <v>129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16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173" t="str">
        <f>E7</f>
        <v>Oprava komunikací, Zoopark Chomutov</v>
      </c>
      <c r="F110" s="31"/>
      <c r="G110" s="31"/>
      <c r="H110" s="31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118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75" t="str">
        <f>E9</f>
        <v>07 - OPRAVA</v>
      </c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20</v>
      </c>
      <c r="D114" s="39"/>
      <c r="E114" s="39"/>
      <c r="F114" s="26" t="str">
        <f>F12</f>
        <v xml:space="preserve"> </v>
      </c>
      <c r="G114" s="39"/>
      <c r="H114" s="39"/>
      <c r="I114" s="31" t="s">
        <v>22</v>
      </c>
      <c r="J114" s="78" t="str">
        <f>IF(J12="","",J12)</f>
        <v>4. 10. 2021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24</v>
      </c>
      <c r="D116" s="39"/>
      <c r="E116" s="39"/>
      <c r="F116" s="26" t="str">
        <f>E15</f>
        <v>Statutární město Chomutov</v>
      </c>
      <c r="G116" s="39"/>
      <c r="H116" s="39"/>
      <c r="I116" s="31" t="s">
        <v>32</v>
      </c>
      <c r="J116" s="35" t="str">
        <f>E21</f>
        <v>Pavepro s.r.o.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30</v>
      </c>
      <c r="D117" s="39"/>
      <c r="E117" s="39"/>
      <c r="F117" s="26" t="str">
        <f>IF(E18="","",E18)</f>
        <v>Vyplň údaj</v>
      </c>
      <c r="G117" s="39"/>
      <c r="H117" s="39"/>
      <c r="I117" s="31" t="s">
        <v>37</v>
      </c>
      <c r="J117" s="35" t="str">
        <f>E24</f>
        <v>Pavepro s.r.o.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0.3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11" customFormat="1" ht="29.25" customHeight="1">
      <c r="A119" s="190"/>
      <c r="B119" s="191"/>
      <c r="C119" s="192" t="s">
        <v>130</v>
      </c>
      <c r="D119" s="193" t="s">
        <v>64</v>
      </c>
      <c r="E119" s="193" t="s">
        <v>60</v>
      </c>
      <c r="F119" s="193" t="s">
        <v>61</v>
      </c>
      <c r="G119" s="193" t="s">
        <v>131</v>
      </c>
      <c r="H119" s="193" t="s">
        <v>132</v>
      </c>
      <c r="I119" s="193" t="s">
        <v>133</v>
      </c>
      <c r="J119" s="193" t="s">
        <v>122</v>
      </c>
      <c r="K119" s="194" t="s">
        <v>134</v>
      </c>
      <c r="L119" s="195"/>
      <c r="M119" s="99" t="s">
        <v>1</v>
      </c>
      <c r="N119" s="100" t="s">
        <v>43</v>
      </c>
      <c r="O119" s="100" t="s">
        <v>135</v>
      </c>
      <c r="P119" s="100" t="s">
        <v>136</v>
      </c>
      <c r="Q119" s="100" t="s">
        <v>137</v>
      </c>
      <c r="R119" s="100" t="s">
        <v>138</v>
      </c>
      <c r="S119" s="100" t="s">
        <v>139</v>
      </c>
      <c r="T119" s="101" t="s">
        <v>140</v>
      </c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</row>
    <row r="120" spans="1:63" s="2" customFormat="1" ht="22.8" customHeight="1">
      <c r="A120" s="37"/>
      <c r="B120" s="38"/>
      <c r="C120" s="106" t="s">
        <v>141</v>
      </c>
      <c r="D120" s="39"/>
      <c r="E120" s="39"/>
      <c r="F120" s="39"/>
      <c r="G120" s="39"/>
      <c r="H120" s="39"/>
      <c r="I120" s="39"/>
      <c r="J120" s="196">
        <f>BK120</f>
        <v>0</v>
      </c>
      <c r="K120" s="39"/>
      <c r="L120" s="43"/>
      <c r="M120" s="102"/>
      <c r="N120" s="197"/>
      <c r="O120" s="103"/>
      <c r="P120" s="198">
        <f>P121+P140</f>
        <v>0</v>
      </c>
      <c r="Q120" s="103"/>
      <c r="R120" s="198">
        <f>R121+R140</f>
        <v>0</v>
      </c>
      <c r="S120" s="103"/>
      <c r="T120" s="199">
        <f>T121+T140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78</v>
      </c>
      <c r="AU120" s="16" t="s">
        <v>124</v>
      </c>
      <c r="BK120" s="200">
        <f>BK121+BK140</f>
        <v>0</v>
      </c>
    </row>
    <row r="121" spans="1:63" s="12" customFormat="1" ht="25.9" customHeight="1">
      <c r="A121" s="12"/>
      <c r="B121" s="201"/>
      <c r="C121" s="202"/>
      <c r="D121" s="203" t="s">
        <v>78</v>
      </c>
      <c r="E121" s="204" t="s">
        <v>142</v>
      </c>
      <c r="F121" s="204" t="s">
        <v>143</v>
      </c>
      <c r="G121" s="202"/>
      <c r="H121" s="202"/>
      <c r="I121" s="205"/>
      <c r="J121" s="206">
        <f>BK121</f>
        <v>0</v>
      </c>
      <c r="K121" s="202"/>
      <c r="L121" s="207"/>
      <c r="M121" s="208"/>
      <c r="N121" s="209"/>
      <c r="O121" s="209"/>
      <c r="P121" s="210">
        <f>P122+P123</f>
        <v>0</v>
      </c>
      <c r="Q121" s="209"/>
      <c r="R121" s="210">
        <f>R122+R123</f>
        <v>0</v>
      </c>
      <c r="S121" s="209"/>
      <c r="T121" s="211">
        <f>T122+T123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2" t="s">
        <v>87</v>
      </c>
      <c r="AT121" s="213" t="s">
        <v>78</v>
      </c>
      <c r="AU121" s="213" t="s">
        <v>79</v>
      </c>
      <c r="AY121" s="212" t="s">
        <v>144</v>
      </c>
      <c r="BK121" s="214">
        <f>BK122+BK123</f>
        <v>0</v>
      </c>
    </row>
    <row r="122" spans="1:63" s="12" customFormat="1" ht="22.8" customHeight="1">
      <c r="A122" s="12"/>
      <c r="B122" s="201"/>
      <c r="C122" s="202"/>
      <c r="D122" s="203" t="s">
        <v>78</v>
      </c>
      <c r="E122" s="215" t="s">
        <v>87</v>
      </c>
      <c r="F122" s="215" t="s">
        <v>145</v>
      </c>
      <c r="G122" s="202"/>
      <c r="H122" s="202"/>
      <c r="I122" s="205"/>
      <c r="J122" s="216">
        <f>BK122</f>
        <v>0</v>
      </c>
      <c r="K122" s="202"/>
      <c r="L122" s="207"/>
      <c r="M122" s="208"/>
      <c r="N122" s="209"/>
      <c r="O122" s="209"/>
      <c r="P122" s="210">
        <v>0</v>
      </c>
      <c r="Q122" s="209"/>
      <c r="R122" s="210">
        <v>0</v>
      </c>
      <c r="S122" s="209"/>
      <c r="T122" s="211"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2" t="s">
        <v>87</v>
      </c>
      <c r="AT122" s="213" t="s">
        <v>78</v>
      </c>
      <c r="AU122" s="213" t="s">
        <v>87</v>
      </c>
      <c r="AY122" s="212" t="s">
        <v>144</v>
      </c>
      <c r="BK122" s="214">
        <v>0</v>
      </c>
    </row>
    <row r="123" spans="1:63" s="12" customFormat="1" ht="22.8" customHeight="1">
      <c r="A123" s="12"/>
      <c r="B123" s="201"/>
      <c r="C123" s="202"/>
      <c r="D123" s="203" t="s">
        <v>78</v>
      </c>
      <c r="E123" s="215" t="s">
        <v>160</v>
      </c>
      <c r="F123" s="215" t="s">
        <v>161</v>
      </c>
      <c r="G123" s="202"/>
      <c r="H123" s="202"/>
      <c r="I123" s="205"/>
      <c r="J123" s="216">
        <f>BK123</f>
        <v>0</v>
      </c>
      <c r="K123" s="202"/>
      <c r="L123" s="207"/>
      <c r="M123" s="208"/>
      <c r="N123" s="209"/>
      <c r="O123" s="209"/>
      <c r="P123" s="210">
        <f>SUM(P124:P139)</f>
        <v>0</v>
      </c>
      <c r="Q123" s="209"/>
      <c r="R123" s="210">
        <f>SUM(R124:R139)</f>
        <v>0</v>
      </c>
      <c r="S123" s="209"/>
      <c r="T123" s="211">
        <f>SUM(T124:T139)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2" t="s">
        <v>87</v>
      </c>
      <c r="AT123" s="213" t="s">
        <v>78</v>
      </c>
      <c r="AU123" s="213" t="s">
        <v>87</v>
      </c>
      <c r="AY123" s="212" t="s">
        <v>144</v>
      </c>
      <c r="BK123" s="214">
        <f>SUM(BK124:BK139)</f>
        <v>0</v>
      </c>
    </row>
    <row r="124" spans="1:65" s="2" customFormat="1" ht="24.15" customHeight="1">
      <c r="A124" s="37"/>
      <c r="B124" s="38"/>
      <c r="C124" s="217" t="s">
        <v>211</v>
      </c>
      <c r="D124" s="217" t="s">
        <v>147</v>
      </c>
      <c r="E124" s="218" t="s">
        <v>169</v>
      </c>
      <c r="F124" s="219" t="s">
        <v>170</v>
      </c>
      <c r="G124" s="220" t="s">
        <v>171</v>
      </c>
      <c r="H124" s="221">
        <v>55</v>
      </c>
      <c r="I124" s="222"/>
      <c r="J124" s="223">
        <f>ROUND(I124*H124,2)</f>
        <v>0</v>
      </c>
      <c r="K124" s="219" t="s">
        <v>151</v>
      </c>
      <c r="L124" s="43"/>
      <c r="M124" s="224" t="s">
        <v>1</v>
      </c>
      <c r="N124" s="225" t="s">
        <v>44</v>
      </c>
      <c r="O124" s="90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8" t="s">
        <v>152</v>
      </c>
      <c r="AT124" s="228" t="s">
        <v>147</v>
      </c>
      <c r="AU124" s="228" t="s">
        <v>89</v>
      </c>
      <c r="AY124" s="16" t="s">
        <v>144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6" t="s">
        <v>87</v>
      </c>
      <c r="BK124" s="229">
        <f>ROUND(I124*H124,2)</f>
        <v>0</v>
      </c>
      <c r="BL124" s="16" t="s">
        <v>152</v>
      </c>
      <c r="BM124" s="228" t="s">
        <v>285</v>
      </c>
    </row>
    <row r="125" spans="1:47" s="2" customFormat="1" ht="12">
      <c r="A125" s="37"/>
      <c r="B125" s="38"/>
      <c r="C125" s="39"/>
      <c r="D125" s="230" t="s">
        <v>154</v>
      </c>
      <c r="E125" s="39"/>
      <c r="F125" s="231" t="s">
        <v>170</v>
      </c>
      <c r="G125" s="39"/>
      <c r="H125" s="39"/>
      <c r="I125" s="232"/>
      <c r="J125" s="39"/>
      <c r="K125" s="39"/>
      <c r="L125" s="43"/>
      <c r="M125" s="233"/>
      <c r="N125" s="234"/>
      <c r="O125" s="90"/>
      <c r="P125" s="90"/>
      <c r="Q125" s="90"/>
      <c r="R125" s="90"/>
      <c r="S125" s="90"/>
      <c r="T125" s="91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154</v>
      </c>
      <c r="AU125" s="16" t="s">
        <v>89</v>
      </c>
    </row>
    <row r="126" spans="1:47" s="2" customFormat="1" ht="12">
      <c r="A126" s="37"/>
      <c r="B126" s="38"/>
      <c r="C126" s="39"/>
      <c r="D126" s="230" t="s">
        <v>155</v>
      </c>
      <c r="E126" s="39"/>
      <c r="F126" s="235" t="s">
        <v>173</v>
      </c>
      <c r="G126" s="39"/>
      <c r="H126" s="39"/>
      <c r="I126" s="232"/>
      <c r="J126" s="39"/>
      <c r="K126" s="39"/>
      <c r="L126" s="43"/>
      <c r="M126" s="233"/>
      <c r="N126" s="234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155</v>
      </c>
      <c r="AU126" s="16" t="s">
        <v>89</v>
      </c>
    </row>
    <row r="127" spans="1:51" s="13" customFormat="1" ht="12">
      <c r="A127" s="13"/>
      <c r="B127" s="236"/>
      <c r="C127" s="237"/>
      <c r="D127" s="230" t="s">
        <v>157</v>
      </c>
      <c r="E127" s="238" t="s">
        <v>1</v>
      </c>
      <c r="F127" s="239" t="s">
        <v>286</v>
      </c>
      <c r="G127" s="237"/>
      <c r="H127" s="240">
        <v>55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6" t="s">
        <v>157</v>
      </c>
      <c r="AU127" s="246" t="s">
        <v>89</v>
      </c>
      <c r="AV127" s="13" t="s">
        <v>89</v>
      </c>
      <c r="AW127" s="13" t="s">
        <v>36</v>
      </c>
      <c r="AX127" s="13" t="s">
        <v>79</v>
      </c>
      <c r="AY127" s="246" t="s">
        <v>144</v>
      </c>
    </row>
    <row r="128" spans="1:51" s="14" customFormat="1" ht="12">
      <c r="A128" s="14"/>
      <c r="B128" s="247"/>
      <c r="C128" s="248"/>
      <c r="D128" s="230" t="s">
        <v>157</v>
      </c>
      <c r="E128" s="249" t="s">
        <v>1</v>
      </c>
      <c r="F128" s="250" t="s">
        <v>159</v>
      </c>
      <c r="G128" s="248"/>
      <c r="H128" s="251">
        <v>55</v>
      </c>
      <c r="I128" s="252"/>
      <c r="J128" s="248"/>
      <c r="K128" s="248"/>
      <c r="L128" s="253"/>
      <c r="M128" s="254"/>
      <c r="N128" s="255"/>
      <c r="O128" s="255"/>
      <c r="P128" s="255"/>
      <c r="Q128" s="255"/>
      <c r="R128" s="255"/>
      <c r="S128" s="255"/>
      <c r="T128" s="256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7" t="s">
        <v>157</v>
      </c>
      <c r="AU128" s="257" t="s">
        <v>89</v>
      </c>
      <c r="AV128" s="14" t="s">
        <v>152</v>
      </c>
      <c r="AW128" s="14" t="s">
        <v>36</v>
      </c>
      <c r="AX128" s="14" t="s">
        <v>87</v>
      </c>
      <c r="AY128" s="257" t="s">
        <v>144</v>
      </c>
    </row>
    <row r="129" spans="1:65" s="2" customFormat="1" ht="16.5" customHeight="1">
      <c r="A129" s="37"/>
      <c r="B129" s="38"/>
      <c r="C129" s="217" t="s">
        <v>168</v>
      </c>
      <c r="D129" s="217" t="s">
        <v>147</v>
      </c>
      <c r="E129" s="218" t="s">
        <v>287</v>
      </c>
      <c r="F129" s="219" t="s">
        <v>288</v>
      </c>
      <c r="G129" s="220" t="s">
        <v>150</v>
      </c>
      <c r="H129" s="221">
        <v>2.2</v>
      </c>
      <c r="I129" s="222"/>
      <c r="J129" s="223">
        <f>ROUND(I129*H129,2)</f>
        <v>0</v>
      </c>
      <c r="K129" s="219" t="s">
        <v>151</v>
      </c>
      <c r="L129" s="43"/>
      <c r="M129" s="224" t="s">
        <v>1</v>
      </c>
      <c r="N129" s="225" t="s">
        <v>44</v>
      </c>
      <c r="O129" s="90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8" t="s">
        <v>152</v>
      </c>
      <c r="AT129" s="228" t="s">
        <v>147</v>
      </c>
      <c r="AU129" s="228" t="s">
        <v>89</v>
      </c>
      <c r="AY129" s="16" t="s">
        <v>144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6" t="s">
        <v>87</v>
      </c>
      <c r="BK129" s="229">
        <f>ROUND(I129*H129,2)</f>
        <v>0</v>
      </c>
      <c r="BL129" s="16" t="s">
        <v>152</v>
      </c>
      <c r="BM129" s="228" t="s">
        <v>289</v>
      </c>
    </row>
    <row r="130" spans="1:47" s="2" customFormat="1" ht="12">
      <c r="A130" s="37"/>
      <c r="B130" s="38"/>
      <c r="C130" s="39"/>
      <c r="D130" s="230" t="s">
        <v>154</v>
      </c>
      <c r="E130" s="39"/>
      <c r="F130" s="231" t="s">
        <v>288</v>
      </c>
      <c r="G130" s="39"/>
      <c r="H130" s="39"/>
      <c r="I130" s="232"/>
      <c r="J130" s="39"/>
      <c r="K130" s="39"/>
      <c r="L130" s="43"/>
      <c r="M130" s="233"/>
      <c r="N130" s="234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154</v>
      </c>
      <c r="AU130" s="16" t="s">
        <v>89</v>
      </c>
    </row>
    <row r="131" spans="1:47" s="2" customFormat="1" ht="12">
      <c r="A131" s="37"/>
      <c r="B131" s="38"/>
      <c r="C131" s="39"/>
      <c r="D131" s="230" t="s">
        <v>155</v>
      </c>
      <c r="E131" s="39"/>
      <c r="F131" s="235" t="s">
        <v>186</v>
      </c>
      <c r="G131" s="39"/>
      <c r="H131" s="39"/>
      <c r="I131" s="232"/>
      <c r="J131" s="39"/>
      <c r="K131" s="39"/>
      <c r="L131" s="43"/>
      <c r="M131" s="233"/>
      <c r="N131" s="234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155</v>
      </c>
      <c r="AU131" s="16" t="s">
        <v>89</v>
      </c>
    </row>
    <row r="132" spans="1:47" s="2" customFormat="1" ht="12">
      <c r="A132" s="37"/>
      <c r="B132" s="38"/>
      <c r="C132" s="39"/>
      <c r="D132" s="230" t="s">
        <v>180</v>
      </c>
      <c r="E132" s="39"/>
      <c r="F132" s="235" t="s">
        <v>290</v>
      </c>
      <c r="G132" s="39"/>
      <c r="H132" s="39"/>
      <c r="I132" s="232"/>
      <c r="J132" s="39"/>
      <c r="K132" s="39"/>
      <c r="L132" s="43"/>
      <c r="M132" s="233"/>
      <c r="N132" s="234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180</v>
      </c>
      <c r="AU132" s="16" t="s">
        <v>89</v>
      </c>
    </row>
    <row r="133" spans="1:51" s="13" customFormat="1" ht="12">
      <c r="A133" s="13"/>
      <c r="B133" s="236"/>
      <c r="C133" s="237"/>
      <c r="D133" s="230" t="s">
        <v>157</v>
      </c>
      <c r="E133" s="238" t="s">
        <v>1</v>
      </c>
      <c r="F133" s="239" t="s">
        <v>291</v>
      </c>
      <c r="G133" s="237"/>
      <c r="H133" s="240">
        <v>2.2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6" t="s">
        <v>157</v>
      </c>
      <c r="AU133" s="246" t="s">
        <v>89</v>
      </c>
      <c r="AV133" s="13" t="s">
        <v>89</v>
      </c>
      <c r="AW133" s="13" t="s">
        <v>36</v>
      </c>
      <c r="AX133" s="13" t="s">
        <v>79</v>
      </c>
      <c r="AY133" s="246" t="s">
        <v>144</v>
      </c>
    </row>
    <row r="134" spans="1:51" s="14" customFormat="1" ht="12">
      <c r="A134" s="14"/>
      <c r="B134" s="247"/>
      <c r="C134" s="248"/>
      <c r="D134" s="230" t="s">
        <v>157</v>
      </c>
      <c r="E134" s="249" t="s">
        <v>1</v>
      </c>
      <c r="F134" s="250" t="s">
        <v>159</v>
      </c>
      <c r="G134" s="248"/>
      <c r="H134" s="251">
        <v>2.2</v>
      </c>
      <c r="I134" s="252"/>
      <c r="J134" s="248"/>
      <c r="K134" s="248"/>
      <c r="L134" s="253"/>
      <c r="M134" s="254"/>
      <c r="N134" s="255"/>
      <c r="O134" s="255"/>
      <c r="P134" s="255"/>
      <c r="Q134" s="255"/>
      <c r="R134" s="255"/>
      <c r="S134" s="255"/>
      <c r="T134" s="256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7" t="s">
        <v>157</v>
      </c>
      <c r="AU134" s="257" t="s">
        <v>89</v>
      </c>
      <c r="AV134" s="14" t="s">
        <v>152</v>
      </c>
      <c r="AW134" s="14" t="s">
        <v>36</v>
      </c>
      <c r="AX134" s="14" t="s">
        <v>87</v>
      </c>
      <c r="AY134" s="257" t="s">
        <v>144</v>
      </c>
    </row>
    <row r="135" spans="1:65" s="2" customFormat="1" ht="16.5" customHeight="1">
      <c r="A135" s="37"/>
      <c r="B135" s="38"/>
      <c r="C135" s="217" t="s">
        <v>229</v>
      </c>
      <c r="D135" s="217" t="s">
        <v>147</v>
      </c>
      <c r="E135" s="218" t="s">
        <v>292</v>
      </c>
      <c r="F135" s="219" t="s">
        <v>293</v>
      </c>
      <c r="G135" s="220" t="s">
        <v>150</v>
      </c>
      <c r="H135" s="221">
        <v>3.3</v>
      </c>
      <c r="I135" s="222"/>
      <c r="J135" s="223">
        <f>ROUND(I135*H135,2)</f>
        <v>0</v>
      </c>
      <c r="K135" s="219" t="s">
        <v>151</v>
      </c>
      <c r="L135" s="43"/>
      <c r="M135" s="224" t="s">
        <v>1</v>
      </c>
      <c r="N135" s="225" t="s">
        <v>44</v>
      </c>
      <c r="O135" s="90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8" t="s">
        <v>152</v>
      </c>
      <c r="AT135" s="228" t="s">
        <v>147</v>
      </c>
      <c r="AU135" s="228" t="s">
        <v>89</v>
      </c>
      <c r="AY135" s="16" t="s">
        <v>144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6" t="s">
        <v>87</v>
      </c>
      <c r="BK135" s="229">
        <f>ROUND(I135*H135,2)</f>
        <v>0</v>
      </c>
      <c r="BL135" s="16" t="s">
        <v>152</v>
      </c>
      <c r="BM135" s="228" t="s">
        <v>294</v>
      </c>
    </row>
    <row r="136" spans="1:47" s="2" customFormat="1" ht="12">
      <c r="A136" s="37"/>
      <c r="B136" s="38"/>
      <c r="C136" s="39"/>
      <c r="D136" s="230" t="s">
        <v>154</v>
      </c>
      <c r="E136" s="39"/>
      <c r="F136" s="231" t="s">
        <v>293</v>
      </c>
      <c r="G136" s="39"/>
      <c r="H136" s="39"/>
      <c r="I136" s="232"/>
      <c r="J136" s="39"/>
      <c r="K136" s="39"/>
      <c r="L136" s="43"/>
      <c r="M136" s="233"/>
      <c r="N136" s="234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154</v>
      </c>
      <c r="AU136" s="16" t="s">
        <v>89</v>
      </c>
    </row>
    <row r="137" spans="1:47" s="2" customFormat="1" ht="12">
      <c r="A137" s="37"/>
      <c r="B137" s="38"/>
      <c r="C137" s="39"/>
      <c r="D137" s="230" t="s">
        <v>155</v>
      </c>
      <c r="E137" s="39"/>
      <c r="F137" s="235" t="s">
        <v>186</v>
      </c>
      <c r="G137" s="39"/>
      <c r="H137" s="39"/>
      <c r="I137" s="232"/>
      <c r="J137" s="39"/>
      <c r="K137" s="39"/>
      <c r="L137" s="43"/>
      <c r="M137" s="233"/>
      <c r="N137" s="234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155</v>
      </c>
      <c r="AU137" s="16" t="s">
        <v>89</v>
      </c>
    </row>
    <row r="138" spans="1:47" s="2" customFormat="1" ht="12">
      <c r="A138" s="37"/>
      <c r="B138" s="38"/>
      <c r="C138" s="39"/>
      <c r="D138" s="230" t="s">
        <v>180</v>
      </c>
      <c r="E138" s="39"/>
      <c r="F138" s="235" t="s">
        <v>295</v>
      </c>
      <c r="G138" s="39"/>
      <c r="H138" s="39"/>
      <c r="I138" s="232"/>
      <c r="J138" s="39"/>
      <c r="K138" s="39"/>
      <c r="L138" s="43"/>
      <c r="M138" s="233"/>
      <c r="N138" s="234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180</v>
      </c>
      <c r="AU138" s="16" t="s">
        <v>89</v>
      </c>
    </row>
    <row r="139" spans="1:51" s="13" customFormat="1" ht="12">
      <c r="A139" s="13"/>
      <c r="B139" s="236"/>
      <c r="C139" s="237"/>
      <c r="D139" s="230" t="s">
        <v>157</v>
      </c>
      <c r="E139" s="238" t="s">
        <v>1</v>
      </c>
      <c r="F139" s="239" t="s">
        <v>296</v>
      </c>
      <c r="G139" s="237"/>
      <c r="H139" s="240">
        <v>3.3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157</v>
      </c>
      <c r="AU139" s="246" t="s">
        <v>89</v>
      </c>
      <c r="AV139" s="13" t="s">
        <v>89</v>
      </c>
      <c r="AW139" s="13" t="s">
        <v>36</v>
      </c>
      <c r="AX139" s="13" t="s">
        <v>87</v>
      </c>
      <c r="AY139" s="246" t="s">
        <v>144</v>
      </c>
    </row>
    <row r="140" spans="1:63" s="12" customFormat="1" ht="25.9" customHeight="1">
      <c r="A140" s="12"/>
      <c r="B140" s="201"/>
      <c r="C140" s="202"/>
      <c r="D140" s="203" t="s">
        <v>78</v>
      </c>
      <c r="E140" s="204" t="s">
        <v>189</v>
      </c>
      <c r="F140" s="204" t="s">
        <v>190</v>
      </c>
      <c r="G140" s="202"/>
      <c r="H140" s="202"/>
      <c r="I140" s="205"/>
      <c r="J140" s="206">
        <f>BK140</f>
        <v>0</v>
      </c>
      <c r="K140" s="202"/>
      <c r="L140" s="207"/>
      <c r="M140" s="208"/>
      <c r="N140" s="209"/>
      <c r="O140" s="209"/>
      <c r="P140" s="210">
        <f>SUM(P141:P145)</f>
        <v>0</v>
      </c>
      <c r="Q140" s="209"/>
      <c r="R140" s="210">
        <f>SUM(R141:R145)</f>
        <v>0</v>
      </c>
      <c r="S140" s="209"/>
      <c r="T140" s="211">
        <f>SUM(T141:T145)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2" t="s">
        <v>152</v>
      </c>
      <c r="AT140" s="213" t="s">
        <v>78</v>
      </c>
      <c r="AU140" s="213" t="s">
        <v>79</v>
      </c>
      <c r="AY140" s="212" t="s">
        <v>144</v>
      </c>
      <c r="BK140" s="214">
        <f>SUM(BK141:BK145)</f>
        <v>0</v>
      </c>
    </row>
    <row r="141" spans="1:65" s="2" customFormat="1" ht="37.8" customHeight="1">
      <c r="A141" s="37"/>
      <c r="B141" s="38"/>
      <c r="C141" s="217" t="s">
        <v>160</v>
      </c>
      <c r="D141" s="217" t="s">
        <v>147</v>
      </c>
      <c r="E141" s="218" t="s">
        <v>198</v>
      </c>
      <c r="F141" s="219" t="s">
        <v>199</v>
      </c>
      <c r="G141" s="220" t="s">
        <v>200</v>
      </c>
      <c r="H141" s="221">
        <v>13.75</v>
      </c>
      <c r="I141" s="222"/>
      <c r="J141" s="223">
        <f>ROUND(I141*H141,2)</f>
        <v>0</v>
      </c>
      <c r="K141" s="219" t="s">
        <v>151</v>
      </c>
      <c r="L141" s="43"/>
      <c r="M141" s="224" t="s">
        <v>1</v>
      </c>
      <c r="N141" s="225" t="s">
        <v>44</v>
      </c>
      <c r="O141" s="90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8" t="s">
        <v>193</v>
      </c>
      <c r="AT141" s="228" t="s">
        <v>147</v>
      </c>
      <c r="AU141" s="228" t="s">
        <v>87</v>
      </c>
      <c r="AY141" s="16" t="s">
        <v>144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6" t="s">
        <v>87</v>
      </c>
      <c r="BK141" s="229">
        <f>ROUND(I141*H141,2)</f>
        <v>0</v>
      </c>
      <c r="BL141" s="16" t="s">
        <v>193</v>
      </c>
      <c r="BM141" s="228" t="s">
        <v>201</v>
      </c>
    </row>
    <row r="142" spans="1:47" s="2" customFormat="1" ht="12">
      <c r="A142" s="37"/>
      <c r="B142" s="38"/>
      <c r="C142" s="39"/>
      <c r="D142" s="230" t="s">
        <v>154</v>
      </c>
      <c r="E142" s="39"/>
      <c r="F142" s="231" t="s">
        <v>199</v>
      </c>
      <c r="G142" s="39"/>
      <c r="H142" s="39"/>
      <c r="I142" s="232"/>
      <c r="J142" s="39"/>
      <c r="K142" s="39"/>
      <c r="L142" s="43"/>
      <c r="M142" s="233"/>
      <c r="N142" s="234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154</v>
      </c>
      <c r="AU142" s="16" t="s">
        <v>87</v>
      </c>
    </row>
    <row r="143" spans="1:47" s="2" customFormat="1" ht="12">
      <c r="A143" s="37"/>
      <c r="B143" s="38"/>
      <c r="C143" s="39"/>
      <c r="D143" s="230" t="s">
        <v>155</v>
      </c>
      <c r="E143" s="39"/>
      <c r="F143" s="235" t="s">
        <v>202</v>
      </c>
      <c r="G143" s="39"/>
      <c r="H143" s="39"/>
      <c r="I143" s="232"/>
      <c r="J143" s="39"/>
      <c r="K143" s="39"/>
      <c r="L143" s="43"/>
      <c r="M143" s="233"/>
      <c r="N143" s="234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155</v>
      </c>
      <c r="AU143" s="16" t="s">
        <v>87</v>
      </c>
    </row>
    <row r="144" spans="1:51" s="13" customFormat="1" ht="12">
      <c r="A144" s="13"/>
      <c r="B144" s="236"/>
      <c r="C144" s="237"/>
      <c r="D144" s="230" t="s">
        <v>157</v>
      </c>
      <c r="E144" s="238" t="s">
        <v>1</v>
      </c>
      <c r="F144" s="239" t="s">
        <v>297</v>
      </c>
      <c r="G144" s="237"/>
      <c r="H144" s="240">
        <v>13.75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157</v>
      </c>
      <c r="AU144" s="246" t="s">
        <v>87</v>
      </c>
      <c r="AV144" s="13" t="s">
        <v>89</v>
      </c>
      <c r="AW144" s="13" t="s">
        <v>36</v>
      </c>
      <c r="AX144" s="13" t="s">
        <v>79</v>
      </c>
      <c r="AY144" s="246" t="s">
        <v>144</v>
      </c>
    </row>
    <row r="145" spans="1:51" s="14" customFormat="1" ht="12">
      <c r="A145" s="14"/>
      <c r="B145" s="247"/>
      <c r="C145" s="248"/>
      <c r="D145" s="230" t="s">
        <v>157</v>
      </c>
      <c r="E145" s="249" t="s">
        <v>1</v>
      </c>
      <c r="F145" s="250" t="s">
        <v>159</v>
      </c>
      <c r="G145" s="248"/>
      <c r="H145" s="251">
        <v>13.75</v>
      </c>
      <c r="I145" s="252"/>
      <c r="J145" s="248"/>
      <c r="K145" s="248"/>
      <c r="L145" s="253"/>
      <c r="M145" s="258"/>
      <c r="N145" s="259"/>
      <c r="O145" s="259"/>
      <c r="P145" s="259"/>
      <c r="Q145" s="259"/>
      <c r="R145" s="259"/>
      <c r="S145" s="259"/>
      <c r="T145" s="260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7" t="s">
        <v>157</v>
      </c>
      <c r="AU145" s="257" t="s">
        <v>87</v>
      </c>
      <c r="AV145" s="14" t="s">
        <v>152</v>
      </c>
      <c r="AW145" s="14" t="s">
        <v>36</v>
      </c>
      <c r="AX145" s="14" t="s">
        <v>87</v>
      </c>
      <c r="AY145" s="257" t="s">
        <v>144</v>
      </c>
    </row>
    <row r="146" spans="1:31" s="2" customFormat="1" ht="6.95" customHeight="1">
      <c r="A146" s="37"/>
      <c r="B146" s="65"/>
      <c r="C146" s="66"/>
      <c r="D146" s="66"/>
      <c r="E146" s="66"/>
      <c r="F146" s="66"/>
      <c r="G146" s="66"/>
      <c r="H146" s="66"/>
      <c r="I146" s="66"/>
      <c r="J146" s="66"/>
      <c r="K146" s="66"/>
      <c r="L146" s="43"/>
      <c r="M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</row>
  </sheetData>
  <sheetProtection password="CDD7" sheet="1" objects="1" scenarios="1" formatColumns="0" formatRows="0" autoFilter="0"/>
  <autoFilter ref="C119:K145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103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89</v>
      </c>
    </row>
    <row r="4" spans="2:46" s="1" customFormat="1" ht="24.95" customHeight="1">
      <c r="B4" s="19"/>
      <c r="D4" s="137" t="s">
        <v>117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Oprava komunikací, Zoopark Chomutov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118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298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4. 10. 2021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34</v>
      </c>
      <c r="F21" s="37"/>
      <c r="G21" s="37"/>
      <c r="H21" s="37"/>
      <c r="I21" s="139" t="s">
        <v>28</v>
      </c>
      <c r="J21" s="142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28</v>
      </c>
      <c r="J24" s="142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39</v>
      </c>
      <c r="E30" s="37"/>
      <c r="F30" s="37"/>
      <c r="G30" s="37"/>
      <c r="H30" s="37"/>
      <c r="I30" s="37"/>
      <c r="J30" s="150">
        <f>ROUND(J120,2)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41</v>
      </c>
      <c r="G32" s="37"/>
      <c r="H32" s="37"/>
      <c r="I32" s="151" t="s">
        <v>40</v>
      </c>
      <c r="J32" s="151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43</v>
      </c>
      <c r="E33" s="139" t="s">
        <v>44</v>
      </c>
      <c r="F33" s="153">
        <f>ROUND((SUM(BE120:BE145)),2)</f>
        <v>0</v>
      </c>
      <c r="G33" s="37"/>
      <c r="H33" s="37"/>
      <c r="I33" s="154">
        <v>0.21</v>
      </c>
      <c r="J33" s="153">
        <f>ROUND(((SUM(BE120:BE145))*I33),2)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45</v>
      </c>
      <c r="F34" s="153">
        <f>ROUND((SUM(BF120:BF145)),2)</f>
        <v>0</v>
      </c>
      <c r="G34" s="37"/>
      <c r="H34" s="37"/>
      <c r="I34" s="154">
        <v>0.15</v>
      </c>
      <c r="J34" s="153">
        <f>ROUND(((SUM(BF120:BF145))*I34),2)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46</v>
      </c>
      <c r="F35" s="153">
        <f>ROUND((SUM(BG120:BG145)),2)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47</v>
      </c>
      <c r="F36" s="153">
        <f>ROUND((SUM(BH120:BH145)),2)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48</v>
      </c>
      <c r="F37" s="153">
        <f>ROUND((SUM(BI120:BI145)),2)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52</v>
      </c>
      <c r="E50" s="163"/>
      <c r="F50" s="163"/>
      <c r="G50" s="162" t="s">
        <v>53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54</v>
      </c>
      <c r="E61" s="165"/>
      <c r="F61" s="166" t="s">
        <v>55</v>
      </c>
      <c r="G61" s="164" t="s">
        <v>54</v>
      </c>
      <c r="H61" s="165"/>
      <c r="I61" s="165"/>
      <c r="J61" s="167" t="s">
        <v>55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56</v>
      </c>
      <c r="E65" s="168"/>
      <c r="F65" s="168"/>
      <c r="G65" s="162" t="s">
        <v>57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54</v>
      </c>
      <c r="E76" s="165"/>
      <c r="F76" s="166" t="s">
        <v>55</v>
      </c>
      <c r="G76" s="164" t="s">
        <v>54</v>
      </c>
      <c r="H76" s="165"/>
      <c r="I76" s="165"/>
      <c r="J76" s="167" t="s">
        <v>55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120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Oprava komunikací, Zoopark Chomutov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118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08 - OPRAVA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4. 10. 2021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Statutární město Chomutov</v>
      </c>
      <c r="G91" s="39"/>
      <c r="H91" s="39"/>
      <c r="I91" s="31" t="s">
        <v>32</v>
      </c>
      <c r="J91" s="35" t="str">
        <f>E21</f>
        <v>Pavepro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Pavepro s.r.o.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121</v>
      </c>
      <c r="D94" s="175"/>
      <c r="E94" s="175"/>
      <c r="F94" s="175"/>
      <c r="G94" s="175"/>
      <c r="H94" s="175"/>
      <c r="I94" s="175"/>
      <c r="J94" s="176" t="s">
        <v>122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123</v>
      </c>
      <c r="D96" s="39"/>
      <c r="E96" s="39"/>
      <c r="F96" s="39"/>
      <c r="G96" s="39"/>
      <c r="H96" s="39"/>
      <c r="I96" s="39"/>
      <c r="J96" s="109">
        <f>J120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124</v>
      </c>
    </row>
    <row r="97" spans="1:31" s="9" customFormat="1" ht="24.95" customHeight="1">
      <c r="A97" s="9"/>
      <c r="B97" s="178"/>
      <c r="C97" s="179"/>
      <c r="D97" s="180" t="s">
        <v>125</v>
      </c>
      <c r="E97" s="181"/>
      <c r="F97" s="181"/>
      <c r="G97" s="181"/>
      <c r="H97" s="181"/>
      <c r="I97" s="181"/>
      <c r="J97" s="182">
        <f>J121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126</v>
      </c>
      <c r="E98" s="187"/>
      <c r="F98" s="187"/>
      <c r="G98" s="187"/>
      <c r="H98" s="187"/>
      <c r="I98" s="187"/>
      <c r="J98" s="188">
        <f>J122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127</v>
      </c>
      <c r="E99" s="187"/>
      <c r="F99" s="187"/>
      <c r="G99" s="187"/>
      <c r="H99" s="187"/>
      <c r="I99" s="187"/>
      <c r="J99" s="188">
        <f>J123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78"/>
      <c r="C100" s="179"/>
      <c r="D100" s="180" t="s">
        <v>128</v>
      </c>
      <c r="E100" s="181"/>
      <c r="F100" s="181"/>
      <c r="G100" s="181"/>
      <c r="H100" s="181"/>
      <c r="I100" s="181"/>
      <c r="J100" s="182">
        <f>J140</f>
        <v>0</v>
      </c>
      <c r="K100" s="179"/>
      <c r="L100" s="18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s="2" customFormat="1" ht="6.95" customHeight="1">
      <c r="A102" s="37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6" spans="1:31" s="2" customFormat="1" ht="6.95" customHeight="1">
      <c r="A106" s="37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24.95" customHeight="1">
      <c r="A107" s="37"/>
      <c r="B107" s="38"/>
      <c r="C107" s="22" t="s">
        <v>129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16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173" t="str">
        <f>E7</f>
        <v>Oprava komunikací, Zoopark Chomutov</v>
      </c>
      <c r="F110" s="31"/>
      <c r="G110" s="31"/>
      <c r="H110" s="31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118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75" t="str">
        <f>E9</f>
        <v>08 - OPRAVA</v>
      </c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20</v>
      </c>
      <c r="D114" s="39"/>
      <c r="E114" s="39"/>
      <c r="F114" s="26" t="str">
        <f>F12</f>
        <v xml:space="preserve"> </v>
      </c>
      <c r="G114" s="39"/>
      <c r="H114" s="39"/>
      <c r="I114" s="31" t="s">
        <v>22</v>
      </c>
      <c r="J114" s="78" t="str">
        <f>IF(J12="","",J12)</f>
        <v>4. 10. 2021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24</v>
      </c>
      <c r="D116" s="39"/>
      <c r="E116" s="39"/>
      <c r="F116" s="26" t="str">
        <f>E15</f>
        <v>Statutární město Chomutov</v>
      </c>
      <c r="G116" s="39"/>
      <c r="H116" s="39"/>
      <c r="I116" s="31" t="s">
        <v>32</v>
      </c>
      <c r="J116" s="35" t="str">
        <f>E21</f>
        <v>Pavepro s.r.o.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30</v>
      </c>
      <c r="D117" s="39"/>
      <c r="E117" s="39"/>
      <c r="F117" s="26" t="str">
        <f>IF(E18="","",E18)</f>
        <v>Vyplň údaj</v>
      </c>
      <c r="G117" s="39"/>
      <c r="H117" s="39"/>
      <c r="I117" s="31" t="s">
        <v>37</v>
      </c>
      <c r="J117" s="35" t="str">
        <f>E24</f>
        <v>Pavepro s.r.o.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0.3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11" customFormat="1" ht="29.25" customHeight="1">
      <c r="A119" s="190"/>
      <c r="B119" s="191"/>
      <c r="C119" s="192" t="s">
        <v>130</v>
      </c>
      <c r="D119" s="193" t="s">
        <v>64</v>
      </c>
      <c r="E119" s="193" t="s">
        <v>60</v>
      </c>
      <c r="F119" s="193" t="s">
        <v>61</v>
      </c>
      <c r="G119" s="193" t="s">
        <v>131</v>
      </c>
      <c r="H119" s="193" t="s">
        <v>132</v>
      </c>
      <c r="I119" s="193" t="s">
        <v>133</v>
      </c>
      <c r="J119" s="193" t="s">
        <v>122</v>
      </c>
      <c r="K119" s="194" t="s">
        <v>134</v>
      </c>
      <c r="L119" s="195"/>
      <c r="M119" s="99" t="s">
        <v>1</v>
      </c>
      <c r="N119" s="100" t="s">
        <v>43</v>
      </c>
      <c r="O119" s="100" t="s">
        <v>135</v>
      </c>
      <c r="P119" s="100" t="s">
        <v>136</v>
      </c>
      <c r="Q119" s="100" t="s">
        <v>137</v>
      </c>
      <c r="R119" s="100" t="s">
        <v>138</v>
      </c>
      <c r="S119" s="100" t="s">
        <v>139</v>
      </c>
      <c r="T119" s="101" t="s">
        <v>140</v>
      </c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</row>
    <row r="120" spans="1:63" s="2" customFormat="1" ht="22.8" customHeight="1">
      <c r="A120" s="37"/>
      <c r="B120" s="38"/>
      <c r="C120" s="106" t="s">
        <v>141</v>
      </c>
      <c r="D120" s="39"/>
      <c r="E120" s="39"/>
      <c r="F120" s="39"/>
      <c r="G120" s="39"/>
      <c r="H120" s="39"/>
      <c r="I120" s="39"/>
      <c r="J120" s="196">
        <f>BK120</f>
        <v>0</v>
      </c>
      <c r="K120" s="39"/>
      <c r="L120" s="43"/>
      <c r="M120" s="102"/>
      <c r="N120" s="197"/>
      <c r="O120" s="103"/>
      <c r="P120" s="198">
        <f>P121+P140</f>
        <v>0</v>
      </c>
      <c r="Q120" s="103"/>
      <c r="R120" s="198">
        <f>R121+R140</f>
        <v>0</v>
      </c>
      <c r="S120" s="103"/>
      <c r="T120" s="199">
        <f>T121+T140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78</v>
      </c>
      <c r="AU120" s="16" t="s">
        <v>124</v>
      </c>
      <c r="BK120" s="200">
        <f>BK121+BK140</f>
        <v>0</v>
      </c>
    </row>
    <row r="121" spans="1:63" s="12" customFormat="1" ht="25.9" customHeight="1">
      <c r="A121" s="12"/>
      <c r="B121" s="201"/>
      <c r="C121" s="202"/>
      <c r="D121" s="203" t="s">
        <v>78</v>
      </c>
      <c r="E121" s="204" t="s">
        <v>142</v>
      </c>
      <c r="F121" s="204" t="s">
        <v>143</v>
      </c>
      <c r="G121" s="202"/>
      <c r="H121" s="202"/>
      <c r="I121" s="205"/>
      <c r="J121" s="206">
        <f>BK121</f>
        <v>0</v>
      </c>
      <c r="K121" s="202"/>
      <c r="L121" s="207"/>
      <c r="M121" s="208"/>
      <c r="N121" s="209"/>
      <c r="O121" s="209"/>
      <c r="P121" s="210">
        <f>P122+P123</f>
        <v>0</v>
      </c>
      <c r="Q121" s="209"/>
      <c r="R121" s="210">
        <f>R122+R123</f>
        <v>0</v>
      </c>
      <c r="S121" s="209"/>
      <c r="T121" s="211">
        <f>T122+T123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2" t="s">
        <v>87</v>
      </c>
      <c r="AT121" s="213" t="s">
        <v>78</v>
      </c>
      <c r="AU121" s="213" t="s">
        <v>79</v>
      </c>
      <c r="AY121" s="212" t="s">
        <v>144</v>
      </c>
      <c r="BK121" s="214">
        <f>BK122+BK123</f>
        <v>0</v>
      </c>
    </row>
    <row r="122" spans="1:63" s="12" customFormat="1" ht="22.8" customHeight="1">
      <c r="A122" s="12"/>
      <c r="B122" s="201"/>
      <c r="C122" s="202"/>
      <c r="D122" s="203" t="s">
        <v>78</v>
      </c>
      <c r="E122" s="215" t="s">
        <v>87</v>
      </c>
      <c r="F122" s="215" t="s">
        <v>145</v>
      </c>
      <c r="G122" s="202"/>
      <c r="H122" s="202"/>
      <c r="I122" s="205"/>
      <c r="J122" s="216">
        <f>BK122</f>
        <v>0</v>
      </c>
      <c r="K122" s="202"/>
      <c r="L122" s="207"/>
      <c r="M122" s="208"/>
      <c r="N122" s="209"/>
      <c r="O122" s="209"/>
      <c r="P122" s="210">
        <v>0</v>
      </c>
      <c r="Q122" s="209"/>
      <c r="R122" s="210">
        <v>0</v>
      </c>
      <c r="S122" s="209"/>
      <c r="T122" s="211"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2" t="s">
        <v>87</v>
      </c>
      <c r="AT122" s="213" t="s">
        <v>78</v>
      </c>
      <c r="AU122" s="213" t="s">
        <v>87</v>
      </c>
      <c r="AY122" s="212" t="s">
        <v>144</v>
      </c>
      <c r="BK122" s="214">
        <v>0</v>
      </c>
    </row>
    <row r="123" spans="1:63" s="12" customFormat="1" ht="22.8" customHeight="1">
      <c r="A123" s="12"/>
      <c r="B123" s="201"/>
      <c r="C123" s="202"/>
      <c r="D123" s="203" t="s">
        <v>78</v>
      </c>
      <c r="E123" s="215" t="s">
        <v>160</v>
      </c>
      <c r="F123" s="215" t="s">
        <v>161</v>
      </c>
      <c r="G123" s="202"/>
      <c r="H123" s="202"/>
      <c r="I123" s="205"/>
      <c r="J123" s="216">
        <f>BK123</f>
        <v>0</v>
      </c>
      <c r="K123" s="202"/>
      <c r="L123" s="207"/>
      <c r="M123" s="208"/>
      <c r="N123" s="209"/>
      <c r="O123" s="209"/>
      <c r="P123" s="210">
        <f>SUM(P124:P139)</f>
        <v>0</v>
      </c>
      <c r="Q123" s="209"/>
      <c r="R123" s="210">
        <f>SUM(R124:R139)</f>
        <v>0</v>
      </c>
      <c r="S123" s="209"/>
      <c r="T123" s="211">
        <f>SUM(T124:T139)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2" t="s">
        <v>87</v>
      </c>
      <c r="AT123" s="213" t="s">
        <v>78</v>
      </c>
      <c r="AU123" s="213" t="s">
        <v>87</v>
      </c>
      <c r="AY123" s="212" t="s">
        <v>144</v>
      </c>
      <c r="BK123" s="214">
        <f>SUM(BK124:BK139)</f>
        <v>0</v>
      </c>
    </row>
    <row r="124" spans="1:65" s="2" customFormat="1" ht="24.15" customHeight="1">
      <c r="A124" s="37"/>
      <c r="B124" s="38"/>
      <c r="C124" s="217" t="s">
        <v>211</v>
      </c>
      <c r="D124" s="217" t="s">
        <v>147</v>
      </c>
      <c r="E124" s="218" t="s">
        <v>169</v>
      </c>
      <c r="F124" s="219" t="s">
        <v>170</v>
      </c>
      <c r="G124" s="220" t="s">
        <v>171</v>
      </c>
      <c r="H124" s="221">
        <v>92</v>
      </c>
      <c r="I124" s="222"/>
      <c r="J124" s="223">
        <f>ROUND(I124*H124,2)</f>
        <v>0</v>
      </c>
      <c r="K124" s="219" t="s">
        <v>151</v>
      </c>
      <c r="L124" s="43"/>
      <c r="M124" s="224" t="s">
        <v>1</v>
      </c>
      <c r="N124" s="225" t="s">
        <v>44</v>
      </c>
      <c r="O124" s="90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8" t="s">
        <v>152</v>
      </c>
      <c r="AT124" s="228" t="s">
        <v>147</v>
      </c>
      <c r="AU124" s="228" t="s">
        <v>89</v>
      </c>
      <c r="AY124" s="16" t="s">
        <v>144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6" t="s">
        <v>87</v>
      </c>
      <c r="BK124" s="229">
        <f>ROUND(I124*H124,2)</f>
        <v>0</v>
      </c>
      <c r="BL124" s="16" t="s">
        <v>152</v>
      </c>
      <c r="BM124" s="228" t="s">
        <v>299</v>
      </c>
    </row>
    <row r="125" spans="1:47" s="2" customFormat="1" ht="12">
      <c r="A125" s="37"/>
      <c r="B125" s="38"/>
      <c r="C125" s="39"/>
      <c r="D125" s="230" t="s">
        <v>154</v>
      </c>
      <c r="E125" s="39"/>
      <c r="F125" s="231" t="s">
        <v>170</v>
      </c>
      <c r="G125" s="39"/>
      <c r="H125" s="39"/>
      <c r="I125" s="232"/>
      <c r="J125" s="39"/>
      <c r="K125" s="39"/>
      <c r="L125" s="43"/>
      <c r="M125" s="233"/>
      <c r="N125" s="234"/>
      <c r="O125" s="90"/>
      <c r="P125" s="90"/>
      <c r="Q125" s="90"/>
      <c r="R125" s="90"/>
      <c r="S125" s="90"/>
      <c r="T125" s="91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154</v>
      </c>
      <c r="AU125" s="16" t="s">
        <v>89</v>
      </c>
    </row>
    <row r="126" spans="1:47" s="2" customFormat="1" ht="12">
      <c r="A126" s="37"/>
      <c r="B126" s="38"/>
      <c r="C126" s="39"/>
      <c r="D126" s="230" t="s">
        <v>155</v>
      </c>
      <c r="E126" s="39"/>
      <c r="F126" s="235" t="s">
        <v>173</v>
      </c>
      <c r="G126" s="39"/>
      <c r="H126" s="39"/>
      <c r="I126" s="232"/>
      <c r="J126" s="39"/>
      <c r="K126" s="39"/>
      <c r="L126" s="43"/>
      <c r="M126" s="233"/>
      <c r="N126" s="234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155</v>
      </c>
      <c r="AU126" s="16" t="s">
        <v>89</v>
      </c>
    </row>
    <row r="127" spans="1:51" s="13" customFormat="1" ht="12">
      <c r="A127" s="13"/>
      <c r="B127" s="236"/>
      <c r="C127" s="237"/>
      <c r="D127" s="230" t="s">
        <v>157</v>
      </c>
      <c r="E127" s="238" t="s">
        <v>1</v>
      </c>
      <c r="F127" s="239" t="s">
        <v>300</v>
      </c>
      <c r="G127" s="237"/>
      <c r="H127" s="240">
        <v>92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6" t="s">
        <v>157</v>
      </c>
      <c r="AU127" s="246" t="s">
        <v>89</v>
      </c>
      <c r="AV127" s="13" t="s">
        <v>89</v>
      </c>
      <c r="AW127" s="13" t="s">
        <v>36</v>
      </c>
      <c r="AX127" s="13" t="s">
        <v>79</v>
      </c>
      <c r="AY127" s="246" t="s">
        <v>144</v>
      </c>
    </row>
    <row r="128" spans="1:51" s="14" customFormat="1" ht="12">
      <c r="A128" s="14"/>
      <c r="B128" s="247"/>
      <c r="C128" s="248"/>
      <c r="D128" s="230" t="s">
        <v>157</v>
      </c>
      <c r="E128" s="249" t="s">
        <v>1</v>
      </c>
      <c r="F128" s="250" t="s">
        <v>159</v>
      </c>
      <c r="G128" s="248"/>
      <c r="H128" s="251">
        <v>92</v>
      </c>
      <c r="I128" s="252"/>
      <c r="J128" s="248"/>
      <c r="K128" s="248"/>
      <c r="L128" s="253"/>
      <c r="M128" s="254"/>
      <c r="N128" s="255"/>
      <c r="O128" s="255"/>
      <c r="P128" s="255"/>
      <c r="Q128" s="255"/>
      <c r="R128" s="255"/>
      <c r="S128" s="255"/>
      <c r="T128" s="256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7" t="s">
        <v>157</v>
      </c>
      <c r="AU128" s="257" t="s">
        <v>89</v>
      </c>
      <c r="AV128" s="14" t="s">
        <v>152</v>
      </c>
      <c r="AW128" s="14" t="s">
        <v>36</v>
      </c>
      <c r="AX128" s="14" t="s">
        <v>87</v>
      </c>
      <c r="AY128" s="257" t="s">
        <v>144</v>
      </c>
    </row>
    <row r="129" spans="1:65" s="2" customFormat="1" ht="16.5" customHeight="1">
      <c r="A129" s="37"/>
      <c r="B129" s="38"/>
      <c r="C129" s="217" t="s">
        <v>168</v>
      </c>
      <c r="D129" s="217" t="s">
        <v>147</v>
      </c>
      <c r="E129" s="218" t="s">
        <v>287</v>
      </c>
      <c r="F129" s="219" t="s">
        <v>288</v>
      </c>
      <c r="G129" s="220" t="s">
        <v>150</v>
      </c>
      <c r="H129" s="221">
        <v>3.68</v>
      </c>
      <c r="I129" s="222"/>
      <c r="J129" s="223">
        <f>ROUND(I129*H129,2)</f>
        <v>0</v>
      </c>
      <c r="K129" s="219" t="s">
        <v>151</v>
      </c>
      <c r="L129" s="43"/>
      <c r="M129" s="224" t="s">
        <v>1</v>
      </c>
      <c r="N129" s="225" t="s">
        <v>44</v>
      </c>
      <c r="O129" s="90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8" t="s">
        <v>152</v>
      </c>
      <c r="AT129" s="228" t="s">
        <v>147</v>
      </c>
      <c r="AU129" s="228" t="s">
        <v>89</v>
      </c>
      <c r="AY129" s="16" t="s">
        <v>144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6" t="s">
        <v>87</v>
      </c>
      <c r="BK129" s="229">
        <f>ROUND(I129*H129,2)</f>
        <v>0</v>
      </c>
      <c r="BL129" s="16" t="s">
        <v>152</v>
      </c>
      <c r="BM129" s="228" t="s">
        <v>289</v>
      </c>
    </row>
    <row r="130" spans="1:47" s="2" customFormat="1" ht="12">
      <c r="A130" s="37"/>
      <c r="B130" s="38"/>
      <c r="C130" s="39"/>
      <c r="D130" s="230" t="s">
        <v>154</v>
      </c>
      <c r="E130" s="39"/>
      <c r="F130" s="231" t="s">
        <v>288</v>
      </c>
      <c r="G130" s="39"/>
      <c r="H130" s="39"/>
      <c r="I130" s="232"/>
      <c r="J130" s="39"/>
      <c r="K130" s="39"/>
      <c r="L130" s="43"/>
      <c r="M130" s="233"/>
      <c r="N130" s="234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154</v>
      </c>
      <c r="AU130" s="16" t="s">
        <v>89</v>
      </c>
    </row>
    <row r="131" spans="1:47" s="2" customFormat="1" ht="12">
      <c r="A131" s="37"/>
      <c r="B131" s="38"/>
      <c r="C131" s="39"/>
      <c r="D131" s="230" t="s">
        <v>155</v>
      </c>
      <c r="E131" s="39"/>
      <c r="F131" s="235" t="s">
        <v>186</v>
      </c>
      <c r="G131" s="39"/>
      <c r="H131" s="39"/>
      <c r="I131" s="232"/>
      <c r="J131" s="39"/>
      <c r="K131" s="39"/>
      <c r="L131" s="43"/>
      <c r="M131" s="233"/>
      <c r="N131" s="234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155</v>
      </c>
      <c r="AU131" s="16" t="s">
        <v>89</v>
      </c>
    </row>
    <row r="132" spans="1:47" s="2" customFormat="1" ht="12">
      <c r="A132" s="37"/>
      <c r="B132" s="38"/>
      <c r="C132" s="39"/>
      <c r="D132" s="230" t="s">
        <v>180</v>
      </c>
      <c r="E132" s="39"/>
      <c r="F132" s="235" t="s">
        <v>290</v>
      </c>
      <c r="G132" s="39"/>
      <c r="H132" s="39"/>
      <c r="I132" s="232"/>
      <c r="J132" s="39"/>
      <c r="K132" s="39"/>
      <c r="L132" s="43"/>
      <c r="M132" s="233"/>
      <c r="N132" s="234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180</v>
      </c>
      <c r="AU132" s="16" t="s">
        <v>89</v>
      </c>
    </row>
    <row r="133" spans="1:51" s="13" customFormat="1" ht="12">
      <c r="A133" s="13"/>
      <c r="B133" s="236"/>
      <c r="C133" s="237"/>
      <c r="D133" s="230" t="s">
        <v>157</v>
      </c>
      <c r="E133" s="238" t="s">
        <v>1</v>
      </c>
      <c r="F133" s="239" t="s">
        <v>301</v>
      </c>
      <c r="G133" s="237"/>
      <c r="H133" s="240">
        <v>3.68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6" t="s">
        <v>157</v>
      </c>
      <c r="AU133" s="246" t="s">
        <v>89</v>
      </c>
      <c r="AV133" s="13" t="s">
        <v>89</v>
      </c>
      <c r="AW133" s="13" t="s">
        <v>36</v>
      </c>
      <c r="AX133" s="13" t="s">
        <v>79</v>
      </c>
      <c r="AY133" s="246" t="s">
        <v>144</v>
      </c>
    </row>
    <row r="134" spans="1:51" s="14" customFormat="1" ht="12">
      <c r="A134" s="14"/>
      <c r="B134" s="247"/>
      <c r="C134" s="248"/>
      <c r="D134" s="230" t="s">
        <v>157</v>
      </c>
      <c r="E134" s="249" t="s">
        <v>1</v>
      </c>
      <c r="F134" s="250" t="s">
        <v>159</v>
      </c>
      <c r="G134" s="248"/>
      <c r="H134" s="251">
        <v>3.68</v>
      </c>
      <c r="I134" s="252"/>
      <c r="J134" s="248"/>
      <c r="K134" s="248"/>
      <c r="L134" s="253"/>
      <c r="M134" s="254"/>
      <c r="N134" s="255"/>
      <c r="O134" s="255"/>
      <c r="P134" s="255"/>
      <c r="Q134" s="255"/>
      <c r="R134" s="255"/>
      <c r="S134" s="255"/>
      <c r="T134" s="256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7" t="s">
        <v>157</v>
      </c>
      <c r="AU134" s="257" t="s">
        <v>89</v>
      </c>
      <c r="AV134" s="14" t="s">
        <v>152</v>
      </c>
      <c r="AW134" s="14" t="s">
        <v>36</v>
      </c>
      <c r="AX134" s="14" t="s">
        <v>87</v>
      </c>
      <c r="AY134" s="257" t="s">
        <v>144</v>
      </c>
    </row>
    <row r="135" spans="1:65" s="2" customFormat="1" ht="16.5" customHeight="1">
      <c r="A135" s="37"/>
      <c r="B135" s="38"/>
      <c r="C135" s="217" t="s">
        <v>229</v>
      </c>
      <c r="D135" s="217" t="s">
        <v>147</v>
      </c>
      <c r="E135" s="218" t="s">
        <v>292</v>
      </c>
      <c r="F135" s="219" t="s">
        <v>293</v>
      </c>
      <c r="G135" s="220" t="s">
        <v>150</v>
      </c>
      <c r="H135" s="221">
        <v>5.52</v>
      </c>
      <c r="I135" s="222"/>
      <c r="J135" s="223">
        <f>ROUND(I135*H135,2)</f>
        <v>0</v>
      </c>
      <c r="K135" s="219" t="s">
        <v>151</v>
      </c>
      <c r="L135" s="43"/>
      <c r="M135" s="224" t="s">
        <v>1</v>
      </c>
      <c r="N135" s="225" t="s">
        <v>44</v>
      </c>
      <c r="O135" s="90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8" t="s">
        <v>152</v>
      </c>
      <c r="AT135" s="228" t="s">
        <v>147</v>
      </c>
      <c r="AU135" s="228" t="s">
        <v>89</v>
      </c>
      <c r="AY135" s="16" t="s">
        <v>144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6" t="s">
        <v>87</v>
      </c>
      <c r="BK135" s="229">
        <f>ROUND(I135*H135,2)</f>
        <v>0</v>
      </c>
      <c r="BL135" s="16" t="s">
        <v>152</v>
      </c>
      <c r="BM135" s="228" t="s">
        <v>294</v>
      </c>
    </row>
    <row r="136" spans="1:47" s="2" customFormat="1" ht="12">
      <c r="A136" s="37"/>
      <c r="B136" s="38"/>
      <c r="C136" s="39"/>
      <c r="D136" s="230" t="s">
        <v>154</v>
      </c>
      <c r="E136" s="39"/>
      <c r="F136" s="231" t="s">
        <v>293</v>
      </c>
      <c r="G136" s="39"/>
      <c r="H136" s="39"/>
      <c r="I136" s="232"/>
      <c r="J136" s="39"/>
      <c r="K136" s="39"/>
      <c r="L136" s="43"/>
      <c r="M136" s="233"/>
      <c r="N136" s="234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154</v>
      </c>
      <c r="AU136" s="16" t="s">
        <v>89</v>
      </c>
    </row>
    <row r="137" spans="1:47" s="2" customFormat="1" ht="12">
      <c r="A137" s="37"/>
      <c r="B137" s="38"/>
      <c r="C137" s="39"/>
      <c r="D137" s="230" t="s">
        <v>155</v>
      </c>
      <c r="E137" s="39"/>
      <c r="F137" s="235" t="s">
        <v>186</v>
      </c>
      <c r="G137" s="39"/>
      <c r="H137" s="39"/>
      <c r="I137" s="232"/>
      <c r="J137" s="39"/>
      <c r="K137" s="39"/>
      <c r="L137" s="43"/>
      <c r="M137" s="233"/>
      <c r="N137" s="234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155</v>
      </c>
      <c r="AU137" s="16" t="s">
        <v>89</v>
      </c>
    </row>
    <row r="138" spans="1:47" s="2" customFormat="1" ht="12">
      <c r="A138" s="37"/>
      <c r="B138" s="38"/>
      <c r="C138" s="39"/>
      <c r="D138" s="230" t="s">
        <v>180</v>
      </c>
      <c r="E138" s="39"/>
      <c r="F138" s="235" t="s">
        <v>295</v>
      </c>
      <c r="G138" s="39"/>
      <c r="H138" s="39"/>
      <c r="I138" s="232"/>
      <c r="J138" s="39"/>
      <c r="K138" s="39"/>
      <c r="L138" s="43"/>
      <c r="M138" s="233"/>
      <c r="N138" s="234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180</v>
      </c>
      <c r="AU138" s="16" t="s">
        <v>89</v>
      </c>
    </row>
    <row r="139" spans="1:51" s="13" customFormat="1" ht="12">
      <c r="A139" s="13"/>
      <c r="B139" s="236"/>
      <c r="C139" s="237"/>
      <c r="D139" s="230" t="s">
        <v>157</v>
      </c>
      <c r="E139" s="238" t="s">
        <v>1</v>
      </c>
      <c r="F139" s="239" t="s">
        <v>302</v>
      </c>
      <c r="G139" s="237"/>
      <c r="H139" s="240">
        <v>5.52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157</v>
      </c>
      <c r="AU139" s="246" t="s">
        <v>89</v>
      </c>
      <c r="AV139" s="13" t="s">
        <v>89</v>
      </c>
      <c r="AW139" s="13" t="s">
        <v>36</v>
      </c>
      <c r="AX139" s="13" t="s">
        <v>87</v>
      </c>
      <c r="AY139" s="246" t="s">
        <v>144</v>
      </c>
    </row>
    <row r="140" spans="1:63" s="12" customFormat="1" ht="25.9" customHeight="1">
      <c r="A140" s="12"/>
      <c r="B140" s="201"/>
      <c r="C140" s="202"/>
      <c r="D140" s="203" t="s">
        <v>78</v>
      </c>
      <c r="E140" s="204" t="s">
        <v>189</v>
      </c>
      <c r="F140" s="204" t="s">
        <v>190</v>
      </c>
      <c r="G140" s="202"/>
      <c r="H140" s="202"/>
      <c r="I140" s="205"/>
      <c r="J140" s="206">
        <f>BK140</f>
        <v>0</v>
      </c>
      <c r="K140" s="202"/>
      <c r="L140" s="207"/>
      <c r="M140" s="208"/>
      <c r="N140" s="209"/>
      <c r="O140" s="209"/>
      <c r="P140" s="210">
        <f>SUM(P141:P145)</f>
        <v>0</v>
      </c>
      <c r="Q140" s="209"/>
      <c r="R140" s="210">
        <f>SUM(R141:R145)</f>
        <v>0</v>
      </c>
      <c r="S140" s="209"/>
      <c r="T140" s="211">
        <f>SUM(T141:T145)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2" t="s">
        <v>152</v>
      </c>
      <c r="AT140" s="213" t="s">
        <v>78</v>
      </c>
      <c r="AU140" s="213" t="s">
        <v>79</v>
      </c>
      <c r="AY140" s="212" t="s">
        <v>144</v>
      </c>
      <c r="BK140" s="214">
        <f>SUM(BK141:BK145)</f>
        <v>0</v>
      </c>
    </row>
    <row r="141" spans="1:65" s="2" customFormat="1" ht="37.8" customHeight="1">
      <c r="A141" s="37"/>
      <c r="B141" s="38"/>
      <c r="C141" s="217" t="s">
        <v>160</v>
      </c>
      <c r="D141" s="217" t="s">
        <v>147</v>
      </c>
      <c r="E141" s="218" t="s">
        <v>198</v>
      </c>
      <c r="F141" s="219" t="s">
        <v>199</v>
      </c>
      <c r="G141" s="220" t="s">
        <v>200</v>
      </c>
      <c r="H141" s="221">
        <v>23</v>
      </c>
      <c r="I141" s="222"/>
      <c r="J141" s="223">
        <f>ROUND(I141*H141,2)</f>
        <v>0</v>
      </c>
      <c r="K141" s="219" t="s">
        <v>151</v>
      </c>
      <c r="L141" s="43"/>
      <c r="M141" s="224" t="s">
        <v>1</v>
      </c>
      <c r="N141" s="225" t="s">
        <v>44</v>
      </c>
      <c r="O141" s="90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8" t="s">
        <v>193</v>
      </c>
      <c r="AT141" s="228" t="s">
        <v>147</v>
      </c>
      <c r="AU141" s="228" t="s">
        <v>87</v>
      </c>
      <c r="AY141" s="16" t="s">
        <v>144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6" t="s">
        <v>87</v>
      </c>
      <c r="BK141" s="229">
        <f>ROUND(I141*H141,2)</f>
        <v>0</v>
      </c>
      <c r="BL141" s="16" t="s">
        <v>193</v>
      </c>
      <c r="BM141" s="228" t="s">
        <v>201</v>
      </c>
    </row>
    <row r="142" spans="1:47" s="2" customFormat="1" ht="12">
      <c r="A142" s="37"/>
      <c r="B142" s="38"/>
      <c r="C142" s="39"/>
      <c r="D142" s="230" t="s">
        <v>154</v>
      </c>
      <c r="E142" s="39"/>
      <c r="F142" s="231" t="s">
        <v>199</v>
      </c>
      <c r="G142" s="39"/>
      <c r="H142" s="39"/>
      <c r="I142" s="232"/>
      <c r="J142" s="39"/>
      <c r="K142" s="39"/>
      <c r="L142" s="43"/>
      <c r="M142" s="233"/>
      <c r="N142" s="234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154</v>
      </c>
      <c r="AU142" s="16" t="s">
        <v>87</v>
      </c>
    </row>
    <row r="143" spans="1:47" s="2" customFormat="1" ht="12">
      <c r="A143" s="37"/>
      <c r="B143" s="38"/>
      <c r="C143" s="39"/>
      <c r="D143" s="230" t="s">
        <v>155</v>
      </c>
      <c r="E143" s="39"/>
      <c r="F143" s="235" t="s">
        <v>202</v>
      </c>
      <c r="G143" s="39"/>
      <c r="H143" s="39"/>
      <c r="I143" s="232"/>
      <c r="J143" s="39"/>
      <c r="K143" s="39"/>
      <c r="L143" s="43"/>
      <c r="M143" s="233"/>
      <c r="N143" s="234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155</v>
      </c>
      <c r="AU143" s="16" t="s">
        <v>87</v>
      </c>
    </row>
    <row r="144" spans="1:51" s="13" customFormat="1" ht="12">
      <c r="A144" s="13"/>
      <c r="B144" s="236"/>
      <c r="C144" s="237"/>
      <c r="D144" s="230" t="s">
        <v>157</v>
      </c>
      <c r="E144" s="238" t="s">
        <v>1</v>
      </c>
      <c r="F144" s="239" t="s">
        <v>303</v>
      </c>
      <c r="G144" s="237"/>
      <c r="H144" s="240">
        <v>23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157</v>
      </c>
      <c r="AU144" s="246" t="s">
        <v>87</v>
      </c>
      <c r="AV144" s="13" t="s">
        <v>89</v>
      </c>
      <c r="AW144" s="13" t="s">
        <v>36</v>
      </c>
      <c r="AX144" s="13" t="s">
        <v>79</v>
      </c>
      <c r="AY144" s="246" t="s">
        <v>144</v>
      </c>
    </row>
    <row r="145" spans="1:51" s="14" customFormat="1" ht="12">
      <c r="A145" s="14"/>
      <c r="B145" s="247"/>
      <c r="C145" s="248"/>
      <c r="D145" s="230" t="s">
        <v>157</v>
      </c>
      <c r="E145" s="249" t="s">
        <v>1</v>
      </c>
      <c r="F145" s="250" t="s">
        <v>159</v>
      </c>
      <c r="G145" s="248"/>
      <c r="H145" s="251">
        <v>23</v>
      </c>
      <c r="I145" s="252"/>
      <c r="J145" s="248"/>
      <c r="K145" s="248"/>
      <c r="L145" s="253"/>
      <c r="M145" s="258"/>
      <c r="N145" s="259"/>
      <c r="O145" s="259"/>
      <c r="P145" s="259"/>
      <c r="Q145" s="259"/>
      <c r="R145" s="259"/>
      <c r="S145" s="259"/>
      <c r="T145" s="260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7" t="s">
        <v>157</v>
      </c>
      <c r="AU145" s="257" t="s">
        <v>87</v>
      </c>
      <c r="AV145" s="14" t="s">
        <v>152</v>
      </c>
      <c r="AW145" s="14" t="s">
        <v>36</v>
      </c>
      <c r="AX145" s="14" t="s">
        <v>87</v>
      </c>
      <c r="AY145" s="257" t="s">
        <v>144</v>
      </c>
    </row>
    <row r="146" spans="1:31" s="2" customFormat="1" ht="6.95" customHeight="1">
      <c r="A146" s="37"/>
      <c r="B146" s="65"/>
      <c r="C146" s="66"/>
      <c r="D146" s="66"/>
      <c r="E146" s="66"/>
      <c r="F146" s="66"/>
      <c r="G146" s="66"/>
      <c r="H146" s="66"/>
      <c r="I146" s="66"/>
      <c r="J146" s="66"/>
      <c r="K146" s="66"/>
      <c r="L146" s="43"/>
      <c r="M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</row>
  </sheetData>
  <sheetProtection password="CDD7" sheet="1" objects="1" scenarios="1" formatColumns="0" formatRows="0" autoFilter="0"/>
  <autoFilter ref="C119:K145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106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89</v>
      </c>
    </row>
    <row r="4" spans="2:46" s="1" customFormat="1" ht="24.95" customHeight="1">
      <c r="B4" s="19"/>
      <c r="D4" s="137" t="s">
        <v>117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Oprava komunikací, Zoopark Chomutov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118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304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4. 10. 2021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34</v>
      </c>
      <c r="F21" s="37"/>
      <c r="G21" s="37"/>
      <c r="H21" s="37"/>
      <c r="I21" s="139" t="s">
        <v>28</v>
      </c>
      <c r="J21" s="142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28</v>
      </c>
      <c r="J24" s="142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39</v>
      </c>
      <c r="E30" s="37"/>
      <c r="F30" s="37"/>
      <c r="G30" s="37"/>
      <c r="H30" s="37"/>
      <c r="I30" s="37"/>
      <c r="J30" s="150">
        <f>ROUND(J121,2)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41</v>
      </c>
      <c r="G32" s="37"/>
      <c r="H32" s="37"/>
      <c r="I32" s="151" t="s">
        <v>40</v>
      </c>
      <c r="J32" s="151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43</v>
      </c>
      <c r="E33" s="139" t="s">
        <v>44</v>
      </c>
      <c r="F33" s="153">
        <f>ROUND((SUM(BE121:BE166)),2)</f>
        <v>0</v>
      </c>
      <c r="G33" s="37"/>
      <c r="H33" s="37"/>
      <c r="I33" s="154">
        <v>0.21</v>
      </c>
      <c r="J33" s="153">
        <f>ROUND(((SUM(BE121:BE166))*I33),2)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45</v>
      </c>
      <c r="F34" s="153">
        <f>ROUND((SUM(BF121:BF166)),2)</f>
        <v>0</v>
      </c>
      <c r="G34" s="37"/>
      <c r="H34" s="37"/>
      <c r="I34" s="154">
        <v>0.15</v>
      </c>
      <c r="J34" s="153">
        <f>ROUND(((SUM(BF121:BF166))*I34),2)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46</v>
      </c>
      <c r="F35" s="153">
        <f>ROUND((SUM(BG121:BG166)),2)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47</v>
      </c>
      <c r="F36" s="153">
        <f>ROUND((SUM(BH121:BH166)),2)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48</v>
      </c>
      <c r="F37" s="153">
        <f>ROUND((SUM(BI121:BI166)),2)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52</v>
      </c>
      <c r="E50" s="163"/>
      <c r="F50" s="163"/>
      <c r="G50" s="162" t="s">
        <v>53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54</v>
      </c>
      <c r="E61" s="165"/>
      <c r="F61" s="166" t="s">
        <v>55</v>
      </c>
      <c r="G61" s="164" t="s">
        <v>54</v>
      </c>
      <c r="H61" s="165"/>
      <c r="I61" s="165"/>
      <c r="J61" s="167" t="s">
        <v>55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56</v>
      </c>
      <c r="E65" s="168"/>
      <c r="F65" s="168"/>
      <c r="G65" s="162" t="s">
        <v>57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54</v>
      </c>
      <c r="E76" s="165"/>
      <c r="F76" s="166" t="s">
        <v>55</v>
      </c>
      <c r="G76" s="164" t="s">
        <v>54</v>
      </c>
      <c r="H76" s="165"/>
      <c r="I76" s="165"/>
      <c r="J76" s="167" t="s">
        <v>55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120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Oprava komunikací, Zoopark Chomutov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118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09 - OPRAVA (dlažba)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4. 10. 2021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Statutární město Chomutov</v>
      </c>
      <c r="G91" s="39"/>
      <c r="H91" s="39"/>
      <c r="I91" s="31" t="s">
        <v>32</v>
      </c>
      <c r="J91" s="35" t="str">
        <f>E21</f>
        <v>Pavepro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Pavepro s.r.o.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121</v>
      </c>
      <c r="D94" s="175"/>
      <c r="E94" s="175"/>
      <c r="F94" s="175"/>
      <c r="G94" s="175"/>
      <c r="H94" s="175"/>
      <c r="I94" s="175"/>
      <c r="J94" s="176" t="s">
        <v>122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123</v>
      </c>
      <c r="D96" s="39"/>
      <c r="E96" s="39"/>
      <c r="F96" s="39"/>
      <c r="G96" s="39"/>
      <c r="H96" s="39"/>
      <c r="I96" s="39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124</v>
      </c>
    </row>
    <row r="97" spans="1:31" s="9" customFormat="1" ht="24.95" customHeight="1">
      <c r="A97" s="9"/>
      <c r="B97" s="178"/>
      <c r="C97" s="179"/>
      <c r="D97" s="180" t="s">
        <v>125</v>
      </c>
      <c r="E97" s="181"/>
      <c r="F97" s="181"/>
      <c r="G97" s="181"/>
      <c r="H97" s="181"/>
      <c r="I97" s="181"/>
      <c r="J97" s="182">
        <f>J122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126</v>
      </c>
      <c r="E98" s="187"/>
      <c r="F98" s="187"/>
      <c r="G98" s="187"/>
      <c r="H98" s="187"/>
      <c r="I98" s="187"/>
      <c r="J98" s="188">
        <f>J123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127</v>
      </c>
      <c r="E99" s="187"/>
      <c r="F99" s="187"/>
      <c r="G99" s="187"/>
      <c r="H99" s="187"/>
      <c r="I99" s="187"/>
      <c r="J99" s="188">
        <f>J143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239</v>
      </c>
      <c r="E100" s="187"/>
      <c r="F100" s="187"/>
      <c r="G100" s="187"/>
      <c r="H100" s="187"/>
      <c r="I100" s="187"/>
      <c r="J100" s="188">
        <f>J155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78"/>
      <c r="C101" s="179"/>
      <c r="D101" s="180" t="s">
        <v>128</v>
      </c>
      <c r="E101" s="181"/>
      <c r="F101" s="181"/>
      <c r="G101" s="181"/>
      <c r="H101" s="181"/>
      <c r="I101" s="181"/>
      <c r="J101" s="182">
        <f>J161</f>
        <v>0</v>
      </c>
      <c r="K101" s="179"/>
      <c r="L101" s="18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129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173" t="str">
        <f>E7</f>
        <v>Oprava komunikací, Zoopark Chomutov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118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E9</f>
        <v>09 - OPRAVA (dlažba)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20</v>
      </c>
      <c r="D115" s="39"/>
      <c r="E115" s="39"/>
      <c r="F115" s="26" t="str">
        <f>F12</f>
        <v xml:space="preserve"> </v>
      </c>
      <c r="G115" s="39"/>
      <c r="H115" s="39"/>
      <c r="I115" s="31" t="s">
        <v>22</v>
      </c>
      <c r="J115" s="78" t="str">
        <f>IF(J12="","",J12)</f>
        <v>4. 10. 2021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24</v>
      </c>
      <c r="D117" s="39"/>
      <c r="E117" s="39"/>
      <c r="F117" s="26" t="str">
        <f>E15</f>
        <v>Statutární město Chomutov</v>
      </c>
      <c r="G117" s="39"/>
      <c r="H117" s="39"/>
      <c r="I117" s="31" t="s">
        <v>32</v>
      </c>
      <c r="J117" s="35" t="str">
        <f>E21</f>
        <v>Pavepro s.r.o.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30</v>
      </c>
      <c r="D118" s="39"/>
      <c r="E118" s="39"/>
      <c r="F118" s="26" t="str">
        <f>IF(E18="","",E18)</f>
        <v>Vyplň údaj</v>
      </c>
      <c r="G118" s="39"/>
      <c r="H118" s="39"/>
      <c r="I118" s="31" t="s">
        <v>37</v>
      </c>
      <c r="J118" s="35" t="str">
        <f>E24</f>
        <v>Pavepro s.r.o.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90"/>
      <c r="B120" s="191"/>
      <c r="C120" s="192" t="s">
        <v>130</v>
      </c>
      <c r="D120" s="193" t="s">
        <v>64</v>
      </c>
      <c r="E120" s="193" t="s">
        <v>60</v>
      </c>
      <c r="F120" s="193" t="s">
        <v>61</v>
      </c>
      <c r="G120" s="193" t="s">
        <v>131</v>
      </c>
      <c r="H120" s="193" t="s">
        <v>132</v>
      </c>
      <c r="I120" s="193" t="s">
        <v>133</v>
      </c>
      <c r="J120" s="193" t="s">
        <v>122</v>
      </c>
      <c r="K120" s="194" t="s">
        <v>134</v>
      </c>
      <c r="L120" s="195"/>
      <c r="M120" s="99" t="s">
        <v>1</v>
      </c>
      <c r="N120" s="100" t="s">
        <v>43</v>
      </c>
      <c r="O120" s="100" t="s">
        <v>135</v>
      </c>
      <c r="P120" s="100" t="s">
        <v>136</v>
      </c>
      <c r="Q120" s="100" t="s">
        <v>137</v>
      </c>
      <c r="R120" s="100" t="s">
        <v>138</v>
      </c>
      <c r="S120" s="100" t="s">
        <v>139</v>
      </c>
      <c r="T120" s="101" t="s">
        <v>140</v>
      </c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</row>
    <row r="121" spans="1:63" s="2" customFormat="1" ht="22.8" customHeight="1">
      <c r="A121" s="37"/>
      <c r="B121" s="38"/>
      <c r="C121" s="106" t="s">
        <v>141</v>
      </c>
      <c r="D121" s="39"/>
      <c r="E121" s="39"/>
      <c r="F121" s="39"/>
      <c r="G121" s="39"/>
      <c r="H121" s="39"/>
      <c r="I121" s="39"/>
      <c r="J121" s="196">
        <f>BK121</f>
        <v>0</v>
      </c>
      <c r="K121" s="39"/>
      <c r="L121" s="43"/>
      <c r="M121" s="102"/>
      <c r="N121" s="197"/>
      <c r="O121" s="103"/>
      <c r="P121" s="198">
        <f>P122+P161</f>
        <v>0</v>
      </c>
      <c r="Q121" s="103"/>
      <c r="R121" s="198">
        <f>R122+R161</f>
        <v>0</v>
      </c>
      <c r="S121" s="103"/>
      <c r="T121" s="199">
        <f>T122+T161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78</v>
      </c>
      <c r="AU121" s="16" t="s">
        <v>124</v>
      </c>
      <c r="BK121" s="200">
        <f>BK122+BK161</f>
        <v>0</v>
      </c>
    </row>
    <row r="122" spans="1:63" s="12" customFormat="1" ht="25.9" customHeight="1">
      <c r="A122" s="12"/>
      <c r="B122" s="201"/>
      <c r="C122" s="202"/>
      <c r="D122" s="203" t="s">
        <v>78</v>
      </c>
      <c r="E122" s="204" t="s">
        <v>142</v>
      </c>
      <c r="F122" s="204" t="s">
        <v>143</v>
      </c>
      <c r="G122" s="202"/>
      <c r="H122" s="202"/>
      <c r="I122" s="205"/>
      <c r="J122" s="206">
        <f>BK122</f>
        <v>0</v>
      </c>
      <c r="K122" s="202"/>
      <c r="L122" s="207"/>
      <c r="M122" s="208"/>
      <c r="N122" s="209"/>
      <c r="O122" s="209"/>
      <c r="P122" s="210">
        <f>P123+P143+P155</f>
        <v>0</v>
      </c>
      <c r="Q122" s="209"/>
      <c r="R122" s="210">
        <f>R123+R143+R155</f>
        <v>0</v>
      </c>
      <c r="S122" s="209"/>
      <c r="T122" s="211">
        <f>T123+T143+T155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2" t="s">
        <v>87</v>
      </c>
      <c r="AT122" s="213" t="s">
        <v>78</v>
      </c>
      <c r="AU122" s="213" t="s">
        <v>79</v>
      </c>
      <c r="AY122" s="212" t="s">
        <v>144</v>
      </c>
      <c r="BK122" s="214">
        <f>BK123+BK143+BK155</f>
        <v>0</v>
      </c>
    </row>
    <row r="123" spans="1:63" s="12" customFormat="1" ht="22.8" customHeight="1">
      <c r="A123" s="12"/>
      <c r="B123" s="201"/>
      <c r="C123" s="202"/>
      <c r="D123" s="203" t="s">
        <v>78</v>
      </c>
      <c r="E123" s="215" t="s">
        <v>87</v>
      </c>
      <c r="F123" s="215" t="s">
        <v>145</v>
      </c>
      <c r="G123" s="202"/>
      <c r="H123" s="202"/>
      <c r="I123" s="205"/>
      <c r="J123" s="216">
        <f>BK123</f>
        <v>0</v>
      </c>
      <c r="K123" s="202"/>
      <c r="L123" s="207"/>
      <c r="M123" s="208"/>
      <c r="N123" s="209"/>
      <c r="O123" s="209"/>
      <c r="P123" s="210">
        <f>SUM(P124:P142)</f>
        <v>0</v>
      </c>
      <c r="Q123" s="209"/>
      <c r="R123" s="210">
        <f>SUM(R124:R142)</f>
        <v>0</v>
      </c>
      <c r="S123" s="209"/>
      <c r="T123" s="211">
        <f>SUM(T124:T142)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2" t="s">
        <v>87</v>
      </c>
      <c r="AT123" s="213" t="s">
        <v>78</v>
      </c>
      <c r="AU123" s="213" t="s">
        <v>87</v>
      </c>
      <c r="AY123" s="212" t="s">
        <v>144</v>
      </c>
      <c r="BK123" s="214">
        <f>SUM(BK124:BK142)</f>
        <v>0</v>
      </c>
    </row>
    <row r="124" spans="1:65" s="2" customFormat="1" ht="24.15" customHeight="1">
      <c r="A124" s="37"/>
      <c r="B124" s="38"/>
      <c r="C124" s="217" t="s">
        <v>160</v>
      </c>
      <c r="D124" s="217" t="s">
        <v>147</v>
      </c>
      <c r="E124" s="218" t="s">
        <v>212</v>
      </c>
      <c r="F124" s="219" t="s">
        <v>213</v>
      </c>
      <c r="G124" s="220" t="s">
        <v>150</v>
      </c>
      <c r="H124" s="221">
        <v>3.05</v>
      </c>
      <c r="I124" s="222"/>
      <c r="J124" s="223">
        <f>ROUND(I124*H124,2)</f>
        <v>0</v>
      </c>
      <c r="K124" s="219" t="s">
        <v>151</v>
      </c>
      <c r="L124" s="43"/>
      <c r="M124" s="224" t="s">
        <v>1</v>
      </c>
      <c r="N124" s="225" t="s">
        <v>44</v>
      </c>
      <c r="O124" s="90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8" t="s">
        <v>152</v>
      </c>
      <c r="AT124" s="228" t="s">
        <v>147</v>
      </c>
      <c r="AU124" s="228" t="s">
        <v>89</v>
      </c>
      <c r="AY124" s="16" t="s">
        <v>144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6" t="s">
        <v>87</v>
      </c>
      <c r="BK124" s="229">
        <f>ROUND(I124*H124,2)</f>
        <v>0</v>
      </c>
      <c r="BL124" s="16" t="s">
        <v>152</v>
      </c>
      <c r="BM124" s="228" t="s">
        <v>305</v>
      </c>
    </row>
    <row r="125" spans="1:47" s="2" customFormat="1" ht="12">
      <c r="A125" s="37"/>
      <c r="B125" s="38"/>
      <c r="C125" s="39"/>
      <c r="D125" s="230" t="s">
        <v>154</v>
      </c>
      <c r="E125" s="39"/>
      <c r="F125" s="231" t="s">
        <v>213</v>
      </c>
      <c r="G125" s="39"/>
      <c r="H125" s="39"/>
      <c r="I125" s="232"/>
      <c r="J125" s="39"/>
      <c r="K125" s="39"/>
      <c r="L125" s="43"/>
      <c r="M125" s="233"/>
      <c r="N125" s="234"/>
      <c r="O125" s="90"/>
      <c r="P125" s="90"/>
      <c r="Q125" s="90"/>
      <c r="R125" s="90"/>
      <c r="S125" s="90"/>
      <c r="T125" s="91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154</v>
      </c>
      <c r="AU125" s="16" t="s">
        <v>89</v>
      </c>
    </row>
    <row r="126" spans="1:47" s="2" customFormat="1" ht="12">
      <c r="A126" s="37"/>
      <c r="B126" s="38"/>
      <c r="C126" s="39"/>
      <c r="D126" s="230" t="s">
        <v>155</v>
      </c>
      <c r="E126" s="39"/>
      <c r="F126" s="235" t="s">
        <v>156</v>
      </c>
      <c r="G126" s="39"/>
      <c r="H126" s="39"/>
      <c r="I126" s="232"/>
      <c r="J126" s="39"/>
      <c r="K126" s="39"/>
      <c r="L126" s="43"/>
      <c r="M126" s="233"/>
      <c r="N126" s="234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155</v>
      </c>
      <c r="AU126" s="16" t="s">
        <v>89</v>
      </c>
    </row>
    <row r="127" spans="1:51" s="13" customFormat="1" ht="12">
      <c r="A127" s="13"/>
      <c r="B127" s="236"/>
      <c r="C127" s="237"/>
      <c r="D127" s="230" t="s">
        <v>157</v>
      </c>
      <c r="E127" s="238" t="s">
        <v>1</v>
      </c>
      <c r="F127" s="239" t="s">
        <v>306</v>
      </c>
      <c r="G127" s="237"/>
      <c r="H127" s="240">
        <v>3.05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6" t="s">
        <v>157</v>
      </c>
      <c r="AU127" s="246" t="s">
        <v>89</v>
      </c>
      <c r="AV127" s="13" t="s">
        <v>89</v>
      </c>
      <c r="AW127" s="13" t="s">
        <v>36</v>
      </c>
      <c r="AX127" s="13" t="s">
        <v>79</v>
      </c>
      <c r="AY127" s="246" t="s">
        <v>144</v>
      </c>
    </row>
    <row r="128" spans="1:51" s="14" customFormat="1" ht="12">
      <c r="A128" s="14"/>
      <c r="B128" s="247"/>
      <c r="C128" s="248"/>
      <c r="D128" s="230" t="s">
        <v>157</v>
      </c>
      <c r="E128" s="249" t="s">
        <v>1</v>
      </c>
      <c r="F128" s="250" t="s">
        <v>159</v>
      </c>
      <c r="G128" s="248"/>
      <c r="H128" s="251">
        <v>3.05</v>
      </c>
      <c r="I128" s="252"/>
      <c r="J128" s="248"/>
      <c r="K128" s="248"/>
      <c r="L128" s="253"/>
      <c r="M128" s="254"/>
      <c r="N128" s="255"/>
      <c r="O128" s="255"/>
      <c r="P128" s="255"/>
      <c r="Q128" s="255"/>
      <c r="R128" s="255"/>
      <c r="S128" s="255"/>
      <c r="T128" s="256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7" t="s">
        <v>157</v>
      </c>
      <c r="AU128" s="257" t="s">
        <v>89</v>
      </c>
      <c r="AV128" s="14" t="s">
        <v>152</v>
      </c>
      <c r="AW128" s="14" t="s">
        <v>36</v>
      </c>
      <c r="AX128" s="14" t="s">
        <v>87</v>
      </c>
      <c r="AY128" s="257" t="s">
        <v>144</v>
      </c>
    </row>
    <row r="129" spans="1:65" s="2" customFormat="1" ht="24.15" customHeight="1">
      <c r="A129" s="37"/>
      <c r="B129" s="38"/>
      <c r="C129" s="217" t="s">
        <v>87</v>
      </c>
      <c r="D129" s="217" t="s">
        <v>147</v>
      </c>
      <c r="E129" s="218" t="s">
        <v>148</v>
      </c>
      <c r="F129" s="219" t="s">
        <v>149</v>
      </c>
      <c r="G129" s="220" t="s">
        <v>150</v>
      </c>
      <c r="H129" s="221">
        <v>12.2</v>
      </c>
      <c r="I129" s="222"/>
      <c r="J129" s="223">
        <f>ROUND(I129*H129,2)</f>
        <v>0</v>
      </c>
      <c r="K129" s="219" t="s">
        <v>151</v>
      </c>
      <c r="L129" s="43"/>
      <c r="M129" s="224" t="s">
        <v>1</v>
      </c>
      <c r="N129" s="225" t="s">
        <v>44</v>
      </c>
      <c r="O129" s="90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8" t="s">
        <v>152</v>
      </c>
      <c r="AT129" s="228" t="s">
        <v>147</v>
      </c>
      <c r="AU129" s="228" t="s">
        <v>89</v>
      </c>
      <c r="AY129" s="16" t="s">
        <v>144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6" t="s">
        <v>87</v>
      </c>
      <c r="BK129" s="229">
        <f>ROUND(I129*H129,2)</f>
        <v>0</v>
      </c>
      <c r="BL129" s="16" t="s">
        <v>152</v>
      </c>
      <c r="BM129" s="228" t="s">
        <v>307</v>
      </c>
    </row>
    <row r="130" spans="1:47" s="2" customFormat="1" ht="12">
      <c r="A130" s="37"/>
      <c r="B130" s="38"/>
      <c r="C130" s="39"/>
      <c r="D130" s="230" t="s">
        <v>154</v>
      </c>
      <c r="E130" s="39"/>
      <c r="F130" s="231" t="s">
        <v>149</v>
      </c>
      <c r="G130" s="39"/>
      <c r="H130" s="39"/>
      <c r="I130" s="232"/>
      <c r="J130" s="39"/>
      <c r="K130" s="39"/>
      <c r="L130" s="43"/>
      <c r="M130" s="233"/>
      <c r="N130" s="234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154</v>
      </c>
      <c r="AU130" s="16" t="s">
        <v>89</v>
      </c>
    </row>
    <row r="131" spans="1:47" s="2" customFormat="1" ht="12">
      <c r="A131" s="37"/>
      <c r="B131" s="38"/>
      <c r="C131" s="39"/>
      <c r="D131" s="230" t="s">
        <v>155</v>
      </c>
      <c r="E131" s="39"/>
      <c r="F131" s="235" t="s">
        <v>156</v>
      </c>
      <c r="G131" s="39"/>
      <c r="H131" s="39"/>
      <c r="I131" s="232"/>
      <c r="J131" s="39"/>
      <c r="K131" s="39"/>
      <c r="L131" s="43"/>
      <c r="M131" s="233"/>
      <c r="N131" s="234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155</v>
      </c>
      <c r="AU131" s="16" t="s">
        <v>89</v>
      </c>
    </row>
    <row r="132" spans="1:51" s="13" customFormat="1" ht="12">
      <c r="A132" s="13"/>
      <c r="B132" s="236"/>
      <c r="C132" s="237"/>
      <c r="D132" s="230" t="s">
        <v>157</v>
      </c>
      <c r="E132" s="238" t="s">
        <v>1</v>
      </c>
      <c r="F132" s="239" t="s">
        <v>308</v>
      </c>
      <c r="G132" s="237"/>
      <c r="H132" s="240">
        <v>12.2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157</v>
      </c>
      <c r="AU132" s="246" t="s">
        <v>89</v>
      </c>
      <c r="AV132" s="13" t="s">
        <v>89</v>
      </c>
      <c r="AW132" s="13" t="s">
        <v>36</v>
      </c>
      <c r="AX132" s="13" t="s">
        <v>79</v>
      </c>
      <c r="AY132" s="246" t="s">
        <v>144</v>
      </c>
    </row>
    <row r="133" spans="1:51" s="14" customFormat="1" ht="12">
      <c r="A133" s="14"/>
      <c r="B133" s="247"/>
      <c r="C133" s="248"/>
      <c r="D133" s="230" t="s">
        <v>157</v>
      </c>
      <c r="E133" s="249" t="s">
        <v>1</v>
      </c>
      <c r="F133" s="250" t="s">
        <v>159</v>
      </c>
      <c r="G133" s="248"/>
      <c r="H133" s="251">
        <v>12.2</v>
      </c>
      <c r="I133" s="252"/>
      <c r="J133" s="248"/>
      <c r="K133" s="248"/>
      <c r="L133" s="253"/>
      <c r="M133" s="254"/>
      <c r="N133" s="255"/>
      <c r="O133" s="255"/>
      <c r="P133" s="255"/>
      <c r="Q133" s="255"/>
      <c r="R133" s="255"/>
      <c r="S133" s="255"/>
      <c r="T133" s="25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7" t="s">
        <v>157</v>
      </c>
      <c r="AU133" s="257" t="s">
        <v>89</v>
      </c>
      <c r="AV133" s="14" t="s">
        <v>152</v>
      </c>
      <c r="AW133" s="14" t="s">
        <v>36</v>
      </c>
      <c r="AX133" s="14" t="s">
        <v>87</v>
      </c>
      <c r="AY133" s="257" t="s">
        <v>144</v>
      </c>
    </row>
    <row r="134" spans="1:65" s="2" customFormat="1" ht="21.75" customHeight="1">
      <c r="A134" s="37"/>
      <c r="B134" s="38"/>
      <c r="C134" s="217" t="s">
        <v>89</v>
      </c>
      <c r="D134" s="217" t="s">
        <v>147</v>
      </c>
      <c r="E134" s="218" t="s">
        <v>162</v>
      </c>
      <c r="F134" s="219" t="s">
        <v>163</v>
      </c>
      <c r="G134" s="220" t="s">
        <v>150</v>
      </c>
      <c r="H134" s="221">
        <v>7.32</v>
      </c>
      <c r="I134" s="222"/>
      <c r="J134" s="223">
        <f>ROUND(I134*H134,2)</f>
        <v>0</v>
      </c>
      <c r="K134" s="219" t="s">
        <v>164</v>
      </c>
      <c r="L134" s="43"/>
      <c r="M134" s="224" t="s">
        <v>1</v>
      </c>
      <c r="N134" s="225" t="s">
        <v>44</v>
      </c>
      <c r="O134" s="90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8" t="s">
        <v>152</v>
      </c>
      <c r="AT134" s="228" t="s">
        <v>147</v>
      </c>
      <c r="AU134" s="228" t="s">
        <v>89</v>
      </c>
      <c r="AY134" s="16" t="s">
        <v>144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6" t="s">
        <v>87</v>
      </c>
      <c r="BK134" s="229">
        <f>ROUND(I134*H134,2)</f>
        <v>0</v>
      </c>
      <c r="BL134" s="16" t="s">
        <v>152</v>
      </c>
      <c r="BM134" s="228" t="s">
        <v>309</v>
      </c>
    </row>
    <row r="135" spans="1:47" s="2" customFormat="1" ht="12">
      <c r="A135" s="37"/>
      <c r="B135" s="38"/>
      <c r="C135" s="39"/>
      <c r="D135" s="230" t="s">
        <v>154</v>
      </c>
      <c r="E135" s="39"/>
      <c r="F135" s="231" t="s">
        <v>163</v>
      </c>
      <c r="G135" s="39"/>
      <c r="H135" s="39"/>
      <c r="I135" s="232"/>
      <c r="J135" s="39"/>
      <c r="K135" s="39"/>
      <c r="L135" s="43"/>
      <c r="M135" s="233"/>
      <c r="N135" s="234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154</v>
      </c>
      <c r="AU135" s="16" t="s">
        <v>89</v>
      </c>
    </row>
    <row r="136" spans="1:47" s="2" customFormat="1" ht="12">
      <c r="A136" s="37"/>
      <c r="B136" s="38"/>
      <c r="C136" s="39"/>
      <c r="D136" s="230" t="s">
        <v>155</v>
      </c>
      <c r="E136" s="39"/>
      <c r="F136" s="235" t="s">
        <v>166</v>
      </c>
      <c r="G136" s="39"/>
      <c r="H136" s="39"/>
      <c r="I136" s="232"/>
      <c r="J136" s="39"/>
      <c r="K136" s="39"/>
      <c r="L136" s="43"/>
      <c r="M136" s="233"/>
      <c r="N136" s="234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155</v>
      </c>
      <c r="AU136" s="16" t="s">
        <v>89</v>
      </c>
    </row>
    <row r="137" spans="1:51" s="13" customFormat="1" ht="12">
      <c r="A137" s="13"/>
      <c r="B137" s="236"/>
      <c r="C137" s="237"/>
      <c r="D137" s="230" t="s">
        <v>157</v>
      </c>
      <c r="E137" s="238" t="s">
        <v>1</v>
      </c>
      <c r="F137" s="239" t="s">
        <v>310</v>
      </c>
      <c r="G137" s="237"/>
      <c r="H137" s="240">
        <v>7.32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157</v>
      </c>
      <c r="AU137" s="246" t="s">
        <v>89</v>
      </c>
      <c r="AV137" s="13" t="s">
        <v>89</v>
      </c>
      <c r="AW137" s="13" t="s">
        <v>36</v>
      </c>
      <c r="AX137" s="13" t="s">
        <v>79</v>
      </c>
      <c r="AY137" s="246" t="s">
        <v>144</v>
      </c>
    </row>
    <row r="138" spans="1:51" s="14" customFormat="1" ht="12">
      <c r="A138" s="14"/>
      <c r="B138" s="247"/>
      <c r="C138" s="248"/>
      <c r="D138" s="230" t="s">
        <v>157</v>
      </c>
      <c r="E138" s="249" t="s">
        <v>1</v>
      </c>
      <c r="F138" s="250" t="s">
        <v>159</v>
      </c>
      <c r="G138" s="248"/>
      <c r="H138" s="251">
        <v>7.32</v>
      </c>
      <c r="I138" s="252"/>
      <c r="J138" s="248"/>
      <c r="K138" s="248"/>
      <c r="L138" s="253"/>
      <c r="M138" s="254"/>
      <c r="N138" s="255"/>
      <c r="O138" s="255"/>
      <c r="P138" s="255"/>
      <c r="Q138" s="255"/>
      <c r="R138" s="255"/>
      <c r="S138" s="255"/>
      <c r="T138" s="256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7" t="s">
        <v>157</v>
      </c>
      <c r="AU138" s="257" t="s">
        <v>89</v>
      </c>
      <c r="AV138" s="14" t="s">
        <v>152</v>
      </c>
      <c r="AW138" s="14" t="s">
        <v>36</v>
      </c>
      <c r="AX138" s="14" t="s">
        <v>87</v>
      </c>
      <c r="AY138" s="257" t="s">
        <v>144</v>
      </c>
    </row>
    <row r="139" spans="1:65" s="2" customFormat="1" ht="16.5" customHeight="1">
      <c r="A139" s="37"/>
      <c r="B139" s="38"/>
      <c r="C139" s="217" t="s">
        <v>146</v>
      </c>
      <c r="D139" s="217" t="s">
        <v>147</v>
      </c>
      <c r="E139" s="218" t="s">
        <v>191</v>
      </c>
      <c r="F139" s="219" t="s">
        <v>192</v>
      </c>
      <c r="G139" s="220" t="s">
        <v>150</v>
      </c>
      <c r="H139" s="221">
        <v>12.2</v>
      </c>
      <c r="I139" s="222"/>
      <c r="J139" s="223">
        <f>ROUND(I139*H139,2)</f>
        <v>0</v>
      </c>
      <c r="K139" s="219" t="s">
        <v>151</v>
      </c>
      <c r="L139" s="43"/>
      <c r="M139" s="224" t="s">
        <v>1</v>
      </c>
      <c r="N139" s="225" t="s">
        <v>44</v>
      </c>
      <c r="O139" s="90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8" t="s">
        <v>193</v>
      </c>
      <c r="AT139" s="228" t="s">
        <v>147</v>
      </c>
      <c r="AU139" s="228" t="s">
        <v>89</v>
      </c>
      <c r="AY139" s="16" t="s">
        <v>144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6" t="s">
        <v>87</v>
      </c>
      <c r="BK139" s="229">
        <f>ROUND(I139*H139,2)</f>
        <v>0</v>
      </c>
      <c r="BL139" s="16" t="s">
        <v>193</v>
      </c>
      <c r="BM139" s="228" t="s">
        <v>311</v>
      </c>
    </row>
    <row r="140" spans="1:47" s="2" customFormat="1" ht="12">
      <c r="A140" s="37"/>
      <c r="B140" s="38"/>
      <c r="C140" s="39"/>
      <c r="D140" s="230" t="s">
        <v>154</v>
      </c>
      <c r="E140" s="39"/>
      <c r="F140" s="231" t="s">
        <v>192</v>
      </c>
      <c r="G140" s="39"/>
      <c r="H140" s="39"/>
      <c r="I140" s="232"/>
      <c r="J140" s="39"/>
      <c r="K140" s="39"/>
      <c r="L140" s="43"/>
      <c r="M140" s="233"/>
      <c r="N140" s="234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154</v>
      </c>
      <c r="AU140" s="16" t="s">
        <v>89</v>
      </c>
    </row>
    <row r="141" spans="1:47" s="2" customFormat="1" ht="12">
      <c r="A141" s="37"/>
      <c r="B141" s="38"/>
      <c r="C141" s="39"/>
      <c r="D141" s="230" t="s">
        <v>155</v>
      </c>
      <c r="E141" s="39"/>
      <c r="F141" s="235" t="s">
        <v>195</v>
      </c>
      <c r="G141" s="39"/>
      <c r="H141" s="39"/>
      <c r="I141" s="232"/>
      <c r="J141" s="39"/>
      <c r="K141" s="39"/>
      <c r="L141" s="43"/>
      <c r="M141" s="233"/>
      <c r="N141" s="234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155</v>
      </c>
      <c r="AU141" s="16" t="s">
        <v>89</v>
      </c>
    </row>
    <row r="142" spans="1:47" s="2" customFormat="1" ht="12">
      <c r="A142" s="37"/>
      <c r="B142" s="38"/>
      <c r="C142" s="39"/>
      <c r="D142" s="230" t="s">
        <v>180</v>
      </c>
      <c r="E142" s="39"/>
      <c r="F142" s="235" t="s">
        <v>196</v>
      </c>
      <c r="G142" s="39"/>
      <c r="H142" s="39"/>
      <c r="I142" s="232"/>
      <c r="J142" s="39"/>
      <c r="K142" s="39"/>
      <c r="L142" s="43"/>
      <c r="M142" s="233"/>
      <c r="N142" s="234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180</v>
      </c>
      <c r="AU142" s="16" t="s">
        <v>89</v>
      </c>
    </row>
    <row r="143" spans="1:63" s="12" customFormat="1" ht="22.8" customHeight="1">
      <c r="A143" s="12"/>
      <c r="B143" s="201"/>
      <c r="C143" s="202"/>
      <c r="D143" s="203" t="s">
        <v>78</v>
      </c>
      <c r="E143" s="215" t="s">
        <v>160</v>
      </c>
      <c r="F143" s="215" t="s">
        <v>161</v>
      </c>
      <c r="G143" s="202"/>
      <c r="H143" s="202"/>
      <c r="I143" s="205"/>
      <c r="J143" s="216">
        <f>BK143</f>
        <v>0</v>
      </c>
      <c r="K143" s="202"/>
      <c r="L143" s="207"/>
      <c r="M143" s="208"/>
      <c r="N143" s="209"/>
      <c r="O143" s="209"/>
      <c r="P143" s="210">
        <f>SUM(P144:P154)</f>
        <v>0</v>
      </c>
      <c r="Q143" s="209"/>
      <c r="R143" s="210">
        <f>SUM(R144:R154)</f>
        <v>0</v>
      </c>
      <c r="S143" s="209"/>
      <c r="T143" s="211">
        <f>SUM(T144:T154)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2" t="s">
        <v>87</v>
      </c>
      <c r="AT143" s="213" t="s">
        <v>78</v>
      </c>
      <c r="AU143" s="213" t="s">
        <v>87</v>
      </c>
      <c r="AY143" s="212" t="s">
        <v>144</v>
      </c>
      <c r="BK143" s="214">
        <f>SUM(BK144:BK154)</f>
        <v>0</v>
      </c>
    </row>
    <row r="144" spans="1:65" s="2" customFormat="1" ht="24.15" customHeight="1">
      <c r="A144" s="37"/>
      <c r="B144" s="38"/>
      <c r="C144" s="217" t="s">
        <v>175</v>
      </c>
      <c r="D144" s="217" t="s">
        <v>147</v>
      </c>
      <c r="E144" s="218" t="s">
        <v>224</v>
      </c>
      <c r="F144" s="219" t="s">
        <v>225</v>
      </c>
      <c r="G144" s="220" t="s">
        <v>171</v>
      </c>
      <c r="H144" s="221">
        <v>57.6</v>
      </c>
      <c r="I144" s="222"/>
      <c r="J144" s="223">
        <f>ROUND(I144*H144,2)</f>
        <v>0</v>
      </c>
      <c r="K144" s="219" t="s">
        <v>151</v>
      </c>
      <c r="L144" s="43"/>
      <c r="M144" s="224" t="s">
        <v>1</v>
      </c>
      <c r="N144" s="225" t="s">
        <v>44</v>
      </c>
      <c r="O144" s="90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8" t="s">
        <v>152</v>
      </c>
      <c r="AT144" s="228" t="s">
        <v>147</v>
      </c>
      <c r="AU144" s="228" t="s">
        <v>89</v>
      </c>
      <c r="AY144" s="16" t="s">
        <v>144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6" t="s">
        <v>87</v>
      </c>
      <c r="BK144" s="229">
        <f>ROUND(I144*H144,2)</f>
        <v>0</v>
      </c>
      <c r="BL144" s="16" t="s">
        <v>152</v>
      </c>
      <c r="BM144" s="228" t="s">
        <v>312</v>
      </c>
    </row>
    <row r="145" spans="1:47" s="2" customFormat="1" ht="12">
      <c r="A145" s="37"/>
      <c r="B145" s="38"/>
      <c r="C145" s="39"/>
      <c r="D145" s="230" t="s">
        <v>154</v>
      </c>
      <c r="E145" s="39"/>
      <c r="F145" s="231" t="s">
        <v>225</v>
      </c>
      <c r="G145" s="39"/>
      <c r="H145" s="39"/>
      <c r="I145" s="232"/>
      <c r="J145" s="39"/>
      <c r="K145" s="39"/>
      <c r="L145" s="43"/>
      <c r="M145" s="233"/>
      <c r="N145" s="234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154</v>
      </c>
      <c r="AU145" s="16" t="s">
        <v>89</v>
      </c>
    </row>
    <row r="146" spans="1:47" s="2" customFormat="1" ht="12">
      <c r="A146" s="37"/>
      <c r="B146" s="38"/>
      <c r="C146" s="39"/>
      <c r="D146" s="230" t="s">
        <v>155</v>
      </c>
      <c r="E146" s="39"/>
      <c r="F146" s="235" t="s">
        <v>227</v>
      </c>
      <c r="G146" s="39"/>
      <c r="H146" s="39"/>
      <c r="I146" s="232"/>
      <c r="J146" s="39"/>
      <c r="K146" s="39"/>
      <c r="L146" s="43"/>
      <c r="M146" s="233"/>
      <c r="N146" s="234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155</v>
      </c>
      <c r="AU146" s="16" t="s">
        <v>89</v>
      </c>
    </row>
    <row r="147" spans="1:51" s="13" customFormat="1" ht="12">
      <c r="A147" s="13"/>
      <c r="B147" s="236"/>
      <c r="C147" s="237"/>
      <c r="D147" s="230" t="s">
        <v>157</v>
      </c>
      <c r="E147" s="238" t="s">
        <v>1</v>
      </c>
      <c r="F147" s="239" t="s">
        <v>313</v>
      </c>
      <c r="G147" s="237"/>
      <c r="H147" s="240">
        <v>57.6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157</v>
      </c>
      <c r="AU147" s="246" t="s">
        <v>89</v>
      </c>
      <c r="AV147" s="13" t="s">
        <v>89</v>
      </c>
      <c r="AW147" s="13" t="s">
        <v>36</v>
      </c>
      <c r="AX147" s="13" t="s">
        <v>79</v>
      </c>
      <c r="AY147" s="246" t="s">
        <v>144</v>
      </c>
    </row>
    <row r="148" spans="1:51" s="14" customFormat="1" ht="12">
      <c r="A148" s="14"/>
      <c r="B148" s="247"/>
      <c r="C148" s="248"/>
      <c r="D148" s="230" t="s">
        <v>157</v>
      </c>
      <c r="E148" s="249" t="s">
        <v>1</v>
      </c>
      <c r="F148" s="250" t="s">
        <v>159</v>
      </c>
      <c r="G148" s="248"/>
      <c r="H148" s="251">
        <v>57.6</v>
      </c>
      <c r="I148" s="252"/>
      <c r="J148" s="248"/>
      <c r="K148" s="248"/>
      <c r="L148" s="253"/>
      <c r="M148" s="254"/>
      <c r="N148" s="255"/>
      <c r="O148" s="255"/>
      <c r="P148" s="255"/>
      <c r="Q148" s="255"/>
      <c r="R148" s="255"/>
      <c r="S148" s="255"/>
      <c r="T148" s="25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7" t="s">
        <v>157</v>
      </c>
      <c r="AU148" s="257" t="s">
        <v>89</v>
      </c>
      <c r="AV148" s="14" t="s">
        <v>152</v>
      </c>
      <c r="AW148" s="14" t="s">
        <v>36</v>
      </c>
      <c r="AX148" s="14" t="s">
        <v>87</v>
      </c>
      <c r="AY148" s="257" t="s">
        <v>144</v>
      </c>
    </row>
    <row r="149" spans="1:65" s="2" customFormat="1" ht="24.15" customHeight="1">
      <c r="A149" s="37"/>
      <c r="B149" s="38"/>
      <c r="C149" s="217" t="s">
        <v>168</v>
      </c>
      <c r="D149" s="217" t="s">
        <v>147</v>
      </c>
      <c r="E149" s="218" t="s">
        <v>230</v>
      </c>
      <c r="F149" s="219" t="s">
        <v>231</v>
      </c>
      <c r="G149" s="220" t="s">
        <v>171</v>
      </c>
      <c r="H149" s="221">
        <v>3.4</v>
      </c>
      <c r="I149" s="222"/>
      <c r="J149" s="223">
        <f>ROUND(I149*H149,2)</f>
        <v>0</v>
      </c>
      <c r="K149" s="219" t="s">
        <v>151</v>
      </c>
      <c r="L149" s="43"/>
      <c r="M149" s="224" t="s">
        <v>1</v>
      </c>
      <c r="N149" s="225" t="s">
        <v>44</v>
      </c>
      <c r="O149" s="90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8" t="s">
        <v>152</v>
      </c>
      <c r="AT149" s="228" t="s">
        <v>147</v>
      </c>
      <c r="AU149" s="228" t="s">
        <v>89</v>
      </c>
      <c r="AY149" s="16" t="s">
        <v>144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6" t="s">
        <v>87</v>
      </c>
      <c r="BK149" s="229">
        <f>ROUND(I149*H149,2)</f>
        <v>0</v>
      </c>
      <c r="BL149" s="16" t="s">
        <v>152</v>
      </c>
      <c r="BM149" s="228" t="s">
        <v>314</v>
      </c>
    </row>
    <row r="150" spans="1:47" s="2" customFormat="1" ht="12">
      <c r="A150" s="37"/>
      <c r="B150" s="38"/>
      <c r="C150" s="39"/>
      <c r="D150" s="230" t="s">
        <v>154</v>
      </c>
      <c r="E150" s="39"/>
      <c r="F150" s="231" t="s">
        <v>231</v>
      </c>
      <c r="G150" s="39"/>
      <c r="H150" s="39"/>
      <c r="I150" s="232"/>
      <c r="J150" s="39"/>
      <c r="K150" s="39"/>
      <c r="L150" s="43"/>
      <c r="M150" s="233"/>
      <c r="N150" s="234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154</v>
      </c>
      <c r="AU150" s="16" t="s">
        <v>89</v>
      </c>
    </row>
    <row r="151" spans="1:47" s="2" customFormat="1" ht="12">
      <c r="A151" s="37"/>
      <c r="B151" s="38"/>
      <c r="C151" s="39"/>
      <c r="D151" s="230" t="s">
        <v>155</v>
      </c>
      <c r="E151" s="39"/>
      <c r="F151" s="235" t="s">
        <v>233</v>
      </c>
      <c r="G151" s="39"/>
      <c r="H151" s="39"/>
      <c r="I151" s="232"/>
      <c r="J151" s="39"/>
      <c r="K151" s="39"/>
      <c r="L151" s="43"/>
      <c r="M151" s="233"/>
      <c r="N151" s="234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155</v>
      </c>
      <c r="AU151" s="16" t="s">
        <v>89</v>
      </c>
    </row>
    <row r="152" spans="1:47" s="2" customFormat="1" ht="12">
      <c r="A152" s="37"/>
      <c r="B152" s="38"/>
      <c r="C152" s="39"/>
      <c r="D152" s="230" t="s">
        <v>180</v>
      </c>
      <c r="E152" s="39"/>
      <c r="F152" s="235" t="s">
        <v>234</v>
      </c>
      <c r="G152" s="39"/>
      <c r="H152" s="39"/>
      <c r="I152" s="232"/>
      <c r="J152" s="39"/>
      <c r="K152" s="39"/>
      <c r="L152" s="43"/>
      <c r="M152" s="233"/>
      <c r="N152" s="234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180</v>
      </c>
      <c r="AU152" s="16" t="s">
        <v>89</v>
      </c>
    </row>
    <row r="153" spans="1:51" s="13" customFormat="1" ht="12">
      <c r="A153" s="13"/>
      <c r="B153" s="236"/>
      <c r="C153" s="237"/>
      <c r="D153" s="230" t="s">
        <v>157</v>
      </c>
      <c r="E153" s="238" t="s">
        <v>1</v>
      </c>
      <c r="F153" s="239" t="s">
        <v>315</v>
      </c>
      <c r="G153" s="237"/>
      <c r="H153" s="240">
        <v>3.4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157</v>
      </c>
      <c r="AU153" s="246" t="s">
        <v>89</v>
      </c>
      <c r="AV153" s="13" t="s">
        <v>89</v>
      </c>
      <c r="AW153" s="13" t="s">
        <v>36</v>
      </c>
      <c r="AX153" s="13" t="s">
        <v>79</v>
      </c>
      <c r="AY153" s="246" t="s">
        <v>144</v>
      </c>
    </row>
    <row r="154" spans="1:51" s="14" customFormat="1" ht="12">
      <c r="A154" s="14"/>
      <c r="B154" s="247"/>
      <c r="C154" s="248"/>
      <c r="D154" s="230" t="s">
        <v>157</v>
      </c>
      <c r="E154" s="249" t="s">
        <v>1</v>
      </c>
      <c r="F154" s="250" t="s">
        <v>159</v>
      </c>
      <c r="G154" s="248"/>
      <c r="H154" s="251">
        <v>3.4</v>
      </c>
      <c r="I154" s="252"/>
      <c r="J154" s="248"/>
      <c r="K154" s="248"/>
      <c r="L154" s="253"/>
      <c r="M154" s="254"/>
      <c r="N154" s="255"/>
      <c r="O154" s="255"/>
      <c r="P154" s="255"/>
      <c r="Q154" s="255"/>
      <c r="R154" s="255"/>
      <c r="S154" s="255"/>
      <c r="T154" s="25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7" t="s">
        <v>157</v>
      </c>
      <c r="AU154" s="257" t="s">
        <v>89</v>
      </c>
      <c r="AV154" s="14" t="s">
        <v>152</v>
      </c>
      <c r="AW154" s="14" t="s">
        <v>36</v>
      </c>
      <c r="AX154" s="14" t="s">
        <v>87</v>
      </c>
      <c r="AY154" s="257" t="s">
        <v>144</v>
      </c>
    </row>
    <row r="155" spans="1:63" s="12" customFormat="1" ht="22.8" customHeight="1">
      <c r="A155" s="12"/>
      <c r="B155" s="201"/>
      <c r="C155" s="202"/>
      <c r="D155" s="203" t="s">
        <v>78</v>
      </c>
      <c r="E155" s="215" t="s">
        <v>211</v>
      </c>
      <c r="F155" s="215" t="s">
        <v>256</v>
      </c>
      <c r="G155" s="202"/>
      <c r="H155" s="202"/>
      <c r="I155" s="205"/>
      <c r="J155" s="216">
        <f>BK155</f>
        <v>0</v>
      </c>
      <c r="K155" s="202"/>
      <c r="L155" s="207"/>
      <c r="M155" s="208"/>
      <c r="N155" s="209"/>
      <c r="O155" s="209"/>
      <c r="P155" s="210">
        <f>SUM(P156:P160)</f>
        <v>0</v>
      </c>
      <c r="Q155" s="209"/>
      <c r="R155" s="210">
        <f>SUM(R156:R160)</f>
        <v>0</v>
      </c>
      <c r="S155" s="209"/>
      <c r="T155" s="211">
        <f>SUM(T156:T160)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2" t="s">
        <v>87</v>
      </c>
      <c r="AT155" s="213" t="s">
        <v>78</v>
      </c>
      <c r="AU155" s="213" t="s">
        <v>87</v>
      </c>
      <c r="AY155" s="212" t="s">
        <v>144</v>
      </c>
      <c r="BK155" s="214">
        <f>SUM(BK156:BK160)</f>
        <v>0</v>
      </c>
    </row>
    <row r="156" spans="1:65" s="2" customFormat="1" ht="24.15" customHeight="1">
      <c r="A156" s="37"/>
      <c r="B156" s="38"/>
      <c r="C156" s="217" t="s">
        <v>229</v>
      </c>
      <c r="D156" s="217" t="s">
        <v>147</v>
      </c>
      <c r="E156" s="218" t="s">
        <v>257</v>
      </c>
      <c r="F156" s="219" t="s">
        <v>258</v>
      </c>
      <c r="G156" s="220" t="s">
        <v>207</v>
      </c>
      <c r="H156" s="221">
        <v>17</v>
      </c>
      <c r="I156" s="222"/>
      <c r="J156" s="223">
        <f>ROUND(I156*H156,2)</f>
        <v>0</v>
      </c>
      <c r="K156" s="219" t="s">
        <v>151</v>
      </c>
      <c r="L156" s="43"/>
      <c r="M156" s="224" t="s">
        <v>1</v>
      </c>
      <c r="N156" s="225" t="s">
        <v>44</v>
      </c>
      <c r="O156" s="90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8" t="s">
        <v>152</v>
      </c>
      <c r="AT156" s="228" t="s">
        <v>147</v>
      </c>
      <c r="AU156" s="228" t="s">
        <v>89</v>
      </c>
      <c r="AY156" s="16" t="s">
        <v>144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6" t="s">
        <v>87</v>
      </c>
      <c r="BK156" s="229">
        <f>ROUND(I156*H156,2)</f>
        <v>0</v>
      </c>
      <c r="BL156" s="16" t="s">
        <v>152</v>
      </c>
      <c r="BM156" s="228" t="s">
        <v>316</v>
      </c>
    </row>
    <row r="157" spans="1:47" s="2" customFormat="1" ht="12">
      <c r="A157" s="37"/>
      <c r="B157" s="38"/>
      <c r="C157" s="39"/>
      <c r="D157" s="230" t="s">
        <v>154</v>
      </c>
      <c r="E157" s="39"/>
      <c r="F157" s="231" t="s">
        <v>258</v>
      </c>
      <c r="G157" s="39"/>
      <c r="H157" s="39"/>
      <c r="I157" s="232"/>
      <c r="J157" s="39"/>
      <c r="K157" s="39"/>
      <c r="L157" s="43"/>
      <c r="M157" s="233"/>
      <c r="N157" s="234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154</v>
      </c>
      <c r="AU157" s="16" t="s">
        <v>89</v>
      </c>
    </row>
    <row r="158" spans="1:47" s="2" customFormat="1" ht="12">
      <c r="A158" s="37"/>
      <c r="B158" s="38"/>
      <c r="C158" s="39"/>
      <c r="D158" s="230" t="s">
        <v>155</v>
      </c>
      <c r="E158" s="39"/>
      <c r="F158" s="235" t="s">
        <v>260</v>
      </c>
      <c r="G158" s="39"/>
      <c r="H158" s="39"/>
      <c r="I158" s="232"/>
      <c r="J158" s="39"/>
      <c r="K158" s="39"/>
      <c r="L158" s="43"/>
      <c r="M158" s="233"/>
      <c r="N158" s="234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155</v>
      </c>
      <c r="AU158" s="16" t="s">
        <v>89</v>
      </c>
    </row>
    <row r="159" spans="1:51" s="13" customFormat="1" ht="12">
      <c r="A159" s="13"/>
      <c r="B159" s="236"/>
      <c r="C159" s="237"/>
      <c r="D159" s="230" t="s">
        <v>157</v>
      </c>
      <c r="E159" s="238" t="s">
        <v>1</v>
      </c>
      <c r="F159" s="239" t="s">
        <v>317</v>
      </c>
      <c r="G159" s="237"/>
      <c r="H159" s="240">
        <v>17</v>
      </c>
      <c r="I159" s="241"/>
      <c r="J159" s="237"/>
      <c r="K159" s="237"/>
      <c r="L159" s="242"/>
      <c r="M159" s="243"/>
      <c r="N159" s="244"/>
      <c r="O159" s="244"/>
      <c r="P159" s="244"/>
      <c r="Q159" s="244"/>
      <c r="R159" s="244"/>
      <c r="S159" s="244"/>
      <c r="T159" s="24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6" t="s">
        <v>157</v>
      </c>
      <c r="AU159" s="246" t="s">
        <v>89</v>
      </c>
      <c r="AV159" s="13" t="s">
        <v>89</v>
      </c>
      <c r="AW159" s="13" t="s">
        <v>36</v>
      </c>
      <c r="AX159" s="13" t="s">
        <v>79</v>
      </c>
      <c r="AY159" s="246" t="s">
        <v>144</v>
      </c>
    </row>
    <row r="160" spans="1:51" s="14" customFormat="1" ht="12">
      <c r="A160" s="14"/>
      <c r="B160" s="247"/>
      <c r="C160" s="248"/>
      <c r="D160" s="230" t="s">
        <v>157</v>
      </c>
      <c r="E160" s="249" t="s">
        <v>1</v>
      </c>
      <c r="F160" s="250" t="s">
        <v>159</v>
      </c>
      <c r="G160" s="248"/>
      <c r="H160" s="251">
        <v>17</v>
      </c>
      <c r="I160" s="252"/>
      <c r="J160" s="248"/>
      <c r="K160" s="248"/>
      <c r="L160" s="253"/>
      <c r="M160" s="254"/>
      <c r="N160" s="255"/>
      <c r="O160" s="255"/>
      <c r="P160" s="255"/>
      <c r="Q160" s="255"/>
      <c r="R160" s="255"/>
      <c r="S160" s="255"/>
      <c r="T160" s="25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7" t="s">
        <v>157</v>
      </c>
      <c r="AU160" s="257" t="s">
        <v>89</v>
      </c>
      <c r="AV160" s="14" t="s">
        <v>152</v>
      </c>
      <c r="AW160" s="14" t="s">
        <v>36</v>
      </c>
      <c r="AX160" s="14" t="s">
        <v>87</v>
      </c>
      <c r="AY160" s="257" t="s">
        <v>144</v>
      </c>
    </row>
    <row r="161" spans="1:63" s="12" customFormat="1" ht="25.9" customHeight="1">
      <c r="A161" s="12"/>
      <c r="B161" s="201"/>
      <c r="C161" s="202"/>
      <c r="D161" s="203" t="s">
        <v>78</v>
      </c>
      <c r="E161" s="204" t="s">
        <v>189</v>
      </c>
      <c r="F161" s="204" t="s">
        <v>190</v>
      </c>
      <c r="G161" s="202"/>
      <c r="H161" s="202"/>
      <c r="I161" s="205"/>
      <c r="J161" s="206">
        <f>BK161</f>
        <v>0</v>
      </c>
      <c r="K161" s="202"/>
      <c r="L161" s="207"/>
      <c r="M161" s="208"/>
      <c r="N161" s="209"/>
      <c r="O161" s="209"/>
      <c r="P161" s="210">
        <f>SUM(P162:P166)</f>
        <v>0</v>
      </c>
      <c r="Q161" s="209"/>
      <c r="R161" s="210">
        <f>SUM(R162:R166)</f>
        <v>0</v>
      </c>
      <c r="S161" s="209"/>
      <c r="T161" s="211">
        <f>SUM(T162:T166)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2" t="s">
        <v>152</v>
      </c>
      <c r="AT161" s="213" t="s">
        <v>78</v>
      </c>
      <c r="AU161" s="213" t="s">
        <v>79</v>
      </c>
      <c r="AY161" s="212" t="s">
        <v>144</v>
      </c>
      <c r="BK161" s="214">
        <f>SUM(BK162:BK166)</f>
        <v>0</v>
      </c>
    </row>
    <row r="162" spans="1:65" s="2" customFormat="1" ht="37.8" customHeight="1">
      <c r="A162" s="37"/>
      <c r="B162" s="38"/>
      <c r="C162" s="217" t="s">
        <v>152</v>
      </c>
      <c r="D162" s="217" t="s">
        <v>147</v>
      </c>
      <c r="E162" s="218" t="s">
        <v>198</v>
      </c>
      <c r="F162" s="219" t="s">
        <v>199</v>
      </c>
      <c r="G162" s="220" t="s">
        <v>200</v>
      </c>
      <c r="H162" s="221">
        <v>7.625</v>
      </c>
      <c r="I162" s="222"/>
      <c r="J162" s="223">
        <f>ROUND(I162*H162,2)</f>
        <v>0</v>
      </c>
      <c r="K162" s="219" t="s">
        <v>151</v>
      </c>
      <c r="L162" s="43"/>
      <c r="M162" s="224" t="s">
        <v>1</v>
      </c>
      <c r="N162" s="225" t="s">
        <v>44</v>
      </c>
      <c r="O162" s="90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28" t="s">
        <v>193</v>
      </c>
      <c r="AT162" s="228" t="s">
        <v>147</v>
      </c>
      <c r="AU162" s="228" t="s">
        <v>87</v>
      </c>
      <c r="AY162" s="16" t="s">
        <v>144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6" t="s">
        <v>87</v>
      </c>
      <c r="BK162" s="229">
        <f>ROUND(I162*H162,2)</f>
        <v>0</v>
      </c>
      <c r="BL162" s="16" t="s">
        <v>193</v>
      </c>
      <c r="BM162" s="228" t="s">
        <v>318</v>
      </c>
    </row>
    <row r="163" spans="1:47" s="2" customFormat="1" ht="12">
      <c r="A163" s="37"/>
      <c r="B163" s="38"/>
      <c r="C163" s="39"/>
      <c r="D163" s="230" t="s">
        <v>154</v>
      </c>
      <c r="E163" s="39"/>
      <c r="F163" s="231" t="s">
        <v>199</v>
      </c>
      <c r="G163" s="39"/>
      <c r="H163" s="39"/>
      <c r="I163" s="232"/>
      <c r="J163" s="39"/>
      <c r="K163" s="39"/>
      <c r="L163" s="43"/>
      <c r="M163" s="233"/>
      <c r="N163" s="234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154</v>
      </c>
      <c r="AU163" s="16" t="s">
        <v>87</v>
      </c>
    </row>
    <row r="164" spans="1:47" s="2" customFormat="1" ht="12">
      <c r="A164" s="37"/>
      <c r="B164" s="38"/>
      <c r="C164" s="39"/>
      <c r="D164" s="230" t="s">
        <v>155</v>
      </c>
      <c r="E164" s="39"/>
      <c r="F164" s="235" t="s">
        <v>202</v>
      </c>
      <c r="G164" s="39"/>
      <c r="H164" s="39"/>
      <c r="I164" s="232"/>
      <c r="J164" s="39"/>
      <c r="K164" s="39"/>
      <c r="L164" s="43"/>
      <c r="M164" s="233"/>
      <c r="N164" s="234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155</v>
      </c>
      <c r="AU164" s="16" t="s">
        <v>87</v>
      </c>
    </row>
    <row r="165" spans="1:51" s="13" customFormat="1" ht="12">
      <c r="A165" s="13"/>
      <c r="B165" s="236"/>
      <c r="C165" s="237"/>
      <c r="D165" s="230" t="s">
        <v>157</v>
      </c>
      <c r="E165" s="238" t="s">
        <v>1</v>
      </c>
      <c r="F165" s="239" t="s">
        <v>319</v>
      </c>
      <c r="G165" s="237"/>
      <c r="H165" s="240">
        <v>7.625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6" t="s">
        <v>157</v>
      </c>
      <c r="AU165" s="246" t="s">
        <v>87</v>
      </c>
      <c r="AV165" s="13" t="s">
        <v>89</v>
      </c>
      <c r="AW165" s="13" t="s">
        <v>36</v>
      </c>
      <c r="AX165" s="13" t="s">
        <v>79</v>
      </c>
      <c r="AY165" s="246" t="s">
        <v>144</v>
      </c>
    </row>
    <row r="166" spans="1:51" s="14" customFormat="1" ht="12">
      <c r="A166" s="14"/>
      <c r="B166" s="247"/>
      <c r="C166" s="248"/>
      <c r="D166" s="230" t="s">
        <v>157</v>
      </c>
      <c r="E166" s="249" t="s">
        <v>1</v>
      </c>
      <c r="F166" s="250" t="s">
        <v>159</v>
      </c>
      <c r="G166" s="248"/>
      <c r="H166" s="251">
        <v>7.625</v>
      </c>
      <c r="I166" s="252"/>
      <c r="J166" s="248"/>
      <c r="K166" s="248"/>
      <c r="L166" s="253"/>
      <c r="M166" s="258"/>
      <c r="N166" s="259"/>
      <c r="O166" s="259"/>
      <c r="P166" s="259"/>
      <c r="Q166" s="259"/>
      <c r="R166" s="259"/>
      <c r="S166" s="259"/>
      <c r="T166" s="260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7" t="s">
        <v>157</v>
      </c>
      <c r="AU166" s="257" t="s">
        <v>87</v>
      </c>
      <c r="AV166" s="14" t="s">
        <v>152</v>
      </c>
      <c r="AW166" s="14" t="s">
        <v>36</v>
      </c>
      <c r="AX166" s="14" t="s">
        <v>87</v>
      </c>
      <c r="AY166" s="257" t="s">
        <v>144</v>
      </c>
    </row>
    <row r="167" spans="1:31" s="2" customFormat="1" ht="6.95" customHeight="1">
      <c r="A167" s="37"/>
      <c r="B167" s="65"/>
      <c r="C167" s="66"/>
      <c r="D167" s="66"/>
      <c r="E167" s="66"/>
      <c r="F167" s="66"/>
      <c r="G167" s="66"/>
      <c r="H167" s="66"/>
      <c r="I167" s="66"/>
      <c r="J167" s="66"/>
      <c r="K167" s="66"/>
      <c r="L167" s="43"/>
      <c r="M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</row>
  </sheetData>
  <sheetProtection password="CDD7" sheet="1" objects="1" scenarios="1" formatColumns="0" formatRows="0" autoFilter="0"/>
  <autoFilter ref="C120:K166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Sedláček</dc:creator>
  <cp:keywords/>
  <dc:description/>
  <cp:lastModifiedBy>Ing. Jan Sedláček</cp:lastModifiedBy>
  <dcterms:created xsi:type="dcterms:W3CDTF">2021-10-06T12:45:29Z</dcterms:created>
  <dcterms:modified xsi:type="dcterms:W3CDTF">2021-10-06T12:45:42Z</dcterms:modified>
  <cp:category/>
  <cp:version/>
  <cp:contentType/>
  <cp:contentStatus/>
</cp:coreProperties>
</file>