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15" windowWidth="14940" windowHeight="9225" activeTab="3"/>
  </bookViews>
  <sheets>
    <sheet name="rekapitulace" sheetId="1" r:id="rId1"/>
    <sheet name="01" sheetId="2" r:id="rId2"/>
    <sheet name="02" sheetId="3" r:id="rId3"/>
    <sheet name="VON" sheetId="4" r:id="rId4"/>
  </sheets>
  <definedNames>
    <definedName name="_xlnm.Print_Area" localSheetId="0">'rekapitulace'!$A$1:$E$13</definedName>
  </definedNames>
  <calcPr fullCalcOnLoad="1"/>
</workbook>
</file>

<file path=xl/sharedStrings.xml><?xml version="1.0" encoding="utf-8"?>
<sst xmlns="http://schemas.openxmlformats.org/spreadsheetml/2006/main" count="948" uniqueCount="462">
  <si>
    <t>Soupis objektů s DPH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</si>
  <si>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</si>
  <si>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</si>
  <si>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</si>
  <si>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</si>
  <si>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</si>
  <si>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</si>
  <si>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</si>
  <si>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</si>
  <si>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</si>
  <si>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</si>
  <si>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Stavba :</t>
  </si>
  <si>
    <t>číslo a název SO:</t>
  </si>
  <si>
    <t>číslo a název rozpočtu:</t>
  </si>
  <si>
    <t>19221/I.1</t>
  </si>
  <si>
    <t>Rekonstrukce ul. Přísečnická, Chomutov - I. etapa - úsek 1</t>
  </si>
  <si>
    <t>01</t>
  </si>
  <si>
    <t>Komunikace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</si>
  <si>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</si>
  <si>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</si>
  <si>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</si>
  <si>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</si>
  <si>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</si>
  <si>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</si>
  <si>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</si>
  <si>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</si>
  <si>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</si>
  <si>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</si>
  <si>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</si>
  <si>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</si>
  <si>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</si>
  <si>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</si>
  <si>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</si>
  <si>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</si>
  <si>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</si>
  <si>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</si>
  <si>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</si>
  <si>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</si>
  <si>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</si>
  <si>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</si>
  <si>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19_OTSKP</t>
  </si>
  <si>
    <t>014102</t>
  </si>
  <si>
    <t>A</t>
  </si>
  <si>
    <t>POPLATKY ZA SKLÁDKU
Výkopek/nestmelené podkladní vrstvy</t>
  </si>
  <si>
    <t xml:space="preserve">T         </t>
  </si>
  <si>
    <t>předpoklad:
z pol. 11332: 115,9m3*1,9t/m3=220,210 [A]t
z pol. 11345: 4,26m3*2/3*1,9t/m3=5,396 [B]t
z pol. 11348: 28,47m3*4/5*1,9t/m3=43,274 [C]t
z pol. 12273: 179,05m3*2t/m3=358,100 [D]t
z pol. 12373: 190,95m3*2t/m3=381,900 [E]t
z pol. 13273: 19,16m3*2t/m3=38,320 [F]t
A+B+C+D+E+F=1 047,200 [G]t</t>
  </si>
  <si>
    <t>Zahrnuje veškeré poplatky provozovateli skládky související s uložením odpadu na skládce.</t>
  </si>
  <si>
    <t>B</t>
  </si>
  <si>
    <t>POPLATKY ZA SKLÁDKU
Beton/železobeton</t>
  </si>
  <si>
    <t>předpoklad:
z pol. 11345: 4,26m3*1/3*2,3t/m3=3,266 [A]t
z pol. 11348: 28,47m3*1/5*2t/m3=11,388 [B]t
z pol. 11351: 22,1m*0,06m2*2,3t/m3=3,050 [C]t
z pol. 11352: 59m*0,08m2*2,3t/m3=10,856 [D]t
A+B+C+D=28,560 [E]t</t>
  </si>
  <si>
    <t>014201</t>
  </si>
  <si>
    <t>POPLATKY ZA ZEMNÍK - ZEMINA
Nákup vhodného mat. pro zásypy,
bližší specifikace viz příslušné části projektové dokumentace</t>
  </si>
  <si>
    <t xml:space="preserve">M3        </t>
  </si>
  <si>
    <t>pro pol. 17130: 190,95m3=190,950 [A]m3
pro pol. 17310: 28,5m3=28,500 [B]m3
pro pol. 17411: 9,11m3=9,110 [C]m3
A+B+C=228,560 [D]m3</t>
  </si>
  <si>
    <t>zahrnuje veškeré poplatky majiteli zemníku související s nákupem zeminy (nikoliv s otvírkou zemníku)</t>
  </si>
  <si>
    <t>014211</t>
  </si>
  <si>
    <t>POPLATKY ZA ZEMNÍK - ORNICE
Nákup ornice/kultivované zeminy</t>
  </si>
  <si>
    <t>pro pol. 182*0: 285m2*0,1m=28,500 [A]m3</t>
  </si>
  <si>
    <t>Zemní práce</t>
  </si>
  <si>
    <t>11201</t>
  </si>
  <si>
    <t>KÁCENÍ STROMŮ D KMENE DO 0,5M S ODSTRANĚNÍM PAŘEZŮ
Vč. likvidace</t>
  </si>
  <si>
    <t xml:space="preserve">KUS       </t>
  </si>
  <si>
    <t>viz Situace - kácení: 1ks=1,000 [A]ks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</si>
  <si>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 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</t>
  </si>
  <si>
    <t>11332</t>
  </si>
  <si>
    <t>ODSTRANĚNÍ PODKLADŮ ZPEVNĚNÝCH PLOCH Z KAMENIVA NESTMELENÉHO</t>
  </si>
  <si>
    <t>viz Technická zpráva, Situace a Řezy (plochy odměř. z dwg): 
pro novou kci asf. vozovky a přejezd. prahu: 228m2-26m2 (rozšíř. do zeleně) + 60m2=262,000 [A]m2
A*(0,45m-0,1m (fréza))=91,700 [B]m3
pro kci chodníku v ploše pův. vozovky podél trati: 121m2=121,000 [C]m2
C*(0,34m-0,14m (nivelita))=24,200 [D]m3
B+D=115,900 [E]m3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</si>
  <si>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</si>
  <si>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11345</t>
  </si>
  <si>
    <t>ODSTRAN KRYTU ZPEVNĚNÝCH PLOCH Z BETONU VČET PODKLADU</t>
  </si>
  <si>
    <t>viz Situace a Řezy (plocha odměř. z dwg):
sjezd k p.č. 1689: 14,2m2*0,3m=4,260 [D]m3</t>
  </si>
  <si>
    <t>11348</t>
  </si>
  <si>
    <t>ODSTRANĚNÍ KRYTU ZPEVNĚNÝCH PLOCH Z DLAŽDIC VČETNĚ PODKLADU
Očištění a předání vlastníkovi (alt. odvoz a uložení na skládku)</t>
  </si>
  <si>
    <t xml:space="preserve">viz Situace a Řezy (plochy odměř. z dwg):
ul. Přemyslova: 81m2 (chodník - bet. dlaždice) + 1,8m2 (přístup pěší - zámk. dl.) + 12,1m2 (sjezd - zámk. dl.)=94,900 [A]m2
A*0,3m=28,470 [B]m3 </t>
  </si>
  <si>
    <t>11351</t>
  </si>
  <si>
    <t>ODSTRANĚNÍ ZÁHONOVÝCH OBRUBNÍKŮ</t>
  </si>
  <si>
    <t xml:space="preserve">M         </t>
  </si>
  <si>
    <t>viz Situace: 
ul. Přemyslova: (3,3m+1,8m+3,1m)*2+2m+3,7m=22,100 [A]m</t>
  </si>
  <si>
    <t>11352</t>
  </si>
  <si>
    <t>ODSTRANĚNÍ CHODNÍKOVÝCH A SILNIČNÍCH OBRUBNÍKŮ BETONOVÝCH</t>
  </si>
  <si>
    <t xml:space="preserve">viz Situace: 
Přemyslova ul. vlevo: 59m=59,000 [A]m </t>
  </si>
  <si>
    <t>11353</t>
  </si>
  <si>
    <t>ODSTRANĚNÍ CHODNÍKOVÝCH KAMENNÝCH OBRUBNÍKŮ
Žul. obrubníky š. do 150 mm, očištění a předání investorovi</t>
  </si>
  <si>
    <t xml:space="preserve">viz Situace: 
v úseku podél trati: 147m=147,000 [A]m </t>
  </si>
  <si>
    <t>11372D</t>
  </si>
  <si>
    <t>FRÉZOVÁNÍ ZPEVNĚNÝCH PLOCH ASFALT DROBNÝCH OPRAV A PLOŠ ROZPADŮ DO 2000M2
(s vyzískaným mat. je nutno nakládat v souladu s Vyhláškou č. 130/2019 o kritériích, při jejichž splnění je asfaltová směs vedlejším produktem nebo přestává být odpadem)</t>
  </si>
  <si>
    <t>viz Technická zpráva a Situace (plochy odměř. z dwg): 
stáv. vozovka: (375m2+402m2)*0,1m=77,700 [A]m3</t>
  </si>
  <si>
    <t>12273</t>
  </si>
  <si>
    <t>ODKOPÁVKY A PROKOPÁVKY OBECNÉ TŘ. I
Vč. odvozu na skládku</t>
  </si>
  <si>
    <t>viz Technická zpráva, Situace a Řezy (plochy odměř. z dwg): 
zářezy do svahů pro kce nových zpev. ploch v úseku u trati: 90m3 (uvaž. 1,25 m2 prům. v řezu x dl. á 72)=90,000 [A]m3
pro kci nového chodníku úseku kolmo k trati: 309m2*0,34m=105,060 [B]m3
pro kci ploch sjezdů: 41m2*0,47m=19,270 [C]m3
objem hmot odstr. v rámci jiných pol.: -6,81m3-28,47m3=-35,280 [D]m3
A+B+C+D=179,050 [E]m3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</si>
  <si>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</si>
  <si>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12373</t>
  </si>
  <si>
    <t>ODKOP PRO SPOD STAVBU SILNIC A ŽELEZNIC TŘ. I
Vč. odvozu na skládku,
bude čerpáno pouze se souhlasem a v rozsahu schváleném TDS</t>
  </si>
  <si>
    <t>pro výměnu podloží, viz Technická zpráva (odhad): 
pojížděné plochy: 840m2*1/4*0,5m=105,000 [A]m3
plochy chodníků: 573m2*1/2*0,3m=85,950 [B]m3
A+B=190,950 [C]m3</t>
  </si>
  <si>
    <t>12573</t>
  </si>
  <si>
    <t>VYKOPÁVKY ZE ZEMNÍKŮ A SKLÁDEK TŘ. I
Vč. dovozu na stavbu</t>
  </si>
  <si>
    <t>pro pol. 17130: 179,05m3=179,050 [A]m3
pro pol. 17310: 28,5m3=28,500 [B]m3
pro pol. 17411: 9,11m3=9,110 [C]m3
pro pol. 182*0: 285m2*0,1m=28,500 [D]m3
A+B+C+D=245,160 [E]m3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</si>
  <si>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</si>
  <si>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12980</t>
  </si>
  <si>
    <t>ČIŠTĚNÍ ULIČNÍCH VPUSTÍ
Vč. poplatku za skládku</t>
  </si>
  <si>
    <t>viz Technická zpráva a Situace: 1ks=1,000 [A]ks</t>
  </si>
  <si>
    <t>Součástí položky je vodorovná a svislá doprava, přemístění, přeložení, manipulace s materiálem a uložení na skládku. Nezahrnuje poplatek za skládku, který se vykazuje v položce 0141** (s výjimkou malého množství  materiálu, kde je možné poplatek zahrnout do jednotkové ceny položky – tento fakt musí být uveden v doplňujícím textu k položce)</t>
  </si>
  <si>
    <t>13273</t>
  </si>
  <si>
    <t>HLOUBENÍ RÝH ŠÍŘ DO 2M PAŽ I NEPAŽ TŘ. I
Vč. odvozu na skládku</t>
  </si>
  <si>
    <t>viz Technická zpráva a Situace:
vsakovací rýhy: (8m+9m+6m)*0,5m*0,6m=6,900 [A]m3
pro přelož. sděl. vedení, viz pol. 75J23X: 21m*0,5m*(1,2m-0,34m)=12,260 [B]m3
A+B=19,160 [C]m3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</si>
  <si>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</si>
  <si>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</si>
  <si>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</t>
  </si>
  <si>
    <t>z pol. 12273: 179,05m3=179,050 [A]m3
z pol. 12373: 190,95m3=190,950 [B]m3
z pol. 13273: 19,16m3=19,160 [C]m3
A+B+C=389,160 [D]m3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</si>
  <si>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</si>
  <si>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17130</t>
  </si>
  <si>
    <t>ULOŽENÍ SYPANINY DO NÁSYPŮ V AKTIVNÍ ZÓNĚ SE ZHUTNĚNÍM</t>
  </si>
  <si>
    <t>výměna podloží, viz pol. 12373: 190,95m3=190,950 [A]m3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</si>
  <si>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</si>
  <si>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</si>
  <si>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</si>
  <si>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viz Situace a Vzorové řezy: 
pod ohumusování: 285m2 (viz pol. 182**)*0,1m=28,500 [A]m3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</si>
  <si>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</si>
  <si>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</si>
  <si>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</si>
  <si>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kabelová trasa, viz pol. 13273 a 17581: 12,26m3-3,15m3=9,110 [A]m3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</si>
  <si>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</si>
  <si>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</si>
  <si>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
ŠP</t>
  </si>
  <si>
    <t>viz pol. 75J23X: 21m*0,15m2=3,150 [A]m3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</si>
  <si>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</si>
  <si>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</si>
  <si>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</si>
  <si>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 xml:space="preserve">M2        </t>
  </si>
  <si>
    <t>viz Situace a Vzorové řezy (plochy odměř. z dwg): 
v rozsahu nových ploch, viz pol. 567303: 228m2*1,2+60m2+41m2+109m2=483,600 [A]m2</t>
  </si>
  <si>
    <t>položka zahrnuje úpravu pláně včetně vyrovnání výškových rozdílů. Míru zhutnění určuje projekt.</t>
  </si>
  <si>
    <t>18220</t>
  </si>
  <si>
    <t>ROZPROSTŘENÍ ORNICE VE SVAHU</t>
  </si>
  <si>
    <t>viz Situace a Vzorové řezy: 285m2 (plocha odměř. z dwg)*2/3*0,1m=19,000 [A]m3</t>
  </si>
  <si>
    <t>položka zahrnuje:
nutné přemístění ornice z dočasných skládek vzdálených do 50m rozprostření ornice v předepsané tloušťce ve svahu přes 1:5</t>
  </si>
  <si>
    <t>18230</t>
  </si>
  <si>
    <t>ROZPROSTŘENÍ ORNICE V ROVINĚ</t>
  </si>
  <si>
    <t>viz Situace a Vzorové řezy: 285m2 (plocha odměř. z dwg)*1/3*0,1m=9,500 [A]m3</t>
  </si>
  <si>
    <t>položka zahrnuje:
nutné přemístění ornice z dočasných skládek vzdálených do 50m rozprostření ornice v předepsané tloušťce v rovině a ve svahu do 1:5</t>
  </si>
  <si>
    <t>18241</t>
  </si>
  <si>
    <t>ZALOŽENÍ TRÁVNÍKU RUČNÍM VÝSEVEM
Parková směs, osivo min 0,02 kg/m2</t>
  </si>
  <si>
    <t>viz pol. 18220 a 18230: 285m2=285,000 [A]m2</t>
  </si>
  <si>
    <t>Zahrnuje dodání předepsané travní směsi, její výsev na ornici, zalévání, první pokosení, to vše bez ohledu na sklon terénu</t>
  </si>
  <si>
    <t>18247</t>
  </si>
  <si>
    <t>OŠETŘOVÁNÍ TRÁVNÍKU</t>
  </si>
  <si>
    <t>pěstební péče, viz Technická zpráva a pol. 18241: 285m2*6 (interval předpoklad)*2 roky=3 420,000 [A]m2</t>
  </si>
  <si>
    <t>Zahrnuje pokosení se shrabáním, naložení shrabků na dopravní prostředek, s odvozem a se složením, to vše bez ohledu na sklon terénu zahrnuje nutné zalití a hnojení</t>
  </si>
  <si>
    <t>Základy</t>
  </si>
  <si>
    <t>21150</t>
  </si>
  <si>
    <t>SANAČNÍ ŽEBRA Z KAMENIVA</t>
  </si>
  <si>
    <t>viz Technická zpráva a Situace:
výplň vsakovacích rýh: (8m+9m+6m)*0,5m*0,6m=6,900 [A]m3</t>
  </si>
  <si>
    <t>položka zahrnuje dodávku předepsaného kameniva, mimostaveništní a vnitrostaveništní dopravu a jeho uložení není-li
v zadávací dokumentaci uvedeno jinak, jedná se o nakupovaný materiál</t>
  </si>
  <si>
    <t>21197</t>
  </si>
  <si>
    <t>OPLÁŠTĚNÍ ODVODŇOVACÍCH ŽEBER Z GEOTEXTILIE</t>
  </si>
  <si>
    <t>viz Technická zpráva a Situace:
vyložení po stranách vsak. rýh: (8m+9m+6m+0,5m*3)*0,6m*2=29,400 [A]m2</t>
  </si>
  <si>
    <t>položka zahrnuje dodávku předepsané geotextilie, mimostaveništní a vnitrostaveništní dopravu a její uložení včetně
potřebných přesahů (nezapočítávají se do výměry)</t>
  </si>
  <si>
    <t>Vodorovné konstrukce</t>
  </si>
  <si>
    <t>45131</t>
  </si>
  <si>
    <t>PODKL A VÝPLŇ VRSTVY Z PROST BET</t>
  </si>
  <si>
    <t>viz pol. 93542: 0,05m2*4,5m=0,225 [A]m3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</si>
  <si>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</si>
  <si>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567301</t>
  </si>
  <si>
    <t>VRSTVY PRO OBNOVU A OPRAVY Z MECHAN ZPEV KAMENIVA</t>
  </si>
  <si>
    <t>viz Situace a Vzorové řezy (plochy odměř. z dwg): 
nová kce vozovky: 228m2=228,000 [A]m2
A*0,15m=34,200 [B]m3
přejezdný práh: 60m2=60,000 [C]m2
C*0,15m=9,000 [D]m3
B+D=43,200 [E]m3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</si>
  <si>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</si>
  <si>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567303</t>
  </si>
  <si>
    <t>VRSTVY PRO OBNOVU A OPRAVY ZE ŠTĚRKODRTI</t>
  </si>
  <si>
    <t>viz Situace, Vzorové řezy a Technická zpráva (plochy odměř. z dwg): 
nová kce vozovky: 228m2*1,2 (koef. rozšíř. vrstev)*0,2m=54,720 [A]m3
přejezdný práh: 60m2*0,25m=0,250 [B]m3
sjezdy: 41m2*(0,2m+0,15m)=14,350 [C]m3
chodníky: 309m2*0,25m=77,250 [D]m3
A+B+C+D=146,570 [E]m3</t>
  </si>
  <si>
    <t>572121</t>
  </si>
  <si>
    <t>INFILTRAČNÍ POSTŘIK ASFALTOVÝ DO 1,0KG/M2
0,6 kg/m2</t>
  </si>
  <si>
    <t>viz pol. 5774EG: 530m2=530,000 [A]m2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</si>
  <si>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</si>
  <si>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</si>
  <si>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0,2 kg/m2</t>
  </si>
  <si>
    <t>viz pol. 574C56: 530m2=530,000 [A]m2</t>
  </si>
  <si>
    <t>5774AD</t>
  </si>
  <si>
    <t>VRSTVY PRO OBNOVU A OPRAVY Z ASF BETONU ACO 11</t>
  </si>
  <si>
    <t>viz Situace a Vzorové řezy (plochy odměř. z dwg): 
oprava krytu vozovky: 302m2=302,000 [A]m2
plná kce vozovky: 228m2=228,000 [B]m2
A+B=530,000 [C]m2
C*0,04m=21,200 [D]m3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</si>
  <si>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
-nezahrnuje očištění podkladu po veřejném provozu</t>
  </si>
  <si>
    <t>5774EG</t>
  </si>
  <si>
    <t>VRSTVY PRO OBNOVU A OPRAVY Z ASF BETONU ACP 16+, 16S
ACP 16+</t>
  </si>
  <si>
    <t>viz Situace a Vzorové řezy (plochy odměř. z dwg): 
oprava vozovky: 302m2=302,000 [A]m2
nová kce vozovky: 228m2=228,000 [B]m2
A+B=530,000 [C]m2
C*0,06m=31,800 [D]m3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</si>
  <si>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
-nezahrnuje očištění podkladu po veřejném provozu</t>
  </si>
  <si>
    <t>582611</t>
  </si>
  <si>
    <t>KRYTY Z BETON DLAŽDIC SE ZÁMKEM ŠEDÝCH TL 60MM DO LOŽE Z KAM</t>
  </si>
  <si>
    <t>viz Situace:
chodníky: 302m2 (plocha odměř. z dwg)=302,000 [A]m2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</si>
  <si>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apod.</t>
  </si>
  <si>
    <t>582612</t>
  </si>
  <si>
    <t>KRYTY Z BETON DLAŽDIC SE ZÁMKEM ŠEDÝCH TL 80MM DO LOŽE Z KAM</t>
  </si>
  <si>
    <t>viz Situace:
sjezdy: 38m2 (plocha odměř. z dwg)=38,000 [A]m2</t>
  </si>
  <si>
    <t>58261A</t>
  </si>
  <si>
    <t>KRYTY Z BETON DLAŽDIC SE ZÁMKEM BAREV RELIÉF TL 60MM DO LOŽE Z KAM</t>
  </si>
  <si>
    <t>varovné/signální pásy, viz Situace (plochy odměř. z dwg): 
přejezdný práh: 1,7m2+3m2=4,700 [A]m2
chodníky (místa pro přecházení): 7m2=7,000 [B]m2
A+B=11,700 [C]m2</t>
  </si>
  <si>
    <t>58261B</t>
  </si>
  <si>
    <t>KRYTY Z BETON DLAŽDIC SE ZÁMKEM BAREV RELIÉF TL 80MM DO LOŽE Z KAM</t>
  </si>
  <si>
    <t>varovné/signální pásy, viz Situace (plochy odměř. z dwg):
sjezdy: 1,6m2+1,4m2=3,000 [A]m2</t>
  </si>
  <si>
    <t>58920</t>
  </si>
  <si>
    <t>VÝPLŇ SPAR MODIFIKOVANÝM ASFALTEM
Za horka</t>
  </si>
  <si>
    <t>viz Technická zpráva a Situace:
napojení na okolní živičné plochy: (9,4+5,8+10,3+6,3+3,5)m=35,300 [A]m</t>
  </si>
  <si>
    <t>položka zahrnuje:
- dodávku předepsaného materiálu
- vyčištění a výplň spar tímto materiálem</t>
  </si>
  <si>
    <t>Přidružená stavební výroba</t>
  </si>
  <si>
    <t>702312</t>
  </si>
  <si>
    <t>ZAKRYTÍ KABELŮ VÝSTRAŽNOU FÓLIÍ ŠÍŘKY PŘES 20 DO 40 CM</t>
  </si>
  <si>
    <t>viz pol. 75J23X: 21m=21,000 [A]m</t>
  </si>
  <si>
    <t>1. Položka obsahuje:
- kompletní montáž, návrh, rozměření, upevnění, začištění, sváření, vrtání, řezání, spojování a pod.
- veškerý spojovací a montážní materiál vč. upevňovacího materiálu
- sestavení a upevnění konstrukce na stanovišti
- pomocné mechanismy a povrchovou úpravu
2. Položka neobsahuje:
X
3. Způsob měření:
Měří se metr délkový.</t>
  </si>
  <si>
    <t>702710</t>
  </si>
  <si>
    <t>ODDĚLENÍ KABELŮ VE VÝKOPU CIHLOU</t>
  </si>
  <si>
    <t>zákryt nové trasy vedení, viz pol. 75J23X: 21m=21,000 [A]m</t>
  </si>
  <si>
    <t>1. Položka obsahuje:
– kompletní montáž, rozměření, upevnění, řezání, spojování a pod.
– veškerý spojovací a montážní materiál vč. upevňovacího materiálu ( držáky apod.)
– pomocné mechanismy
2. Položka neobsahuje:
X
3. Způsob měření:</t>
  </si>
  <si>
    <t>75J23X</t>
  </si>
  <si>
    <t>KABEL SDĚLOVACÍ, MONTÁŽ A UPEVNĚNÍ
Manipulace se stáv. kabel. vedením - přemístění ze stáv. umístění do nového</t>
  </si>
  <si>
    <t>viz Technická zpráva a Koordinační situace:
přesunutí stáv. sdělovacího metalického kabelu vedeného podél trati mimo palisádu do plochy chodníku: 21m=21,000 [A]m</t>
  </si>
  <si>
    <t>1. Položka obsahuje:
– práce spojené s montáží specifikované kabelizace specifikovaným způsobem
– veškeré potřebné mechanizmy, včetně obsluhy, náklady na mzdy a přibližné (průměrné) náklady na pořízení potřebných materiálů
2. Položka neobsahuje:
X
3. Způsob měření:
Měří se metr délkový.</t>
  </si>
  <si>
    <t>Potrubí</t>
  </si>
  <si>
    <t>89712</t>
  </si>
  <si>
    <t>VPUSŤ KANALIZAČNÍ ULIČNÍ KOMPLETNÍ Z BETONOVÝCH DÍLCŮ
Kompletní provedení, podrobná specifikace viz Technická zpráva</t>
  </si>
  <si>
    <t>viz Technická zpráva a Situace:
Vp1: 1ks=1,000 [A]ks</t>
  </si>
  <si>
    <t>položka zahrnuje:
- dodávku a osazení předepsaných dílů včetně mříže
- výplň, těsnění a tmelení spar a spojů,
- opatření  povrchů  betonu  izolací  proti zemní vlhkosti v částech, kde přijdou do styku se zeminou nebo kamenivem,
- předepsané podkladní konstrukce</t>
  </si>
  <si>
    <t>897542</t>
  </si>
  <si>
    <t>VPUSŤ ODVOD ŽLABŮ Z POLYMERBETONU SV. ŠÍŘKY DO 150MM</t>
  </si>
  <si>
    <t>viz Technická zpráva a pol. 93542: 1ks=1,000 [A]ks</t>
  </si>
  <si>
    <t>položka zahrnuje dodávku a osazení předepsaného dílce včetně mříže
nezahrnuje předepsané podkladní konstrukce</t>
  </si>
  <si>
    <t>89921</t>
  </si>
  <si>
    <t>VÝŠKOVÁ ÚPRAVA POKLOPŮ</t>
  </si>
  <si>
    <t xml:space="preserve">viz Situace: 7ks=7,000 [A]ks 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</si>
  <si>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</si>
  <si>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</si>
  <si>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</si>
  <si>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viz Situace: 1ks=1,000 [A]ks</t>
  </si>
  <si>
    <t>89923</t>
  </si>
  <si>
    <t>VÝŠKOVÁ ÚPRAVA KRYCÍCH HRNCŮ</t>
  </si>
  <si>
    <t>viz Situace: 5ks=5,000 [A]ks</t>
  </si>
  <si>
    <t>Ostatní konstrukce a práce</t>
  </si>
  <si>
    <t>914131</t>
  </si>
  <si>
    <t>DOPRAVNÍ ZNAČKY ZÁKLADNÍ VELIKOSTI OCELOVÉ FÓLIE TŘ 2 - DODÁVKA A MONTÁŽ</t>
  </si>
  <si>
    <t>viz Situace - DZ:
B2: 1ks=1,000 [A]ks
B24a: 1ks=1,000 [B]ks
C2b: 1ks=1,000 [C]ks
C9a: 2ks=2,000 [D]ks
C9b: 2ks=2,000 [E]ks
IP2: 2ks=2,000 [F]ks
IP4b: 1ks=1,000 [G]ks
P2: 1ks=1,000 [H]ks
P4: 1ks=1,000 [I]ks
E2b: 2ks=2,000 [J]ks
A+B+C+D+E+F+G+H+I+J=14,000 [K]ks</t>
  </si>
  <si>
    <t>položka zahrnuje:
- dodávku a montáž značek v požadovaném provedení</t>
  </si>
  <si>
    <t>914921</t>
  </si>
  <si>
    <t>SLOUPKY A STOJKY DOPRAVNÍCH ZNAČEK Z OCEL TRUBEK DO PATKY - DODÁVKA A MONTÁŽ</t>
  </si>
  <si>
    <t>viz Situace - DZ: 7ks=7,000 [A]ks</t>
  </si>
  <si>
    <t>položka zahrnuje:
- sloupky a upevňovací zařízení včetně jejich osazení (betonová patka, zemní práce)</t>
  </si>
  <si>
    <t>915221</t>
  </si>
  <si>
    <t>VODOR DOPRAV ZNAČ PLASTEM STRUKTURÁLNÍ NEHLUČNÉ - DOD A POKLÁDKA
Dvousložkový plast aplikovaný za studena s reflexní úpravou</t>
  </si>
  <si>
    <t>viz Situace - DZ:
V15 (symbol kola a chodců): 0,8m2=0,800 [A]m2
V15 (P4): 0,4m2=0,400 [B]m2
vodící pás přechodu: 0,03m*6,22m*6=1,120 [C]m2
A+B+C=2,320 [D]m2</t>
  </si>
  <si>
    <t>položka zahrnuje:
- dodání a pokládku nátěrového materiálu (měří se pouze natíraná plocha)
- předznačení a reflexní úpravu</t>
  </si>
  <si>
    <t>91710</t>
  </si>
  <si>
    <t>OBRUBY Z BETONOVÝCH PALISÁD</t>
  </si>
  <si>
    <t>viz Technická zpráva, Situace a Řezy: (70m+30m)*0,5m*0,2m=10,000 [A]m3</t>
  </si>
  <si>
    <t>Položka zahrnuje:
dodání a pokládku betonových palisád o rozměrech předepsaných zadávací dokumentací betonové lože i boční betonovou opěrku.</t>
  </si>
  <si>
    <t>917212</t>
  </si>
  <si>
    <t>ZÁHONOVÉ OBRUBY Z BETONOVÝCH OBRUBNÍKŮ ŠÍŘ 80MM</t>
  </si>
  <si>
    <t>viz Technická zpráva a Situace:
ul. Přemyslova: 25,5+1 + 1,5*2+4 + 14,3 + 1,5+3,5+3,5+3,4 (vpravo) + 1,8*2 + 3,8*2+4 (vlevo)=74,900 [A]m
ul. Přísečnická (část podél trati): 5,2+4,2=9,400 [B]m
A+B=84,300 [C]m</t>
  </si>
  <si>
    <t>Položka zahrnuje:
dodání a pokládku betonových obrubníků o rozměrech předepsaných zadávací dokumentací betonové lože i boční betonovou opěrku.</t>
  </si>
  <si>
    <t>917426</t>
  </si>
  <si>
    <t>CHODNÍKOVÉ OBRUBY Z KAMENNÝCH OBRUBNÍKŮ ŠÍŘ 250MM</t>
  </si>
  <si>
    <t>viz Situace a Vzorové řezy: 
lem vozovky: 238m - 60m (viz pol. 91782)=178,000 [A]m</t>
  </si>
  <si>
    <t>Položka zahrnuje:
dodání a pokládku kamenných obrubníků o rozměrech předepsaných zadávací dokumentací betonové lože i boční betonovou opěrku.</t>
  </si>
  <si>
    <t>91782</t>
  </si>
  <si>
    <t>VÝŠKOVÁ ÚPRAVA OBRUBNÍKŮ KAMENNÝCH
Vybourání, očištění, znovuosazení</t>
  </si>
  <si>
    <t>viz Situace: 
Přemyslova ul. vpravo: 60m=60,000 [A]m</t>
  </si>
  <si>
    <t>Položka výšková úprava obrub zahrnuje jejich vytrhání, očištění, manipulaci, nové betonové lože a osazení. Případné
nutné doplnění novými obrubami se uvede v položkách 9172 až 9177.</t>
  </si>
  <si>
    <t>91795</t>
  </si>
  <si>
    <t>ZPOMALOVACÍ PRAHY Z DLAŽEB KOSTEK DROBNÝCH
Žulové kostky vel. 100 mm, cem. lože tl. 50 mm</t>
  </si>
  <si>
    <t>viz Situace a Přejezdný práh: 
přejezdný práh: 53m2=53,000 [A]m2</t>
  </si>
  <si>
    <t>Položka zahrnuje:
dodání a pokládku dlažebních kostek v rozměrech předepsaných zadávací dokumentací předepsané podkladní vrstvy výplň spar materiálem předepsaným zadávací dokumentací</t>
  </si>
  <si>
    <t>919111</t>
  </si>
  <si>
    <t>ŘEZÁNÍ ASFALTOVÉHO KRYTU VOZOVEK TL DO 50MM</t>
  </si>
  <si>
    <t>viz Technická zpráva a Situace:
napojení na okolní živičné plochy: (9,4+5,8+10,3+6,3+3,5)m*2=70,600 [A]m</t>
  </si>
  <si>
    <t>položka zahrnuje řezání vozovkové vrstvy v předepsané tloušťce, včetně spotřeby vody</t>
  </si>
  <si>
    <t>93542</t>
  </si>
  <si>
    <t>ŽLABY Z DÍLCŮ Z POLYMERBETONU SVĚTLÉ ŠÍŘKY DO 150MM VČETNĚ MŘÍŽÍ</t>
  </si>
  <si>
    <t>viz Situace a Přejezdný práh: 4,5m-0,5m (viz pol. 897542)=4,000 [A]m</t>
  </si>
  <si>
    <t>položka zahrnuje:
- dodávku a uložení dílců žlabu z předepsaného materiálu předepsaných rozměrů včetně mříže
- spárování, úpravy vtoku a výtoku
- nezahrnuje nutné zemní práce, předepsané lože, obetonování
- měří se v metrech běžných délky osy žlabu, odečítají se čistící kusy a vpustě</t>
  </si>
  <si>
    <t>96687</t>
  </si>
  <si>
    <t>VYBOURÁNÍ ULIČNÍCH VPUSTÍ KOMPLETNÍCH
Vč. poplatku za skládku vybouraných hmot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</si>
  <si>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- tento fakt musí být uveden v doplňujícím textu k položce)</t>
  </si>
  <si>
    <t>C e l k e m</t>
  </si>
  <si>
    <t>02</t>
  </si>
  <si>
    <t>Veřejné osvětlení</t>
  </si>
  <si>
    <t>Elektromontáže</t>
  </si>
  <si>
    <t>21-M</t>
  </si>
  <si>
    <t>materiály onlin</t>
  </si>
  <si>
    <t>1202167</t>
  </si>
  <si>
    <t>VYZBROJ STOZAROVA SV 9.16.4</t>
  </si>
  <si>
    <t>1208934</t>
  </si>
  <si>
    <t>VYZBROJ STOZAROVA SV 6.16.4</t>
  </si>
  <si>
    <t>1232346</t>
  </si>
  <si>
    <t>VYZBROJ STOZAROVA SV 9.35.4</t>
  </si>
  <si>
    <t>1290530</t>
  </si>
  <si>
    <t>OCHRANNA MANZETA PLAST. OMP 133</t>
  </si>
  <si>
    <t>CS ÚRS 2020 01</t>
  </si>
  <si>
    <t>210202016-D</t>
  </si>
  <si>
    <t>Demontáž svítidlo výbojkové průmyslové nebo venkovní na sloupek parkový</t>
  </si>
  <si>
    <t>Demontáž svítidel výbojkových se zapojením vodičů průmyslových nebo venkovních na sloupek parkových</t>
  </si>
  <si>
    <t>210204002</t>
  </si>
  <si>
    <t>Montáž stožárů osvětlení parkových ocelových</t>
  </si>
  <si>
    <t>Montáž stožárů osvětlení, bez zemních prací parkových ocelových</t>
  </si>
  <si>
    <t>210204002-D</t>
  </si>
  <si>
    <t>Demontáž stožárů osvětlení parkových ocelových</t>
  </si>
  <si>
    <t>Demontáž stožárů osvětlení, bez zemních prací parkových ocelových</t>
  </si>
  <si>
    <t>210204103</t>
  </si>
  <si>
    <t>Montáž výložníků osvětlení jednoramenných sloupových hmotnosti do 35 kg</t>
  </si>
  <si>
    <t>Montáž výložníků osvětlení jednoramenných sloupových, hmotnosti do 35 kg</t>
  </si>
  <si>
    <t>210204201</t>
  </si>
  <si>
    <t>Montáž elektrovýzbroje stožárů osvětlení 1 okruh</t>
  </si>
  <si>
    <t>31674000</t>
  </si>
  <si>
    <t>Výložník rovný jednoduchý k osvětlovacím stožárům uličním vyložení 500mm</t>
  </si>
  <si>
    <t>31674001</t>
  </si>
  <si>
    <t>Výložník rovný jednoduchý k osvětlovacím stožárům uličním vyložení 1000mm</t>
  </si>
  <si>
    <t>31674067</t>
  </si>
  <si>
    <t>stožár osvětlovací sadový Pz 133/89/60 v 6,0m</t>
  </si>
  <si>
    <t>58346122</t>
  </si>
  <si>
    <t>drť vápencová bílá frakce 2/4</t>
  </si>
  <si>
    <t xml:space="preserve">2,2*((6*0,8)*3,14/4*(0,250-0,133)^2)
</t>
  </si>
  <si>
    <t>Zemní práce při extr.mont.pracích</t>
  </si>
  <si>
    <t>46-M</t>
  </si>
  <si>
    <t>28612010</t>
  </si>
  <si>
    <t>trubka kanalizační PVC plnostěnná třívrstvá DN 250x1000mm SN12</t>
  </si>
  <si>
    <t>34571351</t>
  </si>
  <si>
    <t>trubka elektroinstalační ohebná dvouplášťová korugovaná (chránička) D 41/50mm, HDPE+LDPE</t>
  </si>
  <si>
    <t>199*1,1 Přepočtené koeficientem množství</t>
  </si>
  <si>
    <t>460010022</t>
  </si>
  <si>
    <t>Vytyčení trasy vedení kabelového podzemního podél silnice</t>
  </si>
  <si>
    <t xml:space="preserve">KM        </t>
  </si>
  <si>
    <t>Vytyčení trasy vedení kabelového (podzemního) podél silnice
Poznámka k souboru cen:
1. V cenách jsou zahrnuty i náklady na:
a) pochůzky projektovanou tratí,
b) vyznačení budoucí trasy,
c) rozmístění, očíslování a označení opěrných bodů,
d) označení překážek a míst pro kabelové prostupy a podchodové štoly.</t>
  </si>
  <si>
    <t>460010025</t>
  </si>
  <si>
    <t>Vytyčení trasy inženýrských sítí v zastavěném prostoru</t>
  </si>
  <si>
    <t>Vytyčení trasy inženýrských sítí v zastavěném prostoru
Poznámka k souboru cen:
1. V cenách jsou zahrnuty i náklady na:
a) pochůzky projektovanou tratí,
b) vyznačení budoucí trasy,
c) rozmístění, očíslování a označení opěrných bodů,
d) označení překážek a míst pro kabelové prostupy a podchodové štoly.</t>
  </si>
  <si>
    <t>460050704</t>
  </si>
  <si>
    <t>Hloubení nezapažených jam pro stožáry veřejného osvětlení ručně v hornině tř 4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</si>
  <si>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4
Poznámka k souboru cen:
1. Ceny hloubení jam v hornině třídy 6 a 7 jsou stanoveny za použití pneumatického kladiva.</t>
  </si>
  <si>
    <t>460080012</t>
  </si>
  <si>
    <t>Základové konstrukce z monolitického betonu C 8/10 bez bednění</t>
  </si>
  <si>
    <t xml:space="preserve">6*(0,5*0,5*0,4)
</t>
  </si>
  <si>
    <t>Základové konstrukce základ bez bednění do rostlé zeminy z monolitického betonu tř. C 8/10</t>
  </si>
  <si>
    <t>460120016</t>
  </si>
  <si>
    <t>Naložení výkopku ručně z hornin třídy 1 až 4</t>
  </si>
  <si>
    <t xml:space="preserve">(6*0,8)*3,14/4*(0,25)^2+(11+6+6+4+13)*(0,4*0,3)
</t>
  </si>
  <si>
    <t>Ostatní zemní práce při stavbě nadzemních vedení naložení výkopku ručně, z hornin třídy 1 až 4</t>
  </si>
  <si>
    <t>460150133</t>
  </si>
  <si>
    <t>Hloubení kabelových zapažených i nezapažených rýh ručně š 35 cm, hl 50 cm, v hornině tř 3</t>
  </si>
  <si>
    <t>Hloubení zapažených i nezapažených kabelových rýh ručně včetně urovnání dna s přemístěním výkopku do vzdálenosti 3 m od okraje jámy nebo naložením na dopravní prostředek šířky 35 cm, hloubky 50 cm, v hornině třídy 3
Poznámka k souboru cen:
1. Ceny hloubení rýh v hornině třídy 6 a 7 se oceňují cenami souboru cen 460 20- . Hloubení nezapažených kabelových rýh strojně.</t>
  </si>
  <si>
    <t>460421191</t>
  </si>
  <si>
    <t>Lože kabelů z písku nebo štěrkopísku s cementem tl 12 cm nad kabel, bez zakrytí, šířky do 100 cm</t>
  </si>
  <si>
    <t xml:space="preserve">11+6+6+4+13
</t>
  </si>
  <si>
    <t>Kabelové lože včetně podsypu, zhutnění a urovnání povrchu z písku nebo štěrkopísku s přísadou cementu tloušťky 12 cm nad kabel bez zakrytí, šířky do 100 cm
Poznámka k souboru cen:
1. V cenách -1021 až -1072, -1121 až -1172 a -1221 až -1272 nejsou započteny náklady na dodávku betonových a plastových desek. Tato dodávka se oceňuje ve specifikaci.</t>
  </si>
  <si>
    <t>460421281</t>
  </si>
  <si>
    <t>Lože kabelů z prohozeného výkopku tl 5 cm nad kabel, kryté plastovou folií, š lože do 25 cm</t>
  </si>
  <si>
    <t xml:space="preserve">170-40
</t>
  </si>
  <si>
    <t>Kabelové lože včetně podsypu, zhutnění a urovnání povrchu z prohozeného výkopku tloušťky 5 cm nad kabel zakryté plastovou fólií, šířky lože do 25 cm
Poznámka k souboru cen:
1. V cenách -1021 až -1072, -1121 až -1172 a -1221 až -1272 nejsou započteny náklady na dodávku betonových a plastových desek. Tato dodávka se oceňuje ve specifikaci.</t>
  </si>
  <si>
    <t>460520172</t>
  </si>
  <si>
    <t>Montáž trubek ochranných plastových ohebných do 50 mm uložených do rýhy</t>
  </si>
  <si>
    <t xml:space="preserve">"z výkresu" 171+"do stožáru"14*2
</t>
  </si>
  <si>
    <t>Montáž trubek ochranných uložených volně do rýhy plastových ohebných, vnitřního průměru přes 32 do 50 mm</t>
  </si>
  <si>
    <t>460560133</t>
  </si>
  <si>
    <t>Zásyp rýh ručně šířky 35 cm, hloubky 50 cm, z horniny třídy 3</t>
  </si>
  <si>
    <t>Zásyp kabelových rýh ručně s uložením výkopku ve vrstvách včetně zhutnění a urovnání povrchu šířky 35 cm hloubky 50 cm, v hornině třídy 3</t>
  </si>
  <si>
    <t/>
  </si>
  <si>
    <t>460600060R</t>
  </si>
  <si>
    <t>uložení suti na skládku</t>
  </si>
  <si>
    <t>Přemístění (odvoz) horniny, suti a vybouraných hmot odvoz suti a vybouraných hmot uložení suti na skládku</t>
  </si>
  <si>
    <t>460600061</t>
  </si>
  <si>
    <t>Odvoz suti a vybouraných hmot do 1 km</t>
  </si>
  <si>
    <t xml:space="preserve">5,036*2,0
</t>
  </si>
  <si>
    <t>Přemístění (odvoz) horniny, suti a vybouraných hmot odvoz suti a vybouraných hmot do 1 km
Poznámka k souboru cen:
1. V cenách -0021 až -0031 nejsou započteny místní poplatky za uložení výkopku na řízenou skládku.
2. V cenách -0041 až -0071 nejsou započteny poplatky za uložení suti na řízenou skládku a recyklaci.</t>
  </si>
  <si>
    <t>460600071</t>
  </si>
  <si>
    <t>Příplatek k odvozu suti a vybouraných hmot za každý další 1 km</t>
  </si>
  <si>
    <t xml:space="preserve">10,072*24
</t>
  </si>
  <si>
    <t>Přemístění (odvoz) horniny, suti a vybouraných hmot odvoz suti a vybouraných hmot Příplatek k ceně za každý další i započatý 1 km
Poznámka k souboru cen:
1. V cenách -0021 až -0031 nejsou započteny místní poplatky za uložení výkopku na řízenou skládku.
2. V cenách -0041 až -0071 nejsou započteny poplatky za uložení suti na řízenou skládku a recyklaci.</t>
  </si>
  <si>
    <t>Elektroinstalace - silnoproud</t>
  </si>
  <si>
    <t>741</t>
  </si>
  <si>
    <t>1210694</t>
  </si>
  <si>
    <t>KABEL CMSM 3CX1,5 (CMSM 3G1,5)</t>
  </si>
  <si>
    <t>39,5*1,1 Přepočtené koeficientem množství</t>
  </si>
  <si>
    <t>1229533</t>
  </si>
  <si>
    <t>SMRST. ROZDEL. HLAVA EN 4.1 /14413516/</t>
  </si>
  <si>
    <t>34111080</t>
  </si>
  <si>
    <t>kabel silový s Cu jádrem 1kV 4x16mm2</t>
  </si>
  <si>
    <t>348svit-C</t>
  </si>
  <si>
    <t>C - LED svítidlo uliční  Satheon S-U, 40W, 5018 lm, 2700 K</t>
  </si>
  <si>
    <t xml:space="preserve">KS        </t>
  </si>
  <si>
    <t>C - LED svítidlo pro osv.ulic, 40W, 5018 lm, 2700 K, IP65, IK10 
typ Satheon S-U, optika uliční, nastvitelná
na výložník pr.60</t>
  </si>
  <si>
    <t>35441073</t>
  </si>
  <si>
    <t>drát D 10mm FeZn</t>
  </si>
  <si>
    <t xml:space="preserve">KG        </t>
  </si>
  <si>
    <t>175/1,61
108,696*1,1 Přepočtené koeficientem množství</t>
  </si>
  <si>
    <t>drát D 10mm FeZn  1 kg = 1,61 m</t>
  </si>
  <si>
    <t>35442033</t>
  </si>
  <si>
    <t>svorka uzemnění nerez spojovací</t>
  </si>
  <si>
    <t>35442036</t>
  </si>
  <si>
    <t>svorka uzemnění nerez připojovací</t>
  </si>
  <si>
    <t>741122122</t>
  </si>
  <si>
    <t>Montáž kabel Cu plný kulatý žíla 3x1,5 až 6 mm2 zatažený v trubkách (CYKY)</t>
  </si>
  <si>
    <t xml:space="preserve">5*6,5+1*7
</t>
  </si>
  <si>
    <t>Montáž kabelů měděných bez ukončení uložených v trubkách zatažených plných kulatých nebo bezhalogenových (CYKY) počtu a průřezu žil 3x1,5 až 6 mm2</t>
  </si>
  <si>
    <t>741122134</t>
  </si>
  <si>
    <t>Montáž kabel Cu plný kulatý žíla 4x16 až 25 mm2 zatažený v trubkách (CYKY)</t>
  </si>
  <si>
    <t>Montáž kabelů měděných bez ukončení uložených v trubkách zatažených plných kulatých nebo bezhalogenových (CYKY) počtu a průřezu žil 4x16 až 25 mm2</t>
  </si>
  <si>
    <t>741132133</t>
  </si>
  <si>
    <t>Ukončení kabelů 4x16 mm2 smršťovací záklopkou nebo páskem bez letování</t>
  </si>
  <si>
    <t>Ukončení kabelů smršťovací záklopkou nebo páskou se zapojením bez letování, počtu a průřezu žil 4x16 mm2</t>
  </si>
  <si>
    <t>741373002</t>
  </si>
  <si>
    <t>Montáž svítidlo výbojkové průmyslové stropní na výložník</t>
  </si>
  <si>
    <t>Montáž svítidel výbojkových se zapojením vodičů průmyslových nebo venkovních na výložník</t>
  </si>
  <si>
    <t>741410041</t>
  </si>
  <si>
    <t>Montáž vodič uzemňovací drát nebo lano D do 10 mm v městské zástavbě</t>
  </si>
  <si>
    <t xml:space="preserve">"z výkresu" 171-8+"do stožáru"6*2
</t>
  </si>
  <si>
    <t>Montáž uzemňovacího vedení s upevněním, propojením a připojením pomocí svorek v zemi s izolací spojů drátu nebo lana O do 10 mm v městské zástavbě</t>
  </si>
  <si>
    <t>741420021</t>
  </si>
  <si>
    <t>Montáž svorka hromosvodná se 2 šrouby</t>
  </si>
  <si>
    <t>Montáž hromosvodného vedení svorek se 2 šrouby
Poznámka k souboru cen:
1. Svodovými dráty se rozumí i jímací vedení na střeše.</t>
  </si>
  <si>
    <t>741810002</t>
  </si>
  <si>
    <t>Celková prohlídka elektrického rozvodu a zařízení do 500 000,- Kč</t>
  </si>
  <si>
    <t>Zkoušky a prohlídky elektrických rozvodů a zařízení celková prohlídka a vyhotovení revizní zprávy pro objem montážních prací přes 100 do 500 tis. Kč
Poznámka k souboru cen:
1. Ceny -0001 až -0011 jsou určeny pro objem montážních prací včetně všech nákladů.</t>
  </si>
  <si>
    <t>Hodinové zúčtovací sazby</t>
  </si>
  <si>
    <t>HZS</t>
  </si>
  <si>
    <t>HZS1212</t>
  </si>
  <si>
    <t>Hodinová zúčtovací sazba kopáč</t>
  </si>
  <si>
    <t xml:space="preserve">HOD       </t>
  </si>
  <si>
    <t>Hodinové zúčtovací sazby profesí HSV zemní a pomocné práce kopáč</t>
  </si>
  <si>
    <t>HZS2221</t>
  </si>
  <si>
    <t>Hodinová zúčtovací sazba elektrikář</t>
  </si>
  <si>
    <t>Hodinové zúčtovací sazby profesí PSV provádění stavebních instalací elektrikář</t>
  </si>
  <si>
    <t>HZS2222</t>
  </si>
  <si>
    <t>Hodinová zúčtovací sazba elektrikář odborný</t>
  </si>
  <si>
    <t>Hodinové zúčtovací sazby profesí PSV provádění stavebních instalací elektrikář odborný</t>
  </si>
  <si>
    <t>HZS4131</t>
  </si>
  <si>
    <t>Hodinová zúčtovací sazba jeřábník</t>
  </si>
  <si>
    <t>Hodinové zúčtovací sazby ostatních profesí obsluha stavebních strojů a zařízení jeřábník</t>
  </si>
  <si>
    <t>VON</t>
  </si>
  <si>
    <t>Vedlejší a ostatní náklady</t>
  </si>
  <si>
    <t>02720</t>
  </si>
  <si>
    <t>POMOC PRÁCE ZŘÍZ NEBO ZAJIŠŤ REGULACI A OCHRANU DOPRAVY
Dopravně inženýrská opatření, vč. nájmu a údržby značek a zařízení po celou dobu stavby, vč. zajištění DIR</t>
  </si>
  <si>
    <t xml:space="preserve">KPL       </t>
  </si>
  <si>
    <t>zahrnuje veškeré náklady spojené s objednatelem požadovanými zařízeními</t>
  </si>
  <si>
    <t>02730</t>
  </si>
  <si>
    <t>POMOC PRÁCE ZŘÍZ NEBO ZAJIŠŤ OCHRANU INŽENÝRSKÝCH SÍTÍ
Opatření pro zajištění ochrany stávajících IS v prostoru staveniště</t>
  </si>
  <si>
    <t>02811</t>
  </si>
  <si>
    <t>PRŮZKUMNÉ PRÁCE GEOTECHNICKÉ NA POVRCHU
Provedení odborného vyhodnocení geotechnických podmínek zjištěných na stavbě vč. vypracování návrhu na provedení stabilizace/sanace podloží</t>
  </si>
  <si>
    <t>zahrnuje veškeré náklady spojené s objednatelem požadovanými pracemi</t>
  </si>
  <si>
    <t>029113</t>
  </si>
  <si>
    <t>OSTATNÍ POŽADAVKY - GEODETICKÉ ZAMĚŘENÍ - CELKY
Zaměření skutečného provedení stavby</t>
  </si>
  <si>
    <t>02920</t>
  </si>
  <si>
    <t>OSTATNÍ POŽADAVKY - OCHRANA ŽIVOTNÍHO PROSTŘEDÍ
Opatření pro ochranu stávajících dřevin v blízkosti stavby dle ČSN 83 9061 Technologie vegetačních úprav v krajině - ochrana stromů, porostů, vegetačních ploch při stavebních pracích</t>
  </si>
  <si>
    <t>02943</t>
  </si>
  <si>
    <t>02944</t>
  </si>
  <si>
    <t>OSTATNÍ POŽADAVKY - DOKUMENTACE SKUTEČ PROVEDENÍ V DIGIT FORMĚ
Vč. 4 pare v tištěné podobě</t>
  </si>
  <si>
    <t>02946</t>
  </si>
  <si>
    <t>OSTATNÍ POŽADAVKY - FOTODOKUMENTACE
Podrobná fotodokumentace průběhu stavby (zejména zasypávaných nebo v budoucnu obtížně přístupných konstrukcí, potenciálně problematických řešení apod.) přiložená v elektronické formě na vhodném elektronickém nosiči ke každému pare PDPS</t>
  </si>
  <si>
    <t>02947</t>
  </si>
  <si>
    <t>OSTATNÍ POŽADAVKY - PASPORTIZACE
Ověření stávajícího stavu (pasport) objektů bezprostředně dotčených stavbou (komunikace, po kterých se předpokládá příjezd na stavbu, komunikace, po kterých budou vedeny objízdné trasy, nemovitosti v blízkosti stavby apod.). Po ukončení stavebních prací bude u těchto objektů proveden aktualizovaný pasport pro určení jejich případného poškození stavební činností, 
bude čerpáno pouze se souhlasem TDS</t>
  </si>
  <si>
    <t>02960</t>
  </si>
  <si>
    <t>OSTATNÍ POŽADAVKY - ODBORNÝ DOZOR
Zajištění geotechnického dozoru po celou dobu výstavby</t>
  </si>
  <si>
    <t>1kpl=1,000 [A]kpl</t>
  </si>
  <si>
    <t>zahrnuje veškeré náklady spojené s objednatelem požadovaným dozorem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</si>
  <si>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</si>
  <si>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</si>
  <si>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</si>
  <si>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Stavba: 19221/I.1 - Rekonstrukce ul. Přísečnická, Chomutov - I. etapa - úsek 1</t>
  </si>
  <si>
    <t>Varianta: ZŘ - Základní řešení</t>
  </si>
  <si>
    <t>SOUPIS PRACÍ</t>
  </si>
  <si>
    <t>OSTATNÍ POŽADAVKY - NEZAHRNUTÉ POLOŽKY
částka předepsána pro všechny uchazeče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</si>
</sst>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\ ###\ ###\ ##0.00"/>
    <numFmt numFmtId="167" formatCode="###\ ###\ ###\ ##0.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pane ySplit="10" topLeftCell="A11" activePane="bottomLeft" state="frozen"/>
      <selection pane="topLeft" activeCell="N20" sqref="N20"/>
      <selection pane="bottomLeft" activeCell="K30" sqref="K30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7" ht="12.75" customHeight="1">
      <c r="A1" s="4"/>
      <c r="G1" s="15">
        <v>43971</v>
      </c>
    </row>
    <row r="3" spans="1:5" ht="12.75" customHeight="1">
      <c r="A3" s="16" t="s">
        <v>0</v>
      </c>
      <c r="B3" s="16"/>
      <c r="C3" s="16"/>
      <c r="D3" s="16"/>
      <c r="E3" s="16"/>
    </row>
    <row r="5" ht="12.75" customHeight="1">
      <c r="B5" s="13" t="s">
        <v>458</v>
      </c>
    </row>
    <row r="6" spans="2:8" ht="12.75" customHeight="1">
      <c r="B6" t="s">
        <v>459</v>
      </c>
      <c r="G6" s="14" t="s">
        <v>3</v>
      </c>
      <c r="H6" s="14">
        <v>0</v>
      </c>
    </row>
    <row r="7" spans="2:8" ht="12.75" customHeight="1">
      <c r="B7" s="2" t="s">
        <v>1</v>
      </c>
      <c r="C7" s="1">
        <f>SUM(C11:C13)</f>
        <v>120000</v>
      </c>
      <c r="G7" s="14" t="s">
        <v>4</v>
      </c>
      <c r="H7" s="14">
        <v>15</v>
      </c>
    </row>
    <row r="8" spans="2:8" ht="12.75" customHeight="1">
      <c r="B8" s="2" t="s">
        <v>2</v>
      </c>
      <c r="C8" s="1">
        <f>SUM(E11:E13)</f>
        <v>145200</v>
      </c>
      <c r="G8" s="14" t="s">
        <v>5</v>
      </c>
      <c r="H8" s="14">
        <v>21</v>
      </c>
    </row>
    <row r="10" spans="1:5" ht="12.75" customHeight="1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</row>
    <row r="11" spans="1:5" ht="12.75" customHeight="1">
      <c r="A11" s="5" t="s">
        <v>16</v>
      </c>
      <c r="B11" s="5" t="s">
        <v>17</v>
      </c>
      <c r="C11" s="9">
        <f>'01'!I215</f>
        <v>0</v>
      </c>
      <c r="D11" s="9">
        <f>'01'!P215</f>
        <v>0</v>
      </c>
      <c r="E11" s="9">
        <f>C11+D11</f>
        <v>0</v>
      </c>
    </row>
    <row r="12" spans="1:5" ht="12.75" customHeight="1">
      <c r="A12" s="5" t="s">
        <v>277</v>
      </c>
      <c r="B12" s="5" t="s">
        <v>278</v>
      </c>
      <c r="C12" s="9">
        <f>'02'!I130</f>
        <v>0</v>
      </c>
      <c r="D12" s="9">
        <f>'02'!P130</f>
        <v>0</v>
      </c>
      <c r="E12" s="9">
        <f>C12+D12</f>
        <v>0</v>
      </c>
    </row>
    <row r="13" spans="1:5" ht="12.75" customHeight="1">
      <c r="A13" s="5" t="s">
        <v>429</v>
      </c>
      <c r="B13" s="5" t="s">
        <v>430</v>
      </c>
      <c r="C13" s="9">
        <f>VON!I37</f>
        <v>120000</v>
      </c>
      <c r="D13" s="9">
        <f>VON!P37</f>
        <v>25200</v>
      </c>
      <c r="E13" s="9">
        <f>C13+D13</f>
        <v>145200</v>
      </c>
    </row>
  </sheetData>
  <sheetProtection formatColumns="0"/>
  <mergeCells count="1">
    <mergeCell ref="A3:E3"/>
  </mergeCells>
  <hyperlinks>
    <hyperlink ref="A11" location="#'01'!A1" tooltip="Odkaz na stranku objektu [01]" display="01"/>
    <hyperlink ref="A12" location="#'02'!A1" tooltip="Odkaz na stranku objektu [02]" display="02"/>
    <hyperlink ref="A13" location="#'VON'!A1" tooltip="Odkaz na stranku objektu [VON]" display="VON"/>
  </hyperlinks>
  <printOptions/>
  <pageMargins left="0.75" right="0.75" top="1" bottom="1" header="0.5" footer="0.5"/>
  <pageSetup horizontalDpi="300" verticalDpi="300" orientation="portrait" paperSize="9" scale="5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"/>
  <sheetViews>
    <sheetView showGridLines="0" zoomScalePageLayoutView="0" workbookViewId="0" topLeftCell="A1">
      <pane ySplit="10" topLeftCell="A209" activePane="bottomLeft" state="frozen"/>
      <selection pane="topLeft" activeCell="N20" sqref="N20"/>
      <selection pane="bottomLeft" activeCell="A3" sqref="A3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4"/>
    </row>
    <row r="2" spans="1:9" ht="12.75" customHeight="1">
      <c r="A2" s="16" t="s">
        <v>460</v>
      </c>
      <c r="B2" s="16"/>
      <c r="C2" s="16"/>
      <c r="D2" s="16"/>
      <c r="E2" s="16"/>
      <c r="F2" s="16"/>
      <c r="G2" s="16"/>
      <c r="H2" s="16"/>
      <c r="I2" s="16"/>
    </row>
    <row r="4" spans="1:5" ht="12.75" customHeight="1">
      <c r="A4" t="s">
        <v>11</v>
      </c>
      <c r="C4" s="4" t="s">
        <v>14</v>
      </c>
      <c r="D4" s="4"/>
      <c r="E4" s="4" t="s">
        <v>15</v>
      </c>
    </row>
    <row r="5" spans="1:5" ht="12.75" customHeight="1">
      <c r="A5" t="s">
        <v>12</v>
      </c>
      <c r="C5" s="4" t="s">
        <v>16</v>
      </c>
      <c r="D5" s="4"/>
      <c r="E5" s="4" t="s">
        <v>17</v>
      </c>
    </row>
    <row r="6" spans="1:5" ht="12.75" customHeight="1">
      <c r="A6" t="s">
        <v>13</v>
      </c>
      <c r="C6" s="4" t="s">
        <v>16</v>
      </c>
      <c r="D6" s="4"/>
      <c r="E6" s="4" t="s">
        <v>17</v>
      </c>
    </row>
    <row r="7" spans="3:5" ht="12.75" customHeight="1">
      <c r="C7" s="4"/>
      <c r="D7" s="4"/>
      <c r="E7" s="4"/>
    </row>
    <row r="8" spans="1:16" ht="12.75" customHeight="1">
      <c r="A8" s="17" t="s">
        <v>18</v>
      </c>
      <c r="B8" s="17" t="s">
        <v>20</v>
      </c>
      <c r="C8" s="17" t="s">
        <v>21</v>
      </c>
      <c r="D8" s="17" t="s">
        <v>22</v>
      </c>
      <c r="E8" s="17" t="s">
        <v>23</v>
      </c>
      <c r="F8" s="17" t="s">
        <v>24</v>
      </c>
      <c r="G8" s="17" t="s">
        <v>25</v>
      </c>
      <c r="H8" s="17" t="s">
        <v>26</v>
      </c>
      <c r="I8" s="17"/>
      <c r="O8" t="s">
        <v>29</v>
      </c>
      <c r="P8" t="s">
        <v>9</v>
      </c>
    </row>
    <row r="9" spans="1:15" ht="14.25">
      <c r="A9" s="17"/>
      <c r="B9" s="17"/>
      <c r="C9" s="17"/>
      <c r="D9" s="17"/>
      <c r="E9" s="17"/>
      <c r="F9" s="17"/>
      <c r="G9" s="17"/>
      <c r="H9" s="3" t="s">
        <v>27</v>
      </c>
      <c r="I9" s="3" t="s">
        <v>28</v>
      </c>
      <c r="O9" t="s">
        <v>9</v>
      </c>
    </row>
    <row r="10" spans="1:9" ht="14.25">
      <c r="A10" s="3" t="s">
        <v>19</v>
      </c>
      <c r="B10" s="3" t="s">
        <v>30</v>
      </c>
      <c r="C10" s="3" t="s">
        <v>31</v>
      </c>
      <c r="D10" s="3" t="s">
        <v>32</v>
      </c>
      <c r="E10" s="3" t="s">
        <v>33</v>
      </c>
      <c r="F10" s="3" t="s">
        <v>34</v>
      </c>
      <c r="G10" s="3" t="s">
        <v>35</v>
      </c>
      <c r="H10" s="3" t="s">
        <v>36</v>
      </c>
      <c r="I10" s="3" t="s">
        <v>37</v>
      </c>
    </row>
    <row r="11" spans="1:9" ht="12.75" customHeight="1">
      <c r="A11" s="6"/>
      <c r="B11" s="6"/>
      <c r="C11" s="6" t="s">
        <v>39</v>
      </c>
      <c r="D11" s="6"/>
      <c r="E11" s="6" t="s">
        <v>38</v>
      </c>
      <c r="F11" s="6"/>
      <c r="G11" s="8"/>
      <c r="H11" s="6"/>
      <c r="I11" s="8"/>
    </row>
    <row r="12" spans="1:16" ht="25.5">
      <c r="A12" s="5">
        <v>1</v>
      </c>
      <c r="B12" s="5" t="s">
        <v>40</v>
      </c>
      <c r="C12" s="5" t="s">
        <v>41</v>
      </c>
      <c r="D12" s="5" t="s">
        <v>42</v>
      </c>
      <c r="E12" s="5" t="s">
        <v>43</v>
      </c>
      <c r="F12" s="5" t="s">
        <v>44</v>
      </c>
      <c r="G12" s="7">
        <v>1047.2</v>
      </c>
      <c r="H12" s="10"/>
      <c r="I12" s="9">
        <f>ROUND((H12*G12),2)</f>
        <v>0</v>
      </c>
      <c r="O12">
        <f>rekapitulace!H8</f>
        <v>21</v>
      </c>
      <c r="P12">
        <f>ROUND(O12/100*I12,2)</f>
        <v>0</v>
      </c>
    </row>
    <row r="13" ht="140.25">
      <c r="E13" s="11" t="s">
        <v>45</v>
      </c>
    </row>
    <row r="14" ht="25.5">
      <c r="E14" s="11" t="s">
        <v>46</v>
      </c>
    </row>
    <row r="15" spans="1:16" ht="25.5">
      <c r="A15" s="5">
        <v>2</v>
      </c>
      <c r="B15" s="5" t="s">
        <v>40</v>
      </c>
      <c r="C15" s="5" t="s">
        <v>41</v>
      </c>
      <c r="D15" s="5" t="s">
        <v>47</v>
      </c>
      <c r="E15" s="5" t="s">
        <v>48</v>
      </c>
      <c r="F15" s="5" t="s">
        <v>44</v>
      </c>
      <c r="G15" s="7">
        <v>28.56</v>
      </c>
      <c r="H15" s="10"/>
      <c r="I15" s="9">
        <f>ROUND((H15*G15),2)</f>
        <v>0</v>
      </c>
      <c r="O15">
        <f>rekapitulace!H8</f>
        <v>21</v>
      </c>
      <c r="P15">
        <f>ROUND(O15/100*I15,2)</f>
        <v>0</v>
      </c>
    </row>
    <row r="16" ht="76.5">
      <c r="E16" s="11" t="s">
        <v>49</v>
      </c>
    </row>
    <row r="17" ht="25.5">
      <c r="E17" s="11" t="s">
        <v>46</v>
      </c>
    </row>
    <row r="18" spans="1:16" ht="38.25">
      <c r="A18" s="5">
        <v>3</v>
      </c>
      <c r="B18" s="5" t="s">
        <v>40</v>
      </c>
      <c r="C18" s="5" t="s">
        <v>50</v>
      </c>
      <c r="D18" s="5" t="s">
        <v>42</v>
      </c>
      <c r="E18" s="5" t="s">
        <v>51</v>
      </c>
      <c r="F18" s="5" t="s">
        <v>52</v>
      </c>
      <c r="G18" s="7">
        <v>228.56</v>
      </c>
      <c r="H18" s="10"/>
      <c r="I18" s="9">
        <f>ROUND((H18*G18),2)</f>
        <v>0</v>
      </c>
      <c r="O18">
        <f>rekapitulace!H8</f>
        <v>21</v>
      </c>
      <c r="P18">
        <f>ROUND(O18/100*I18,2)</f>
        <v>0</v>
      </c>
    </row>
    <row r="19" ht="51">
      <c r="E19" s="11" t="s">
        <v>53</v>
      </c>
    </row>
    <row r="20" ht="25.5">
      <c r="E20" s="11" t="s">
        <v>54</v>
      </c>
    </row>
    <row r="21" spans="1:16" ht="25.5">
      <c r="A21" s="5">
        <v>4</v>
      </c>
      <c r="B21" s="5" t="s">
        <v>40</v>
      </c>
      <c r="C21" s="5" t="s">
        <v>55</v>
      </c>
      <c r="D21" s="5" t="s">
        <v>42</v>
      </c>
      <c r="E21" s="5" t="s">
        <v>56</v>
      </c>
      <c r="F21" s="5" t="s">
        <v>52</v>
      </c>
      <c r="G21" s="7">
        <v>28.5</v>
      </c>
      <c r="H21" s="10"/>
      <c r="I21" s="9">
        <f>ROUND((H21*G21),2)</f>
        <v>0</v>
      </c>
      <c r="O21">
        <f>rekapitulace!H8</f>
        <v>21</v>
      </c>
      <c r="P21">
        <f>ROUND(O21/100*I21,2)</f>
        <v>0</v>
      </c>
    </row>
    <row r="22" ht="12.75">
      <c r="E22" s="11" t="s">
        <v>57</v>
      </c>
    </row>
    <row r="23" ht="25.5">
      <c r="E23" s="11" t="s">
        <v>54</v>
      </c>
    </row>
    <row r="24" spans="1:16" ht="12.75" customHeight="1">
      <c r="A24" s="12"/>
      <c r="B24" s="12"/>
      <c r="C24" s="12" t="s">
        <v>39</v>
      </c>
      <c r="D24" s="12"/>
      <c r="E24" s="12" t="s">
        <v>38</v>
      </c>
      <c r="F24" s="12"/>
      <c r="G24" s="12"/>
      <c r="H24" s="12"/>
      <c r="I24" s="12">
        <f>SUM(I12:I23)</f>
        <v>0</v>
      </c>
      <c r="P24">
        <f>SUM(P12:P23)</f>
        <v>0</v>
      </c>
    </row>
    <row r="26" spans="1:9" ht="12.75" customHeight="1">
      <c r="A26" s="6"/>
      <c r="B26" s="6"/>
      <c r="C26" s="6" t="s">
        <v>19</v>
      </c>
      <c r="D26" s="6"/>
      <c r="E26" s="6" t="s">
        <v>58</v>
      </c>
      <c r="F26" s="6"/>
      <c r="G26" s="8"/>
      <c r="H26" s="6"/>
      <c r="I26" s="8"/>
    </row>
    <row r="27" spans="1:16" ht="25.5">
      <c r="A27" s="5">
        <v>5</v>
      </c>
      <c r="B27" s="5" t="s">
        <v>40</v>
      </c>
      <c r="C27" s="5" t="s">
        <v>59</v>
      </c>
      <c r="D27" s="5" t="s">
        <v>42</v>
      </c>
      <c r="E27" s="5" t="s">
        <v>60</v>
      </c>
      <c r="F27" s="5" t="s">
        <v>61</v>
      </c>
      <c r="G27" s="7">
        <v>1</v>
      </c>
      <c r="H27" s="10"/>
      <c r="I27" s="9">
        <f>ROUND((H27*G27),2)</f>
        <v>0</v>
      </c>
      <c r="O27">
        <f>rekapitulace!H8</f>
        <v>21</v>
      </c>
      <c r="P27">
        <f>ROUND(O27/100*I27,2)</f>
        <v>0</v>
      </c>
    </row>
    <row r="28" ht="12.75">
      <c r="E28" s="11" t="s">
        <v>62</v>
      </c>
    </row>
    <row r="29" ht="140.25">
      <c r="E29" s="11" t="s">
        <v>63</v>
      </c>
    </row>
    <row r="30" spans="1:16" ht="12.75">
      <c r="A30" s="5">
        <v>6</v>
      </c>
      <c r="B30" s="5" t="s">
        <v>40</v>
      </c>
      <c r="C30" s="5" t="s">
        <v>64</v>
      </c>
      <c r="D30" s="5" t="s">
        <v>42</v>
      </c>
      <c r="E30" s="5" t="s">
        <v>65</v>
      </c>
      <c r="F30" s="5" t="s">
        <v>52</v>
      </c>
      <c r="G30" s="7">
        <v>115.9</v>
      </c>
      <c r="H30" s="10"/>
      <c r="I30" s="9">
        <f>ROUND((H30*G30),2)</f>
        <v>0</v>
      </c>
      <c r="O30">
        <f>rekapitulace!H8</f>
        <v>21</v>
      </c>
      <c r="P30">
        <f>ROUND(O30/100*I30,2)</f>
        <v>0</v>
      </c>
    </row>
    <row r="31" ht="127.5">
      <c r="E31" s="11" t="s">
        <v>66</v>
      </c>
    </row>
    <row r="32" ht="63.75">
      <c r="E32" s="11" t="s">
        <v>67</v>
      </c>
    </row>
    <row r="33" spans="1:16" ht="12.75">
      <c r="A33" s="5">
        <v>7</v>
      </c>
      <c r="B33" s="5" t="s">
        <v>40</v>
      </c>
      <c r="C33" s="5" t="s">
        <v>68</v>
      </c>
      <c r="D33" s="5" t="s">
        <v>42</v>
      </c>
      <c r="E33" s="5" t="s">
        <v>69</v>
      </c>
      <c r="F33" s="5" t="s">
        <v>52</v>
      </c>
      <c r="G33" s="7">
        <v>4.26</v>
      </c>
      <c r="H33" s="10"/>
      <c r="I33" s="9">
        <f>ROUND((H33*G33),2)</f>
        <v>0</v>
      </c>
      <c r="O33">
        <f>rekapitulace!H8</f>
        <v>21</v>
      </c>
      <c r="P33">
        <f>ROUND(O33/100*I33,2)</f>
        <v>0</v>
      </c>
    </row>
    <row r="34" ht="25.5">
      <c r="E34" s="11" t="s">
        <v>70</v>
      </c>
    </row>
    <row r="35" ht="63.75">
      <c r="E35" s="11" t="s">
        <v>67</v>
      </c>
    </row>
    <row r="36" spans="1:16" ht="25.5">
      <c r="A36" s="5">
        <v>8</v>
      </c>
      <c r="B36" s="5" t="s">
        <v>40</v>
      </c>
      <c r="C36" s="5" t="s">
        <v>71</v>
      </c>
      <c r="D36" s="5" t="s">
        <v>42</v>
      </c>
      <c r="E36" s="5" t="s">
        <v>72</v>
      </c>
      <c r="F36" s="5" t="s">
        <v>52</v>
      </c>
      <c r="G36" s="7">
        <v>28.47</v>
      </c>
      <c r="H36" s="10"/>
      <c r="I36" s="9">
        <f>ROUND((H36*G36),2)</f>
        <v>0</v>
      </c>
      <c r="O36">
        <f>rekapitulace!H8</f>
        <v>21</v>
      </c>
      <c r="P36">
        <f>ROUND(O36/100*I36,2)</f>
        <v>0</v>
      </c>
    </row>
    <row r="37" ht="51">
      <c r="E37" s="11" t="s">
        <v>73</v>
      </c>
    </row>
    <row r="38" ht="63.75">
      <c r="E38" s="11" t="s">
        <v>67</v>
      </c>
    </row>
    <row r="39" spans="1:16" ht="12.75">
      <c r="A39" s="5">
        <v>9</v>
      </c>
      <c r="B39" s="5" t="s">
        <v>40</v>
      </c>
      <c r="C39" s="5" t="s">
        <v>74</v>
      </c>
      <c r="D39" s="5" t="s">
        <v>42</v>
      </c>
      <c r="E39" s="5" t="s">
        <v>75</v>
      </c>
      <c r="F39" s="5" t="s">
        <v>76</v>
      </c>
      <c r="G39" s="7">
        <v>22.1</v>
      </c>
      <c r="H39" s="10"/>
      <c r="I39" s="9">
        <f>ROUND((H39*G39),2)</f>
        <v>0</v>
      </c>
      <c r="O39">
        <f>rekapitulace!H8</f>
        <v>21</v>
      </c>
      <c r="P39">
        <f>ROUND(O39/100*I39,2)</f>
        <v>0</v>
      </c>
    </row>
    <row r="40" ht="25.5">
      <c r="E40" s="11" t="s">
        <v>77</v>
      </c>
    </row>
    <row r="41" ht="63.75">
      <c r="E41" s="11" t="s">
        <v>67</v>
      </c>
    </row>
    <row r="42" spans="1:16" ht="12.75">
      <c r="A42" s="5">
        <v>10</v>
      </c>
      <c r="B42" s="5" t="s">
        <v>40</v>
      </c>
      <c r="C42" s="5" t="s">
        <v>78</v>
      </c>
      <c r="D42" s="5" t="s">
        <v>42</v>
      </c>
      <c r="E42" s="5" t="s">
        <v>79</v>
      </c>
      <c r="F42" s="5" t="s">
        <v>76</v>
      </c>
      <c r="G42" s="7">
        <v>59</v>
      </c>
      <c r="H42" s="10"/>
      <c r="I42" s="9">
        <f>ROUND((H42*G42),2)</f>
        <v>0</v>
      </c>
      <c r="O42">
        <f>rekapitulace!H8</f>
        <v>21</v>
      </c>
      <c r="P42">
        <f>ROUND(O42/100*I42,2)</f>
        <v>0</v>
      </c>
    </row>
    <row r="43" ht="25.5">
      <c r="E43" s="11" t="s">
        <v>80</v>
      </c>
    </row>
    <row r="44" ht="63.75">
      <c r="E44" s="11" t="s">
        <v>67</v>
      </c>
    </row>
    <row r="45" spans="1:16" ht="25.5">
      <c r="A45" s="5">
        <v>11</v>
      </c>
      <c r="B45" s="5" t="s">
        <v>40</v>
      </c>
      <c r="C45" s="5" t="s">
        <v>81</v>
      </c>
      <c r="D45" s="5" t="s">
        <v>42</v>
      </c>
      <c r="E45" s="5" t="s">
        <v>82</v>
      </c>
      <c r="F45" s="5" t="s">
        <v>76</v>
      </c>
      <c r="G45" s="7">
        <v>147</v>
      </c>
      <c r="H45" s="10"/>
      <c r="I45" s="9">
        <f>ROUND((H45*G45),2)</f>
        <v>0</v>
      </c>
      <c r="O45">
        <f>rekapitulace!H8</f>
        <v>21</v>
      </c>
      <c r="P45">
        <f>ROUND(O45/100*I45,2)</f>
        <v>0</v>
      </c>
    </row>
    <row r="46" ht="25.5">
      <c r="E46" s="11" t="s">
        <v>83</v>
      </c>
    </row>
    <row r="47" ht="63.75">
      <c r="E47" s="11" t="s">
        <v>67</v>
      </c>
    </row>
    <row r="48" spans="1:16" ht="51">
      <c r="A48" s="5">
        <v>12</v>
      </c>
      <c r="B48" s="5" t="s">
        <v>40</v>
      </c>
      <c r="C48" s="5" t="s">
        <v>84</v>
      </c>
      <c r="D48" s="5" t="s">
        <v>42</v>
      </c>
      <c r="E48" s="5" t="s">
        <v>85</v>
      </c>
      <c r="F48" s="5" t="s">
        <v>52</v>
      </c>
      <c r="G48" s="7">
        <v>77.7</v>
      </c>
      <c r="H48" s="10"/>
      <c r="I48" s="9">
        <f>ROUND((H48*G48),2)</f>
        <v>0</v>
      </c>
      <c r="O48">
        <f>rekapitulace!H8</f>
        <v>21</v>
      </c>
      <c r="P48">
        <f>ROUND(O48/100*I48,2)</f>
        <v>0</v>
      </c>
    </row>
    <row r="49" ht="25.5">
      <c r="E49" s="11" t="s">
        <v>86</v>
      </c>
    </row>
    <row r="50" ht="63.75">
      <c r="E50" s="11" t="s">
        <v>67</v>
      </c>
    </row>
    <row r="51" spans="1:16" ht="25.5">
      <c r="A51" s="5">
        <v>13</v>
      </c>
      <c r="B51" s="5" t="s">
        <v>40</v>
      </c>
      <c r="C51" s="5" t="s">
        <v>87</v>
      </c>
      <c r="D51" s="5" t="s">
        <v>42</v>
      </c>
      <c r="E51" s="5" t="s">
        <v>88</v>
      </c>
      <c r="F51" s="5" t="s">
        <v>52</v>
      </c>
      <c r="G51" s="7">
        <v>179.05</v>
      </c>
      <c r="H51" s="10"/>
      <c r="I51" s="9">
        <f>ROUND((H51*G51),2)</f>
        <v>0</v>
      </c>
      <c r="O51">
        <f>rekapitulace!H8</f>
        <v>21</v>
      </c>
      <c r="P51">
        <f>ROUND(O51/100*I51,2)</f>
        <v>0</v>
      </c>
    </row>
    <row r="52" ht="153">
      <c r="E52" s="11" t="s">
        <v>89</v>
      </c>
    </row>
    <row r="53" ht="369.75">
      <c r="E53" s="11" t="s">
        <v>90</v>
      </c>
    </row>
    <row r="54" spans="1:16" ht="38.25">
      <c r="A54" s="5">
        <v>14</v>
      </c>
      <c r="B54" s="5" t="s">
        <v>40</v>
      </c>
      <c r="C54" s="5" t="s">
        <v>91</v>
      </c>
      <c r="D54" s="5" t="s">
        <v>42</v>
      </c>
      <c r="E54" s="5" t="s">
        <v>92</v>
      </c>
      <c r="F54" s="5" t="s">
        <v>52</v>
      </c>
      <c r="G54" s="7">
        <v>190.95</v>
      </c>
      <c r="H54" s="10"/>
      <c r="I54" s="9">
        <f>ROUND((H54*G54),2)</f>
        <v>0</v>
      </c>
      <c r="O54">
        <f>rekapitulace!H8</f>
        <v>21</v>
      </c>
      <c r="P54">
        <f>ROUND(O54/100*I54,2)</f>
        <v>0</v>
      </c>
    </row>
    <row r="55" ht="51">
      <c r="E55" s="11" t="s">
        <v>93</v>
      </c>
    </row>
    <row r="56" ht="369.75">
      <c r="E56" s="11" t="s">
        <v>90</v>
      </c>
    </row>
    <row r="57" spans="1:16" ht="25.5">
      <c r="A57" s="5">
        <v>15</v>
      </c>
      <c r="B57" s="5" t="s">
        <v>40</v>
      </c>
      <c r="C57" s="5" t="s">
        <v>94</v>
      </c>
      <c r="D57" s="5" t="s">
        <v>42</v>
      </c>
      <c r="E57" s="5" t="s">
        <v>95</v>
      </c>
      <c r="F57" s="5" t="s">
        <v>52</v>
      </c>
      <c r="G57" s="7">
        <v>245.16</v>
      </c>
      <c r="H57" s="10"/>
      <c r="I57" s="9">
        <f>ROUND((H57*G57),2)</f>
        <v>0</v>
      </c>
      <c r="O57">
        <f>rekapitulace!H8</f>
        <v>21</v>
      </c>
      <c r="P57">
        <f>ROUND(O57/100*I57,2)</f>
        <v>0</v>
      </c>
    </row>
    <row r="58" ht="63.75">
      <c r="E58" s="11" t="s">
        <v>96</v>
      </c>
    </row>
    <row r="59" ht="306">
      <c r="E59" s="11" t="s">
        <v>97</v>
      </c>
    </row>
    <row r="60" spans="1:16" ht="25.5">
      <c r="A60" s="5">
        <v>16</v>
      </c>
      <c r="B60" s="5" t="s">
        <v>40</v>
      </c>
      <c r="C60" s="5" t="s">
        <v>98</v>
      </c>
      <c r="D60" s="5" t="s">
        <v>42</v>
      </c>
      <c r="E60" s="5" t="s">
        <v>99</v>
      </c>
      <c r="F60" s="5" t="s">
        <v>61</v>
      </c>
      <c r="G60" s="7">
        <v>1</v>
      </c>
      <c r="H60" s="10"/>
      <c r="I60" s="9">
        <f>ROUND((H60*G60),2)</f>
        <v>0</v>
      </c>
      <c r="O60">
        <f>rekapitulace!H8</f>
        <v>21</v>
      </c>
      <c r="P60">
        <f>ROUND(O60/100*I60,2)</f>
        <v>0</v>
      </c>
    </row>
    <row r="61" ht="12.75">
      <c r="E61" s="11" t="s">
        <v>100</v>
      </c>
    </row>
    <row r="62" ht="63.75">
      <c r="E62" s="11" t="s">
        <v>101</v>
      </c>
    </row>
    <row r="63" spans="1:16" ht="25.5">
      <c r="A63" s="5">
        <v>17</v>
      </c>
      <c r="B63" s="5" t="s">
        <v>40</v>
      </c>
      <c r="C63" s="5" t="s">
        <v>102</v>
      </c>
      <c r="D63" s="5" t="s">
        <v>42</v>
      </c>
      <c r="E63" s="5" t="s">
        <v>103</v>
      </c>
      <c r="F63" s="5" t="s">
        <v>52</v>
      </c>
      <c r="G63" s="7">
        <v>19.16</v>
      </c>
      <c r="H63" s="10"/>
      <c r="I63" s="9">
        <f>ROUND((H63*G63),2)</f>
        <v>0</v>
      </c>
      <c r="O63">
        <f>rekapitulace!H8</f>
        <v>21</v>
      </c>
      <c r="P63">
        <f>ROUND(O63/100*I63,2)</f>
        <v>0</v>
      </c>
    </row>
    <row r="64" ht="51">
      <c r="E64" s="11" t="s">
        <v>104</v>
      </c>
    </row>
    <row r="65" ht="318.75">
      <c r="E65" s="11" t="s">
        <v>105</v>
      </c>
    </row>
    <row r="66" spans="1:16" ht="12.75">
      <c r="A66" s="5">
        <v>18</v>
      </c>
      <c r="B66" s="5" t="s">
        <v>40</v>
      </c>
      <c r="C66" s="5" t="s">
        <v>106</v>
      </c>
      <c r="D66" s="5" t="s">
        <v>42</v>
      </c>
      <c r="E66" s="5" t="s">
        <v>107</v>
      </c>
      <c r="F66" s="5" t="s">
        <v>52</v>
      </c>
      <c r="G66" s="7">
        <v>389.16</v>
      </c>
      <c r="H66" s="10"/>
      <c r="I66" s="9">
        <f>ROUND((H66*G66),2)</f>
        <v>0</v>
      </c>
      <c r="O66">
        <f>rekapitulace!H8</f>
        <v>21</v>
      </c>
      <c r="P66">
        <f>ROUND(O66/100*I66,2)</f>
        <v>0</v>
      </c>
    </row>
    <row r="67" ht="51">
      <c r="E67" s="11" t="s">
        <v>108</v>
      </c>
    </row>
    <row r="68" ht="191.25">
      <c r="E68" s="11" t="s">
        <v>109</v>
      </c>
    </row>
    <row r="69" spans="1:16" ht="12.75">
      <c r="A69" s="5">
        <v>19</v>
      </c>
      <c r="B69" s="5" t="s">
        <v>40</v>
      </c>
      <c r="C69" s="5" t="s">
        <v>110</v>
      </c>
      <c r="D69" s="5" t="s">
        <v>42</v>
      </c>
      <c r="E69" s="5" t="s">
        <v>111</v>
      </c>
      <c r="F69" s="5" t="s">
        <v>52</v>
      </c>
      <c r="G69" s="7">
        <v>190.95</v>
      </c>
      <c r="H69" s="10"/>
      <c r="I69" s="9">
        <f>ROUND((H69*G69),2)</f>
        <v>0</v>
      </c>
      <c r="O69">
        <f>rekapitulace!H8</f>
        <v>21</v>
      </c>
      <c r="P69">
        <f>ROUND(O69/100*I69,2)</f>
        <v>0</v>
      </c>
    </row>
    <row r="70" ht="12.75">
      <c r="E70" s="11" t="s">
        <v>112</v>
      </c>
    </row>
    <row r="71" ht="267.75">
      <c r="E71" s="11" t="s">
        <v>113</v>
      </c>
    </row>
    <row r="72" spans="1:16" ht="12.75">
      <c r="A72" s="5">
        <v>20</v>
      </c>
      <c r="B72" s="5" t="s">
        <v>40</v>
      </c>
      <c r="C72" s="5" t="s">
        <v>114</v>
      </c>
      <c r="D72" s="5" t="s">
        <v>42</v>
      </c>
      <c r="E72" s="5" t="s">
        <v>115</v>
      </c>
      <c r="F72" s="5" t="s">
        <v>52</v>
      </c>
      <c r="G72" s="7">
        <v>28.5</v>
      </c>
      <c r="H72" s="10"/>
      <c r="I72" s="9">
        <f>ROUND((H72*G72),2)</f>
        <v>0</v>
      </c>
      <c r="O72">
        <f>rekapitulace!H8</f>
        <v>21</v>
      </c>
      <c r="P72">
        <f>ROUND(O72/100*I72,2)</f>
        <v>0</v>
      </c>
    </row>
    <row r="73" ht="25.5">
      <c r="E73" s="11" t="s">
        <v>116</v>
      </c>
    </row>
    <row r="74" ht="242.25">
      <c r="E74" s="11" t="s">
        <v>117</v>
      </c>
    </row>
    <row r="75" spans="1:16" ht="12.75">
      <c r="A75" s="5">
        <v>21</v>
      </c>
      <c r="B75" s="5" t="s">
        <v>40</v>
      </c>
      <c r="C75" s="5" t="s">
        <v>118</v>
      </c>
      <c r="D75" s="5" t="s">
        <v>42</v>
      </c>
      <c r="E75" s="5" t="s">
        <v>119</v>
      </c>
      <c r="F75" s="5" t="s">
        <v>52</v>
      </c>
      <c r="G75" s="7">
        <v>9.11</v>
      </c>
      <c r="H75" s="10"/>
      <c r="I75" s="9">
        <f>ROUND((H75*G75),2)</f>
        <v>0</v>
      </c>
      <c r="O75">
        <f>rekapitulace!H8</f>
        <v>21</v>
      </c>
      <c r="P75">
        <f>ROUND(O75/100*I75,2)</f>
        <v>0</v>
      </c>
    </row>
    <row r="76" ht="12.75">
      <c r="E76" s="11" t="s">
        <v>120</v>
      </c>
    </row>
    <row r="77" ht="229.5">
      <c r="E77" s="11" t="s">
        <v>121</v>
      </c>
    </row>
    <row r="78" spans="1:16" ht="25.5">
      <c r="A78" s="5">
        <v>22</v>
      </c>
      <c r="B78" s="5" t="s">
        <v>40</v>
      </c>
      <c r="C78" s="5" t="s">
        <v>122</v>
      </c>
      <c r="D78" s="5" t="s">
        <v>42</v>
      </c>
      <c r="E78" s="5" t="s">
        <v>123</v>
      </c>
      <c r="F78" s="5" t="s">
        <v>52</v>
      </c>
      <c r="G78" s="7">
        <v>3.15</v>
      </c>
      <c r="H78" s="10"/>
      <c r="I78" s="9">
        <f>ROUND((H78*G78),2)</f>
        <v>0</v>
      </c>
      <c r="O78">
        <f>rekapitulace!H8</f>
        <v>21</v>
      </c>
      <c r="P78">
        <f>ROUND(O78/100*I78,2)</f>
        <v>0</v>
      </c>
    </row>
    <row r="79" ht="12.75">
      <c r="E79" s="11" t="s">
        <v>124</v>
      </c>
    </row>
    <row r="80" ht="280.5">
      <c r="E80" s="11" t="s">
        <v>125</v>
      </c>
    </row>
    <row r="81" spans="1:16" ht="12.75">
      <c r="A81" s="5">
        <v>23</v>
      </c>
      <c r="B81" s="5" t="s">
        <v>40</v>
      </c>
      <c r="C81" s="5" t="s">
        <v>126</v>
      </c>
      <c r="D81" s="5" t="s">
        <v>42</v>
      </c>
      <c r="E81" s="5" t="s">
        <v>127</v>
      </c>
      <c r="F81" s="5" t="s">
        <v>128</v>
      </c>
      <c r="G81" s="7">
        <v>483.6</v>
      </c>
      <c r="H81" s="10"/>
      <c r="I81" s="9">
        <f>ROUND((H81*G81),2)</f>
        <v>0</v>
      </c>
      <c r="O81">
        <f>rekapitulace!H8</f>
        <v>21</v>
      </c>
      <c r="P81">
        <f>ROUND(O81/100*I81,2)</f>
        <v>0</v>
      </c>
    </row>
    <row r="82" ht="38.25">
      <c r="E82" s="11" t="s">
        <v>129</v>
      </c>
    </row>
    <row r="83" ht="25.5">
      <c r="E83" s="11" t="s">
        <v>130</v>
      </c>
    </row>
    <row r="84" spans="1:16" ht="12.75">
      <c r="A84" s="5">
        <v>24</v>
      </c>
      <c r="B84" s="5" t="s">
        <v>40</v>
      </c>
      <c r="C84" s="5" t="s">
        <v>131</v>
      </c>
      <c r="D84" s="5" t="s">
        <v>42</v>
      </c>
      <c r="E84" s="5" t="s">
        <v>132</v>
      </c>
      <c r="F84" s="5" t="s">
        <v>52</v>
      </c>
      <c r="G84" s="7">
        <v>19</v>
      </c>
      <c r="H84" s="10"/>
      <c r="I84" s="9">
        <f>ROUND((H84*G84),2)</f>
        <v>0</v>
      </c>
      <c r="O84">
        <f>rekapitulace!H8</f>
        <v>21</v>
      </c>
      <c r="P84">
        <f>ROUND(O84/100*I84,2)</f>
        <v>0</v>
      </c>
    </row>
    <row r="85" ht="12.75">
      <c r="E85" s="11" t="s">
        <v>133</v>
      </c>
    </row>
    <row r="86" ht="38.25">
      <c r="E86" s="11" t="s">
        <v>134</v>
      </c>
    </row>
    <row r="87" spans="1:16" ht="12.75">
      <c r="A87" s="5">
        <v>25</v>
      </c>
      <c r="B87" s="5" t="s">
        <v>40</v>
      </c>
      <c r="C87" s="5" t="s">
        <v>135</v>
      </c>
      <c r="D87" s="5" t="s">
        <v>42</v>
      </c>
      <c r="E87" s="5" t="s">
        <v>136</v>
      </c>
      <c r="F87" s="5" t="s">
        <v>52</v>
      </c>
      <c r="G87" s="7">
        <v>9.5</v>
      </c>
      <c r="H87" s="10"/>
      <c r="I87" s="9">
        <f>ROUND((H87*G87),2)</f>
        <v>0</v>
      </c>
      <c r="O87">
        <f>rekapitulace!H8</f>
        <v>21</v>
      </c>
      <c r="P87">
        <f>ROUND(O87/100*I87,2)</f>
        <v>0</v>
      </c>
    </row>
    <row r="88" ht="12.75">
      <c r="E88" s="11" t="s">
        <v>137</v>
      </c>
    </row>
    <row r="89" ht="38.25">
      <c r="E89" s="11" t="s">
        <v>138</v>
      </c>
    </row>
    <row r="90" spans="1:16" ht="25.5">
      <c r="A90" s="5">
        <v>26</v>
      </c>
      <c r="B90" s="5" t="s">
        <v>40</v>
      </c>
      <c r="C90" s="5" t="s">
        <v>139</v>
      </c>
      <c r="D90" s="5" t="s">
        <v>42</v>
      </c>
      <c r="E90" s="5" t="s">
        <v>140</v>
      </c>
      <c r="F90" s="5" t="s">
        <v>128</v>
      </c>
      <c r="G90" s="7">
        <v>285</v>
      </c>
      <c r="H90" s="10"/>
      <c r="I90" s="9">
        <f>ROUND((H90*G90),2)</f>
        <v>0</v>
      </c>
      <c r="O90">
        <f>rekapitulace!H8</f>
        <v>21</v>
      </c>
      <c r="P90">
        <f>ROUND(O90/100*I90,2)</f>
        <v>0</v>
      </c>
    </row>
    <row r="91" ht="12.75">
      <c r="E91" s="11" t="s">
        <v>141</v>
      </c>
    </row>
    <row r="92" ht="25.5">
      <c r="E92" s="11" t="s">
        <v>142</v>
      </c>
    </row>
    <row r="93" spans="1:16" ht="12.75">
      <c r="A93" s="5">
        <v>27</v>
      </c>
      <c r="B93" s="5" t="s">
        <v>40</v>
      </c>
      <c r="C93" s="5" t="s">
        <v>143</v>
      </c>
      <c r="D93" s="5" t="s">
        <v>42</v>
      </c>
      <c r="E93" s="5" t="s">
        <v>144</v>
      </c>
      <c r="F93" s="5" t="s">
        <v>128</v>
      </c>
      <c r="G93" s="7">
        <v>3420</v>
      </c>
      <c r="H93" s="10"/>
      <c r="I93" s="9">
        <f>ROUND((H93*G93),2)</f>
        <v>0</v>
      </c>
      <c r="O93">
        <f>rekapitulace!H8</f>
        <v>21</v>
      </c>
      <c r="P93">
        <f>ROUND(O93/100*I93,2)</f>
        <v>0</v>
      </c>
    </row>
    <row r="94" ht="25.5">
      <c r="E94" s="11" t="s">
        <v>145</v>
      </c>
    </row>
    <row r="95" ht="25.5">
      <c r="E95" s="11" t="s">
        <v>146</v>
      </c>
    </row>
    <row r="96" spans="1:16" ht="12.75" customHeight="1">
      <c r="A96" s="12"/>
      <c r="B96" s="12"/>
      <c r="C96" s="12" t="s">
        <v>19</v>
      </c>
      <c r="D96" s="12"/>
      <c r="E96" s="12" t="s">
        <v>58</v>
      </c>
      <c r="F96" s="12"/>
      <c r="G96" s="12"/>
      <c r="H96" s="12"/>
      <c r="I96" s="12">
        <f>SUM(I27:I95)</f>
        <v>0</v>
      </c>
      <c r="P96">
        <f>SUM(P27:P95)</f>
        <v>0</v>
      </c>
    </row>
    <row r="98" spans="1:9" ht="12.75" customHeight="1">
      <c r="A98" s="6"/>
      <c r="B98" s="6"/>
      <c r="C98" s="6" t="s">
        <v>30</v>
      </c>
      <c r="D98" s="6"/>
      <c r="E98" s="6" t="s">
        <v>147</v>
      </c>
      <c r="F98" s="6"/>
      <c r="G98" s="8"/>
      <c r="H98" s="6"/>
      <c r="I98" s="8"/>
    </row>
    <row r="99" spans="1:16" ht="12.75">
      <c r="A99" s="5">
        <v>28</v>
      </c>
      <c r="B99" s="5" t="s">
        <v>40</v>
      </c>
      <c r="C99" s="5" t="s">
        <v>148</v>
      </c>
      <c r="D99" s="5" t="s">
        <v>42</v>
      </c>
      <c r="E99" s="5" t="s">
        <v>149</v>
      </c>
      <c r="F99" s="5" t="s">
        <v>52</v>
      </c>
      <c r="G99" s="7">
        <v>6.9</v>
      </c>
      <c r="H99" s="10"/>
      <c r="I99" s="9">
        <f>ROUND((H99*G99),2)</f>
        <v>0</v>
      </c>
      <c r="O99">
        <f>rekapitulace!H8</f>
        <v>21</v>
      </c>
      <c r="P99">
        <f>ROUND(O99/100*I99,2)</f>
        <v>0</v>
      </c>
    </row>
    <row r="100" ht="25.5">
      <c r="E100" s="11" t="s">
        <v>150</v>
      </c>
    </row>
    <row r="101" ht="38.25">
      <c r="E101" s="11" t="s">
        <v>151</v>
      </c>
    </row>
    <row r="102" spans="1:16" ht="12.75">
      <c r="A102" s="5">
        <v>29</v>
      </c>
      <c r="B102" s="5" t="s">
        <v>40</v>
      </c>
      <c r="C102" s="5" t="s">
        <v>152</v>
      </c>
      <c r="D102" s="5" t="s">
        <v>42</v>
      </c>
      <c r="E102" s="5" t="s">
        <v>153</v>
      </c>
      <c r="F102" s="5" t="s">
        <v>128</v>
      </c>
      <c r="G102" s="7">
        <v>29.4</v>
      </c>
      <c r="H102" s="10"/>
      <c r="I102" s="9">
        <f>ROUND((H102*G102),2)</f>
        <v>0</v>
      </c>
      <c r="O102">
        <f>rekapitulace!H8</f>
        <v>21</v>
      </c>
      <c r="P102">
        <f>ROUND(O102/100*I102,2)</f>
        <v>0</v>
      </c>
    </row>
    <row r="103" ht="25.5">
      <c r="E103" s="11" t="s">
        <v>154</v>
      </c>
    </row>
    <row r="104" ht="38.25">
      <c r="E104" s="11" t="s">
        <v>155</v>
      </c>
    </row>
    <row r="105" spans="1:16" ht="12.75" customHeight="1">
      <c r="A105" s="12"/>
      <c r="B105" s="12"/>
      <c r="C105" s="12" t="s">
        <v>30</v>
      </c>
      <c r="D105" s="12"/>
      <c r="E105" s="12" t="s">
        <v>147</v>
      </c>
      <c r="F105" s="12"/>
      <c r="G105" s="12"/>
      <c r="H105" s="12"/>
      <c r="I105" s="12">
        <f>SUM(I99:I104)</f>
        <v>0</v>
      </c>
      <c r="P105">
        <f>SUM(P99:P104)</f>
        <v>0</v>
      </c>
    </row>
    <row r="107" spans="1:9" ht="12.75" customHeight="1">
      <c r="A107" s="6"/>
      <c r="B107" s="6"/>
      <c r="C107" s="6" t="s">
        <v>32</v>
      </c>
      <c r="D107" s="6"/>
      <c r="E107" s="6" t="s">
        <v>156</v>
      </c>
      <c r="F107" s="6"/>
      <c r="G107" s="8"/>
      <c r="H107" s="6"/>
      <c r="I107" s="8"/>
    </row>
    <row r="108" spans="1:16" ht="12.75">
      <c r="A108" s="5">
        <v>30</v>
      </c>
      <c r="B108" s="5" t="s">
        <v>40</v>
      </c>
      <c r="C108" s="5" t="s">
        <v>157</v>
      </c>
      <c r="D108" s="5" t="s">
        <v>42</v>
      </c>
      <c r="E108" s="5" t="s">
        <v>158</v>
      </c>
      <c r="F108" s="5" t="s">
        <v>52</v>
      </c>
      <c r="G108" s="7">
        <v>0.225</v>
      </c>
      <c r="H108" s="10"/>
      <c r="I108" s="9">
        <f>ROUND((H108*G108),2)</f>
        <v>0</v>
      </c>
      <c r="O108">
        <f>rekapitulace!H8</f>
        <v>21</v>
      </c>
      <c r="P108">
        <f>ROUND(O108/100*I108,2)</f>
        <v>0</v>
      </c>
    </row>
    <row r="109" ht="12.75">
      <c r="E109" s="11" t="s">
        <v>159</v>
      </c>
    </row>
    <row r="110" ht="357">
      <c r="E110" s="11" t="s">
        <v>160</v>
      </c>
    </row>
    <row r="111" spans="1:16" ht="12.75" customHeight="1">
      <c r="A111" s="12"/>
      <c r="B111" s="12"/>
      <c r="C111" s="12" t="s">
        <v>32</v>
      </c>
      <c r="D111" s="12"/>
      <c r="E111" s="12" t="s">
        <v>156</v>
      </c>
      <c r="F111" s="12"/>
      <c r="G111" s="12"/>
      <c r="H111" s="12"/>
      <c r="I111" s="12">
        <f>SUM(I108:I110)</f>
        <v>0</v>
      </c>
      <c r="P111">
        <f>SUM(P108:P110)</f>
        <v>0</v>
      </c>
    </row>
    <row r="113" spans="1:9" ht="12.75" customHeight="1">
      <c r="A113" s="6"/>
      <c r="B113" s="6"/>
      <c r="C113" s="6" t="s">
        <v>33</v>
      </c>
      <c r="D113" s="6"/>
      <c r="E113" s="6" t="s">
        <v>17</v>
      </c>
      <c r="F113" s="6"/>
      <c r="G113" s="8"/>
      <c r="H113" s="6"/>
      <c r="I113" s="8"/>
    </row>
    <row r="114" spans="1:16" ht="12.75">
      <c r="A114" s="5">
        <v>31</v>
      </c>
      <c r="B114" s="5" t="s">
        <v>40</v>
      </c>
      <c r="C114" s="5" t="s">
        <v>161</v>
      </c>
      <c r="D114" s="5" t="s">
        <v>42</v>
      </c>
      <c r="E114" s="5" t="s">
        <v>162</v>
      </c>
      <c r="F114" s="5" t="s">
        <v>52</v>
      </c>
      <c r="G114" s="7">
        <v>43.2</v>
      </c>
      <c r="H114" s="10"/>
      <c r="I114" s="9">
        <f>ROUND((H114*G114),2)</f>
        <v>0</v>
      </c>
      <c r="O114">
        <f>rekapitulace!H8</f>
        <v>21</v>
      </c>
      <c r="P114">
        <f>ROUND(O114/100*I114,2)</f>
        <v>0</v>
      </c>
    </row>
    <row r="115" ht="114.75">
      <c r="E115" s="11" t="s">
        <v>163</v>
      </c>
    </row>
    <row r="116" ht="51">
      <c r="E116" s="11" t="s">
        <v>164</v>
      </c>
    </row>
    <row r="117" spans="1:16" ht="12.75">
      <c r="A117" s="5">
        <v>32</v>
      </c>
      <c r="B117" s="5" t="s">
        <v>40</v>
      </c>
      <c r="C117" s="5" t="s">
        <v>165</v>
      </c>
      <c r="D117" s="5" t="s">
        <v>42</v>
      </c>
      <c r="E117" s="5" t="s">
        <v>166</v>
      </c>
      <c r="F117" s="5" t="s">
        <v>52</v>
      </c>
      <c r="G117" s="7">
        <v>146.57</v>
      </c>
      <c r="H117" s="10"/>
      <c r="I117" s="9">
        <f>ROUND((H117*G117),2)</f>
        <v>0</v>
      </c>
      <c r="O117">
        <f>rekapitulace!H8</f>
        <v>21</v>
      </c>
      <c r="P117">
        <f>ROUND(O117/100*I117,2)</f>
        <v>0</v>
      </c>
    </row>
    <row r="118" ht="140.25">
      <c r="E118" s="11" t="s">
        <v>167</v>
      </c>
    </row>
    <row r="119" ht="51">
      <c r="E119" s="11" t="s">
        <v>164</v>
      </c>
    </row>
    <row r="120" spans="1:16" ht="25.5">
      <c r="A120" s="5">
        <v>33</v>
      </c>
      <c r="B120" s="5" t="s">
        <v>40</v>
      </c>
      <c r="C120" s="5" t="s">
        <v>168</v>
      </c>
      <c r="D120" s="5" t="s">
        <v>42</v>
      </c>
      <c r="E120" s="5" t="s">
        <v>169</v>
      </c>
      <c r="F120" s="5" t="s">
        <v>128</v>
      </c>
      <c r="G120" s="7">
        <v>530</v>
      </c>
      <c r="H120" s="10"/>
      <c r="I120" s="9">
        <f>ROUND((H120*G120),2)</f>
        <v>0</v>
      </c>
      <c r="O120">
        <f>rekapitulace!H8</f>
        <v>21</v>
      </c>
      <c r="P120">
        <f>ROUND(O120/100*I120,2)</f>
        <v>0</v>
      </c>
    </row>
    <row r="121" ht="12.75">
      <c r="E121" s="11" t="s">
        <v>170</v>
      </c>
    </row>
    <row r="122" ht="51">
      <c r="E122" s="11" t="s">
        <v>171</v>
      </c>
    </row>
    <row r="123" spans="1:16" ht="25.5">
      <c r="A123" s="5">
        <v>34</v>
      </c>
      <c r="B123" s="5" t="s">
        <v>40</v>
      </c>
      <c r="C123" s="5" t="s">
        <v>172</v>
      </c>
      <c r="D123" s="5" t="s">
        <v>42</v>
      </c>
      <c r="E123" s="5" t="s">
        <v>173</v>
      </c>
      <c r="F123" s="5" t="s">
        <v>128</v>
      </c>
      <c r="G123" s="7">
        <v>530</v>
      </c>
      <c r="H123" s="10"/>
      <c r="I123" s="9">
        <f>ROUND((H123*G123),2)</f>
        <v>0</v>
      </c>
      <c r="O123">
        <f>rekapitulace!H8</f>
        <v>21</v>
      </c>
      <c r="P123">
        <f>ROUND(O123/100*I123,2)</f>
        <v>0</v>
      </c>
    </row>
    <row r="124" ht="12.75">
      <c r="E124" s="11" t="s">
        <v>174</v>
      </c>
    </row>
    <row r="125" ht="51">
      <c r="E125" s="11" t="s">
        <v>171</v>
      </c>
    </row>
    <row r="126" spans="1:16" ht="12.75">
      <c r="A126" s="5">
        <v>35</v>
      </c>
      <c r="B126" s="5" t="s">
        <v>40</v>
      </c>
      <c r="C126" s="5" t="s">
        <v>175</v>
      </c>
      <c r="D126" s="5" t="s">
        <v>42</v>
      </c>
      <c r="E126" s="5" t="s">
        <v>176</v>
      </c>
      <c r="F126" s="5" t="s">
        <v>52</v>
      </c>
      <c r="G126" s="7">
        <v>21.2</v>
      </c>
      <c r="H126" s="10"/>
      <c r="I126" s="9">
        <f>ROUND((H126*G126),2)</f>
        <v>0</v>
      </c>
      <c r="O126">
        <f>rekapitulace!H8</f>
        <v>21</v>
      </c>
      <c r="P126">
        <f>ROUND(O126/100*I126,2)</f>
        <v>0</v>
      </c>
    </row>
    <row r="127" ht="63.75">
      <c r="E127" s="11" t="s">
        <v>177</v>
      </c>
    </row>
    <row r="128" ht="204">
      <c r="E128" s="11" t="s">
        <v>178</v>
      </c>
    </row>
    <row r="129" spans="1:16" ht="25.5">
      <c r="A129" s="5">
        <v>36</v>
      </c>
      <c r="B129" s="5" t="s">
        <v>40</v>
      </c>
      <c r="C129" s="5" t="s">
        <v>179</v>
      </c>
      <c r="D129" s="5" t="s">
        <v>42</v>
      </c>
      <c r="E129" s="5" t="s">
        <v>180</v>
      </c>
      <c r="F129" s="5" t="s">
        <v>52</v>
      </c>
      <c r="G129" s="7">
        <v>31.8</v>
      </c>
      <c r="H129" s="10"/>
      <c r="I129" s="9">
        <f>ROUND((H129*G129),2)</f>
        <v>0</v>
      </c>
      <c r="O129">
        <f>rekapitulace!H8</f>
        <v>21</v>
      </c>
      <c r="P129">
        <f>ROUND(O129/100*I129,2)</f>
        <v>0</v>
      </c>
    </row>
    <row r="130" ht="63.75">
      <c r="E130" s="11" t="s">
        <v>181</v>
      </c>
    </row>
    <row r="131" ht="204">
      <c r="E131" s="11" t="s">
        <v>182</v>
      </c>
    </row>
    <row r="132" spans="1:16" ht="12.75">
      <c r="A132" s="5">
        <v>37</v>
      </c>
      <c r="B132" s="5" t="s">
        <v>40</v>
      </c>
      <c r="C132" s="5" t="s">
        <v>183</v>
      </c>
      <c r="D132" s="5" t="s">
        <v>42</v>
      </c>
      <c r="E132" s="5" t="s">
        <v>184</v>
      </c>
      <c r="F132" s="5" t="s">
        <v>128</v>
      </c>
      <c r="G132" s="7">
        <v>302</v>
      </c>
      <c r="H132" s="10"/>
      <c r="I132" s="9">
        <f>ROUND((H132*G132),2)</f>
        <v>0</v>
      </c>
      <c r="O132">
        <f>rekapitulace!H8</f>
        <v>21</v>
      </c>
      <c r="P132">
        <f>ROUND(O132/100*I132,2)</f>
        <v>0</v>
      </c>
    </row>
    <row r="133" ht="25.5">
      <c r="E133" s="11" t="s">
        <v>185</v>
      </c>
    </row>
    <row r="134" ht="140.25">
      <c r="E134" s="11" t="s">
        <v>186</v>
      </c>
    </row>
    <row r="135" spans="1:16" ht="12.75">
      <c r="A135" s="5">
        <v>38</v>
      </c>
      <c r="B135" s="5" t="s">
        <v>40</v>
      </c>
      <c r="C135" s="5" t="s">
        <v>187</v>
      </c>
      <c r="D135" s="5" t="s">
        <v>42</v>
      </c>
      <c r="E135" s="5" t="s">
        <v>188</v>
      </c>
      <c r="F135" s="5" t="s">
        <v>128</v>
      </c>
      <c r="G135" s="7">
        <v>38</v>
      </c>
      <c r="H135" s="10"/>
      <c r="I135" s="9">
        <f>ROUND((H135*G135),2)</f>
        <v>0</v>
      </c>
      <c r="O135">
        <f>rekapitulace!H8</f>
        <v>21</v>
      </c>
      <c r="P135">
        <f>ROUND(O135/100*I135,2)</f>
        <v>0</v>
      </c>
    </row>
    <row r="136" ht="25.5">
      <c r="E136" s="11" t="s">
        <v>189</v>
      </c>
    </row>
    <row r="137" ht="140.25">
      <c r="E137" s="11" t="s">
        <v>186</v>
      </c>
    </row>
    <row r="138" spans="1:16" ht="12.75">
      <c r="A138" s="5">
        <v>39</v>
      </c>
      <c r="B138" s="5" t="s">
        <v>40</v>
      </c>
      <c r="C138" s="5" t="s">
        <v>190</v>
      </c>
      <c r="D138" s="5" t="s">
        <v>42</v>
      </c>
      <c r="E138" s="5" t="s">
        <v>191</v>
      </c>
      <c r="F138" s="5" t="s">
        <v>128</v>
      </c>
      <c r="G138" s="7">
        <v>11.7</v>
      </c>
      <c r="H138" s="10"/>
      <c r="I138" s="9">
        <f>ROUND((H138*G138),2)</f>
        <v>0</v>
      </c>
      <c r="O138">
        <f>rekapitulace!H8</f>
        <v>21</v>
      </c>
      <c r="P138">
        <f>ROUND(O138/100*I138,2)</f>
        <v>0</v>
      </c>
    </row>
    <row r="139" ht="51">
      <c r="E139" s="11" t="s">
        <v>192</v>
      </c>
    </row>
    <row r="140" ht="140.25">
      <c r="E140" s="11" t="s">
        <v>186</v>
      </c>
    </row>
    <row r="141" spans="1:16" ht="12.75">
      <c r="A141" s="5">
        <v>40</v>
      </c>
      <c r="B141" s="5" t="s">
        <v>40</v>
      </c>
      <c r="C141" s="5" t="s">
        <v>193</v>
      </c>
      <c r="D141" s="5" t="s">
        <v>42</v>
      </c>
      <c r="E141" s="5" t="s">
        <v>194</v>
      </c>
      <c r="F141" s="5" t="s">
        <v>128</v>
      </c>
      <c r="G141" s="7">
        <v>3</v>
      </c>
      <c r="H141" s="10"/>
      <c r="I141" s="9">
        <f>ROUND((H141*G141),2)</f>
        <v>0</v>
      </c>
      <c r="O141">
        <f>rekapitulace!H8</f>
        <v>21</v>
      </c>
      <c r="P141">
        <f>ROUND(O141/100*I141,2)</f>
        <v>0</v>
      </c>
    </row>
    <row r="142" ht="25.5">
      <c r="E142" s="11" t="s">
        <v>195</v>
      </c>
    </row>
    <row r="143" ht="140.25">
      <c r="E143" s="11" t="s">
        <v>186</v>
      </c>
    </row>
    <row r="144" spans="1:16" ht="25.5">
      <c r="A144" s="5">
        <v>41</v>
      </c>
      <c r="B144" s="5" t="s">
        <v>40</v>
      </c>
      <c r="C144" s="5" t="s">
        <v>196</v>
      </c>
      <c r="D144" s="5" t="s">
        <v>42</v>
      </c>
      <c r="E144" s="5" t="s">
        <v>197</v>
      </c>
      <c r="F144" s="5" t="s">
        <v>76</v>
      </c>
      <c r="G144" s="7">
        <v>35.3</v>
      </c>
      <c r="H144" s="10"/>
      <c r="I144" s="9">
        <f>ROUND((H144*G144),2)</f>
        <v>0</v>
      </c>
      <c r="O144">
        <f>rekapitulace!H8</f>
        <v>21</v>
      </c>
      <c r="P144">
        <f>ROUND(O144/100*I144,2)</f>
        <v>0</v>
      </c>
    </row>
    <row r="145" ht="25.5">
      <c r="E145" s="11" t="s">
        <v>198</v>
      </c>
    </row>
    <row r="146" ht="38.25">
      <c r="E146" s="11" t="s">
        <v>199</v>
      </c>
    </row>
    <row r="147" spans="1:16" ht="12.75" customHeight="1">
      <c r="A147" s="12"/>
      <c r="B147" s="12"/>
      <c r="C147" s="12" t="s">
        <v>33</v>
      </c>
      <c r="D147" s="12"/>
      <c r="E147" s="12" t="s">
        <v>17</v>
      </c>
      <c r="F147" s="12"/>
      <c r="G147" s="12"/>
      <c r="H147" s="12"/>
      <c r="I147" s="12">
        <f>SUM(I114:I146)</f>
        <v>0</v>
      </c>
      <c r="P147">
        <f>SUM(P114:P146)</f>
        <v>0</v>
      </c>
    </row>
    <row r="149" spans="1:9" ht="12.75" customHeight="1">
      <c r="A149" s="6"/>
      <c r="B149" s="6"/>
      <c r="C149" s="6" t="s">
        <v>35</v>
      </c>
      <c r="D149" s="6"/>
      <c r="E149" s="6" t="s">
        <v>200</v>
      </c>
      <c r="F149" s="6"/>
      <c r="G149" s="8"/>
      <c r="H149" s="6"/>
      <c r="I149" s="8"/>
    </row>
    <row r="150" spans="1:16" ht="12.75">
      <c r="A150" s="5">
        <v>42</v>
      </c>
      <c r="B150" s="5" t="s">
        <v>40</v>
      </c>
      <c r="C150" s="5" t="s">
        <v>201</v>
      </c>
      <c r="D150" s="5" t="s">
        <v>42</v>
      </c>
      <c r="E150" s="5" t="s">
        <v>202</v>
      </c>
      <c r="F150" s="5" t="s">
        <v>76</v>
      </c>
      <c r="G150" s="7">
        <v>21</v>
      </c>
      <c r="H150" s="10"/>
      <c r="I150" s="9">
        <f>ROUND((H150*G150),2)</f>
        <v>0</v>
      </c>
      <c r="O150">
        <f>rekapitulace!H8</f>
        <v>21</v>
      </c>
      <c r="P150">
        <f>ROUND(O150/100*I150,2)</f>
        <v>0</v>
      </c>
    </row>
    <row r="151" ht="12.75">
      <c r="E151" s="11" t="s">
        <v>203</v>
      </c>
    </row>
    <row r="152" ht="127.5">
      <c r="E152" s="11" t="s">
        <v>204</v>
      </c>
    </row>
    <row r="153" spans="1:16" ht="12.75">
      <c r="A153" s="5">
        <v>43</v>
      </c>
      <c r="B153" s="5" t="s">
        <v>40</v>
      </c>
      <c r="C153" s="5" t="s">
        <v>205</v>
      </c>
      <c r="D153" s="5" t="s">
        <v>42</v>
      </c>
      <c r="E153" s="5" t="s">
        <v>206</v>
      </c>
      <c r="F153" s="5" t="s">
        <v>76</v>
      </c>
      <c r="G153" s="7">
        <v>21</v>
      </c>
      <c r="H153" s="10"/>
      <c r="I153" s="9">
        <f>ROUND((H153*G153),2)</f>
        <v>0</v>
      </c>
      <c r="O153">
        <f>rekapitulace!H8</f>
        <v>21</v>
      </c>
      <c r="P153">
        <f>ROUND(O153/100*I153,2)</f>
        <v>0</v>
      </c>
    </row>
    <row r="154" ht="12.75">
      <c r="E154" s="11" t="s">
        <v>207</v>
      </c>
    </row>
    <row r="155" ht="89.25">
      <c r="E155" s="11" t="s">
        <v>208</v>
      </c>
    </row>
    <row r="156" spans="1:16" ht="25.5">
      <c r="A156" s="5">
        <v>44</v>
      </c>
      <c r="B156" s="5" t="s">
        <v>40</v>
      </c>
      <c r="C156" s="5" t="s">
        <v>209</v>
      </c>
      <c r="D156" s="5" t="s">
        <v>42</v>
      </c>
      <c r="E156" s="5" t="s">
        <v>210</v>
      </c>
      <c r="F156" s="5" t="s">
        <v>76</v>
      </c>
      <c r="G156" s="7">
        <v>21</v>
      </c>
      <c r="H156" s="10"/>
      <c r="I156" s="9">
        <f>ROUND((H156*G156),2)</f>
        <v>0</v>
      </c>
      <c r="O156">
        <f>rekapitulace!H8</f>
        <v>21</v>
      </c>
      <c r="P156">
        <f>ROUND(O156/100*I156,2)</f>
        <v>0</v>
      </c>
    </row>
    <row r="157" ht="38.25">
      <c r="E157" s="11" t="s">
        <v>211</v>
      </c>
    </row>
    <row r="158" ht="102">
      <c r="E158" s="11" t="s">
        <v>212</v>
      </c>
    </row>
    <row r="159" spans="1:16" ht="12.75" customHeight="1">
      <c r="A159" s="12"/>
      <c r="B159" s="12"/>
      <c r="C159" s="12" t="s">
        <v>35</v>
      </c>
      <c r="D159" s="12"/>
      <c r="E159" s="12" t="s">
        <v>200</v>
      </c>
      <c r="F159" s="12"/>
      <c r="G159" s="12"/>
      <c r="H159" s="12"/>
      <c r="I159" s="12">
        <f>SUM(I150:I158)</f>
        <v>0</v>
      </c>
      <c r="P159">
        <f>SUM(P150:P158)</f>
        <v>0</v>
      </c>
    </row>
    <row r="161" spans="1:9" ht="12.75" customHeight="1">
      <c r="A161" s="6"/>
      <c r="B161" s="6"/>
      <c r="C161" s="6" t="s">
        <v>36</v>
      </c>
      <c r="D161" s="6"/>
      <c r="E161" s="6" t="s">
        <v>213</v>
      </c>
      <c r="F161" s="6"/>
      <c r="G161" s="8"/>
      <c r="H161" s="6"/>
      <c r="I161" s="8"/>
    </row>
    <row r="162" spans="1:16" ht="25.5">
      <c r="A162" s="5">
        <v>45</v>
      </c>
      <c r="B162" s="5" t="s">
        <v>40</v>
      </c>
      <c r="C162" s="5" t="s">
        <v>214</v>
      </c>
      <c r="D162" s="5" t="s">
        <v>42</v>
      </c>
      <c r="E162" s="5" t="s">
        <v>215</v>
      </c>
      <c r="F162" s="5" t="s">
        <v>61</v>
      </c>
      <c r="G162" s="7">
        <v>1</v>
      </c>
      <c r="H162" s="10"/>
      <c r="I162" s="9">
        <f>ROUND((H162*G162),2)</f>
        <v>0</v>
      </c>
      <c r="O162">
        <f>rekapitulace!H8</f>
        <v>21</v>
      </c>
      <c r="P162">
        <f>ROUND(O162/100*I162,2)</f>
        <v>0</v>
      </c>
    </row>
    <row r="163" ht="25.5">
      <c r="E163" s="11" t="s">
        <v>216</v>
      </c>
    </row>
    <row r="164" ht="76.5">
      <c r="E164" s="11" t="s">
        <v>217</v>
      </c>
    </row>
    <row r="165" spans="1:16" ht="12.75">
      <c r="A165" s="5">
        <v>46</v>
      </c>
      <c r="B165" s="5" t="s">
        <v>40</v>
      </c>
      <c r="C165" s="5" t="s">
        <v>218</v>
      </c>
      <c r="D165" s="5" t="s">
        <v>42</v>
      </c>
      <c r="E165" s="5" t="s">
        <v>219</v>
      </c>
      <c r="F165" s="5" t="s">
        <v>61</v>
      </c>
      <c r="G165" s="7">
        <v>1</v>
      </c>
      <c r="H165" s="10"/>
      <c r="I165" s="9">
        <f>ROUND((H165*G165),2)</f>
        <v>0</v>
      </c>
      <c r="O165">
        <f>rekapitulace!H8</f>
        <v>21</v>
      </c>
      <c r="P165">
        <f>ROUND(O165/100*I165,2)</f>
        <v>0</v>
      </c>
    </row>
    <row r="166" ht="12.75">
      <c r="E166" s="11" t="s">
        <v>220</v>
      </c>
    </row>
    <row r="167" ht="25.5">
      <c r="E167" s="11" t="s">
        <v>221</v>
      </c>
    </row>
    <row r="168" spans="1:16" ht="12.75">
      <c r="A168" s="5">
        <v>47</v>
      </c>
      <c r="B168" s="5" t="s">
        <v>40</v>
      </c>
      <c r="C168" s="5" t="s">
        <v>222</v>
      </c>
      <c r="D168" s="5" t="s">
        <v>42</v>
      </c>
      <c r="E168" s="5" t="s">
        <v>223</v>
      </c>
      <c r="F168" s="5" t="s">
        <v>61</v>
      </c>
      <c r="G168" s="7">
        <v>7</v>
      </c>
      <c r="H168" s="10"/>
      <c r="I168" s="9">
        <f>ROUND((H168*G168),2)</f>
        <v>0</v>
      </c>
      <c r="O168">
        <f>rekapitulace!H8</f>
        <v>21</v>
      </c>
      <c r="P168">
        <f>ROUND(O168/100*I168,2)</f>
        <v>0</v>
      </c>
    </row>
    <row r="169" ht="12.75">
      <c r="E169" s="11" t="s">
        <v>224</v>
      </c>
    </row>
    <row r="170" ht="25.5">
      <c r="E170" s="11" t="s">
        <v>225</v>
      </c>
    </row>
    <row r="171" spans="1:16" ht="12.75">
      <c r="A171" s="5">
        <v>48</v>
      </c>
      <c r="B171" s="5" t="s">
        <v>40</v>
      </c>
      <c r="C171" s="5" t="s">
        <v>226</v>
      </c>
      <c r="D171" s="5" t="s">
        <v>42</v>
      </c>
      <c r="E171" s="5" t="s">
        <v>227</v>
      </c>
      <c r="F171" s="5" t="s">
        <v>61</v>
      </c>
      <c r="G171" s="7">
        <v>1</v>
      </c>
      <c r="H171" s="10"/>
      <c r="I171" s="9">
        <f>ROUND((H171*G171),2)</f>
        <v>0</v>
      </c>
      <c r="O171">
        <f>rekapitulace!H8</f>
        <v>21</v>
      </c>
      <c r="P171">
        <f>ROUND(O171/100*I171,2)</f>
        <v>0</v>
      </c>
    </row>
    <row r="172" ht="12.75">
      <c r="E172" s="11" t="s">
        <v>228</v>
      </c>
    </row>
    <row r="173" ht="25.5">
      <c r="E173" s="11" t="s">
        <v>225</v>
      </c>
    </row>
    <row r="174" spans="1:16" ht="12.75">
      <c r="A174" s="5">
        <v>49</v>
      </c>
      <c r="B174" s="5" t="s">
        <v>40</v>
      </c>
      <c r="C174" s="5" t="s">
        <v>229</v>
      </c>
      <c r="D174" s="5" t="s">
        <v>42</v>
      </c>
      <c r="E174" s="5" t="s">
        <v>230</v>
      </c>
      <c r="F174" s="5" t="s">
        <v>61</v>
      </c>
      <c r="G174" s="7">
        <v>5</v>
      </c>
      <c r="H174" s="10"/>
      <c r="I174" s="9">
        <f>ROUND((H174*G174),2)</f>
        <v>0</v>
      </c>
      <c r="O174">
        <f>rekapitulace!H8</f>
        <v>21</v>
      </c>
      <c r="P174">
        <f>ROUND(O174/100*I174,2)</f>
        <v>0</v>
      </c>
    </row>
    <row r="175" ht="12.75">
      <c r="E175" s="11" t="s">
        <v>231</v>
      </c>
    </row>
    <row r="176" ht="25.5">
      <c r="E176" s="11" t="s">
        <v>225</v>
      </c>
    </row>
    <row r="177" spans="1:16" ht="12.75" customHeight="1">
      <c r="A177" s="12"/>
      <c r="B177" s="12"/>
      <c r="C177" s="12" t="s">
        <v>36</v>
      </c>
      <c r="D177" s="12"/>
      <c r="E177" s="12" t="s">
        <v>213</v>
      </c>
      <c r="F177" s="12"/>
      <c r="G177" s="12"/>
      <c r="H177" s="12"/>
      <c r="I177" s="12">
        <f>SUM(I162:I176)</f>
        <v>0</v>
      </c>
      <c r="P177">
        <f>SUM(P162:P176)</f>
        <v>0</v>
      </c>
    </row>
    <row r="179" spans="1:9" ht="12.75" customHeight="1">
      <c r="A179" s="6"/>
      <c r="B179" s="6"/>
      <c r="C179" s="6" t="s">
        <v>37</v>
      </c>
      <c r="D179" s="6"/>
      <c r="E179" s="6" t="s">
        <v>232</v>
      </c>
      <c r="F179" s="6"/>
      <c r="G179" s="8"/>
      <c r="H179" s="6"/>
      <c r="I179" s="8"/>
    </row>
    <row r="180" spans="1:16" ht="25.5">
      <c r="A180" s="5">
        <v>50</v>
      </c>
      <c r="B180" s="5" t="s">
        <v>40</v>
      </c>
      <c r="C180" s="5" t="s">
        <v>233</v>
      </c>
      <c r="D180" s="5" t="s">
        <v>42</v>
      </c>
      <c r="E180" s="5" t="s">
        <v>234</v>
      </c>
      <c r="F180" s="5" t="s">
        <v>61</v>
      </c>
      <c r="G180" s="7">
        <v>14</v>
      </c>
      <c r="H180" s="10"/>
      <c r="I180" s="9">
        <f>ROUND((H180*G180),2)</f>
        <v>0</v>
      </c>
      <c r="O180">
        <f>rekapitulace!H8</f>
        <v>21</v>
      </c>
      <c r="P180">
        <f>ROUND(O180/100*I180,2)</f>
        <v>0</v>
      </c>
    </row>
    <row r="181" ht="153">
      <c r="E181" s="11" t="s">
        <v>235</v>
      </c>
    </row>
    <row r="182" ht="25.5">
      <c r="E182" s="11" t="s">
        <v>236</v>
      </c>
    </row>
    <row r="183" spans="1:16" ht="25.5">
      <c r="A183" s="5">
        <v>51</v>
      </c>
      <c r="B183" s="5" t="s">
        <v>40</v>
      </c>
      <c r="C183" s="5" t="s">
        <v>237</v>
      </c>
      <c r="D183" s="5" t="s">
        <v>42</v>
      </c>
      <c r="E183" s="5" t="s">
        <v>238</v>
      </c>
      <c r="F183" s="5" t="s">
        <v>61</v>
      </c>
      <c r="G183" s="7">
        <v>7</v>
      </c>
      <c r="H183" s="10"/>
      <c r="I183" s="9">
        <f>ROUND((H183*G183),2)</f>
        <v>0</v>
      </c>
      <c r="O183">
        <f>rekapitulace!H8</f>
        <v>21</v>
      </c>
      <c r="P183">
        <f>ROUND(O183/100*I183,2)</f>
        <v>0</v>
      </c>
    </row>
    <row r="184" ht="12.75">
      <c r="E184" s="11" t="s">
        <v>239</v>
      </c>
    </row>
    <row r="185" ht="25.5">
      <c r="E185" s="11" t="s">
        <v>240</v>
      </c>
    </row>
    <row r="186" spans="1:16" ht="38.25">
      <c r="A186" s="5">
        <v>52</v>
      </c>
      <c r="B186" s="5" t="s">
        <v>40</v>
      </c>
      <c r="C186" s="5" t="s">
        <v>241</v>
      </c>
      <c r="D186" s="5" t="s">
        <v>42</v>
      </c>
      <c r="E186" s="5" t="s">
        <v>242</v>
      </c>
      <c r="F186" s="5" t="s">
        <v>128</v>
      </c>
      <c r="G186" s="7">
        <v>2.32</v>
      </c>
      <c r="H186" s="10"/>
      <c r="I186" s="9">
        <f>ROUND((H186*G186),2)</f>
        <v>0</v>
      </c>
      <c r="O186">
        <f>rekapitulace!H8</f>
        <v>21</v>
      </c>
      <c r="P186">
        <f>ROUND(O186/100*I186,2)</f>
        <v>0</v>
      </c>
    </row>
    <row r="187" ht="63.75">
      <c r="E187" s="11" t="s">
        <v>243</v>
      </c>
    </row>
    <row r="188" ht="38.25">
      <c r="E188" s="11" t="s">
        <v>244</v>
      </c>
    </row>
    <row r="189" spans="1:16" ht="12.75">
      <c r="A189" s="5">
        <v>53</v>
      </c>
      <c r="B189" s="5" t="s">
        <v>40</v>
      </c>
      <c r="C189" s="5" t="s">
        <v>245</v>
      </c>
      <c r="D189" s="5" t="s">
        <v>42</v>
      </c>
      <c r="E189" s="5" t="s">
        <v>246</v>
      </c>
      <c r="F189" s="5" t="s">
        <v>52</v>
      </c>
      <c r="G189" s="7">
        <v>10</v>
      </c>
      <c r="H189" s="10"/>
      <c r="I189" s="9">
        <f>ROUND((H189*G189),2)</f>
        <v>0</v>
      </c>
      <c r="O189">
        <f>rekapitulace!H8</f>
        <v>21</v>
      </c>
      <c r="P189">
        <f>ROUND(O189/100*I189,2)</f>
        <v>0</v>
      </c>
    </row>
    <row r="190" ht="12.75">
      <c r="E190" s="11" t="s">
        <v>247</v>
      </c>
    </row>
    <row r="191" ht="38.25">
      <c r="E191" s="11" t="s">
        <v>248</v>
      </c>
    </row>
    <row r="192" spans="1:16" ht="12.75">
      <c r="A192" s="5">
        <v>54</v>
      </c>
      <c r="B192" s="5" t="s">
        <v>40</v>
      </c>
      <c r="C192" s="5" t="s">
        <v>249</v>
      </c>
      <c r="D192" s="5" t="s">
        <v>42</v>
      </c>
      <c r="E192" s="5" t="s">
        <v>250</v>
      </c>
      <c r="F192" s="5" t="s">
        <v>76</v>
      </c>
      <c r="G192" s="7">
        <v>84.3</v>
      </c>
      <c r="H192" s="10"/>
      <c r="I192" s="9">
        <f>ROUND((H192*G192),2)</f>
        <v>0</v>
      </c>
      <c r="O192">
        <f>rekapitulace!H8</f>
        <v>21</v>
      </c>
      <c r="P192">
        <f>ROUND(O192/100*I192,2)</f>
        <v>0</v>
      </c>
    </row>
    <row r="193" ht="63.75">
      <c r="E193" s="11" t="s">
        <v>251</v>
      </c>
    </row>
    <row r="194" ht="38.25">
      <c r="E194" s="11" t="s">
        <v>252</v>
      </c>
    </row>
    <row r="195" spans="1:16" ht="12.75">
      <c r="A195" s="5">
        <v>55</v>
      </c>
      <c r="B195" s="5" t="s">
        <v>40</v>
      </c>
      <c r="C195" s="5" t="s">
        <v>253</v>
      </c>
      <c r="D195" s="5" t="s">
        <v>42</v>
      </c>
      <c r="E195" s="5" t="s">
        <v>254</v>
      </c>
      <c r="F195" s="5" t="s">
        <v>76</v>
      </c>
      <c r="G195" s="7">
        <v>178</v>
      </c>
      <c r="H195" s="10"/>
      <c r="I195" s="9">
        <f>ROUND((H195*G195),2)</f>
        <v>0</v>
      </c>
      <c r="O195">
        <f>rekapitulace!H8</f>
        <v>21</v>
      </c>
      <c r="P195">
        <f>ROUND(O195/100*I195,2)</f>
        <v>0</v>
      </c>
    </row>
    <row r="196" ht="25.5">
      <c r="E196" s="11" t="s">
        <v>255</v>
      </c>
    </row>
    <row r="197" ht="38.25">
      <c r="E197" s="11" t="s">
        <v>256</v>
      </c>
    </row>
    <row r="198" spans="1:16" ht="25.5">
      <c r="A198" s="5">
        <v>56</v>
      </c>
      <c r="B198" s="5" t="s">
        <v>40</v>
      </c>
      <c r="C198" s="5" t="s">
        <v>257</v>
      </c>
      <c r="D198" s="5" t="s">
        <v>42</v>
      </c>
      <c r="E198" s="5" t="s">
        <v>258</v>
      </c>
      <c r="F198" s="5" t="s">
        <v>76</v>
      </c>
      <c r="G198" s="7">
        <v>60</v>
      </c>
      <c r="H198" s="10"/>
      <c r="I198" s="9">
        <f>ROUND((H198*G198),2)</f>
        <v>0</v>
      </c>
      <c r="O198">
        <f>rekapitulace!H8</f>
        <v>21</v>
      </c>
      <c r="P198">
        <f>ROUND(O198/100*I198,2)</f>
        <v>0</v>
      </c>
    </row>
    <row r="199" ht="25.5">
      <c r="E199" s="11" t="s">
        <v>259</v>
      </c>
    </row>
    <row r="200" ht="38.25">
      <c r="E200" s="11" t="s">
        <v>260</v>
      </c>
    </row>
    <row r="201" spans="1:16" ht="25.5">
      <c r="A201" s="5">
        <v>57</v>
      </c>
      <c r="B201" s="5" t="s">
        <v>40</v>
      </c>
      <c r="C201" s="5" t="s">
        <v>261</v>
      </c>
      <c r="D201" s="5" t="s">
        <v>42</v>
      </c>
      <c r="E201" s="5" t="s">
        <v>262</v>
      </c>
      <c r="F201" s="5" t="s">
        <v>128</v>
      </c>
      <c r="G201" s="7">
        <v>53</v>
      </c>
      <c r="H201" s="10"/>
      <c r="I201" s="9">
        <f>ROUND((H201*G201),2)</f>
        <v>0</v>
      </c>
      <c r="O201">
        <f>rekapitulace!H8</f>
        <v>21</v>
      </c>
      <c r="P201">
        <f>ROUND(O201/100*I201,2)</f>
        <v>0</v>
      </c>
    </row>
    <row r="202" ht="25.5">
      <c r="E202" s="11" t="s">
        <v>263</v>
      </c>
    </row>
    <row r="203" ht="38.25">
      <c r="E203" s="11" t="s">
        <v>264</v>
      </c>
    </row>
    <row r="204" spans="1:16" ht="12.75">
      <c r="A204" s="5">
        <v>58</v>
      </c>
      <c r="B204" s="5" t="s">
        <v>40</v>
      </c>
      <c r="C204" s="5" t="s">
        <v>265</v>
      </c>
      <c r="D204" s="5" t="s">
        <v>42</v>
      </c>
      <c r="E204" s="5" t="s">
        <v>266</v>
      </c>
      <c r="F204" s="5" t="s">
        <v>76</v>
      </c>
      <c r="G204" s="7">
        <v>70.6</v>
      </c>
      <c r="H204" s="10"/>
      <c r="I204" s="9">
        <f>ROUND((H204*G204),2)</f>
        <v>0</v>
      </c>
      <c r="O204">
        <f>rekapitulace!H8</f>
        <v>21</v>
      </c>
      <c r="P204">
        <f>ROUND(O204/100*I204,2)</f>
        <v>0</v>
      </c>
    </row>
    <row r="205" ht="25.5">
      <c r="E205" s="11" t="s">
        <v>267</v>
      </c>
    </row>
    <row r="206" ht="12.75">
      <c r="E206" s="11" t="s">
        <v>268</v>
      </c>
    </row>
    <row r="207" spans="1:16" ht="12.75">
      <c r="A207" s="5">
        <v>59</v>
      </c>
      <c r="B207" s="5" t="s">
        <v>40</v>
      </c>
      <c r="C207" s="5" t="s">
        <v>269</v>
      </c>
      <c r="D207" s="5" t="s">
        <v>42</v>
      </c>
      <c r="E207" s="5" t="s">
        <v>270</v>
      </c>
      <c r="F207" s="5" t="s">
        <v>76</v>
      </c>
      <c r="G207" s="7">
        <v>4</v>
      </c>
      <c r="H207" s="10"/>
      <c r="I207" s="9">
        <f>ROUND((H207*G207),2)</f>
        <v>0</v>
      </c>
      <c r="O207">
        <f>rekapitulace!H8</f>
        <v>21</v>
      </c>
      <c r="P207">
        <f>ROUND(O207/100*I207,2)</f>
        <v>0</v>
      </c>
    </row>
    <row r="208" ht="12.75">
      <c r="E208" s="11" t="s">
        <v>271</v>
      </c>
    </row>
    <row r="209" ht="76.5">
      <c r="E209" s="11" t="s">
        <v>272</v>
      </c>
    </row>
    <row r="210" spans="1:16" ht="25.5">
      <c r="A210" s="5">
        <v>60</v>
      </c>
      <c r="B210" s="5" t="s">
        <v>40</v>
      </c>
      <c r="C210" s="5" t="s">
        <v>273</v>
      </c>
      <c r="D210" s="5" t="s">
        <v>42</v>
      </c>
      <c r="E210" s="5" t="s">
        <v>274</v>
      </c>
      <c r="F210" s="5" t="s">
        <v>61</v>
      </c>
      <c r="G210" s="7">
        <v>1</v>
      </c>
      <c r="H210" s="10"/>
      <c r="I210" s="9">
        <f>ROUND((H210*G210),2)</f>
        <v>0</v>
      </c>
      <c r="O210">
        <f>rekapitulace!H8</f>
        <v>21</v>
      </c>
      <c r="P210">
        <f>ROUND(O210/100*I210,2)</f>
        <v>0</v>
      </c>
    </row>
    <row r="211" ht="25.5">
      <c r="E211" s="11" t="s">
        <v>216</v>
      </c>
    </row>
    <row r="212" ht="89.25">
      <c r="E212" s="11" t="s">
        <v>275</v>
      </c>
    </row>
    <row r="213" spans="1:16" ht="12.75" customHeight="1">
      <c r="A213" s="12"/>
      <c r="B213" s="12"/>
      <c r="C213" s="12" t="s">
        <v>37</v>
      </c>
      <c r="D213" s="12"/>
      <c r="E213" s="12" t="s">
        <v>232</v>
      </c>
      <c r="F213" s="12"/>
      <c r="G213" s="12"/>
      <c r="H213" s="12"/>
      <c r="I213" s="12">
        <f>SUM(I180:I212)</f>
        <v>0</v>
      </c>
      <c r="P213">
        <f>SUM(P180:P212)</f>
        <v>0</v>
      </c>
    </row>
    <row r="215" spans="1:16" ht="12.75" customHeight="1">
      <c r="A215" s="12"/>
      <c r="B215" s="12"/>
      <c r="C215" s="12"/>
      <c r="D215" s="12"/>
      <c r="E215" s="12" t="s">
        <v>276</v>
      </c>
      <c r="F215" s="12"/>
      <c r="G215" s="12"/>
      <c r="H215" s="12"/>
      <c r="I215" s="12">
        <f>+I24+I96+I105+I111+I147+I159+I177+I213</f>
        <v>0</v>
      </c>
      <c r="P215">
        <f>+P24+P96+P105+P111+P147+P159+P177+P213</f>
        <v>0</v>
      </c>
    </row>
  </sheetData>
  <sheetProtection formatColumns="0"/>
  <mergeCells count="9">
    <mergeCell ref="G8:G9"/>
    <mergeCell ref="H8:I8"/>
    <mergeCell ref="A2:I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showGridLines="0" zoomScalePageLayoutView="0" workbookViewId="0" topLeftCell="A1">
      <pane ySplit="10" topLeftCell="A11" activePane="bottomLeft" state="frozen"/>
      <selection pane="topLeft" activeCell="A3" sqref="A3"/>
      <selection pane="bottomLeft" activeCell="A3" sqref="A3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4"/>
    </row>
    <row r="2" spans="1:9" ht="12.75" customHeight="1">
      <c r="A2" s="16" t="s">
        <v>460</v>
      </c>
      <c r="B2" s="16"/>
      <c r="C2" s="16"/>
      <c r="D2" s="16"/>
      <c r="E2" s="16"/>
      <c r="F2" s="16"/>
      <c r="G2" s="16"/>
      <c r="H2" s="16"/>
      <c r="I2" s="16"/>
    </row>
    <row r="4" spans="1:5" ht="12.75" customHeight="1">
      <c r="A4" t="s">
        <v>11</v>
      </c>
      <c r="C4" s="4" t="s">
        <v>14</v>
      </c>
      <c r="D4" s="4"/>
      <c r="E4" s="4" t="s">
        <v>15</v>
      </c>
    </row>
    <row r="5" spans="1:5" ht="12.75" customHeight="1">
      <c r="A5" t="s">
        <v>12</v>
      </c>
      <c r="C5" s="4" t="s">
        <v>277</v>
      </c>
      <c r="D5" s="4"/>
      <c r="E5" s="4" t="s">
        <v>278</v>
      </c>
    </row>
    <row r="6" spans="1:5" ht="12.75" customHeight="1">
      <c r="A6" t="s">
        <v>13</v>
      </c>
      <c r="C6" s="4" t="s">
        <v>277</v>
      </c>
      <c r="D6" s="4"/>
      <c r="E6" s="4" t="s">
        <v>278</v>
      </c>
    </row>
    <row r="7" spans="3:5" ht="12.75" customHeight="1">
      <c r="C7" s="4"/>
      <c r="D7" s="4"/>
      <c r="E7" s="4"/>
    </row>
    <row r="8" spans="1:16" ht="12.75" customHeight="1">
      <c r="A8" s="17" t="s">
        <v>18</v>
      </c>
      <c r="B8" s="17" t="s">
        <v>20</v>
      </c>
      <c r="C8" s="17" t="s">
        <v>21</v>
      </c>
      <c r="D8" s="17" t="s">
        <v>22</v>
      </c>
      <c r="E8" s="17" t="s">
        <v>23</v>
      </c>
      <c r="F8" s="17" t="s">
        <v>24</v>
      </c>
      <c r="G8" s="17" t="s">
        <v>25</v>
      </c>
      <c r="H8" s="17" t="s">
        <v>26</v>
      </c>
      <c r="I8" s="17"/>
      <c r="O8" t="s">
        <v>29</v>
      </c>
      <c r="P8" t="s">
        <v>9</v>
      </c>
    </row>
    <row r="9" spans="1:15" ht="14.25">
      <c r="A9" s="17"/>
      <c r="B9" s="17"/>
      <c r="C9" s="17"/>
      <c r="D9" s="17"/>
      <c r="E9" s="17"/>
      <c r="F9" s="17"/>
      <c r="G9" s="17"/>
      <c r="H9" s="3" t="s">
        <v>27</v>
      </c>
      <c r="I9" s="3" t="s">
        <v>28</v>
      </c>
      <c r="O9" t="s">
        <v>9</v>
      </c>
    </row>
    <row r="10" spans="1:9" ht="14.25">
      <c r="A10" s="3" t="s">
        <v>19</v>
      </c>
      <c r="B10" s="3" t="s">
        <v>30</v>
      </c>
      <c r="C10" s="3" t="s">
        <v>31</v>
      </c>
      <c r="D10" s="3" t="s">
        <v>32</v>
      </c>
      <c r="E10" s="3" t="s">
        <v>33</v>
      </c>
      <c r="F10" s="3" t="s">
        <v>34</v>
      </c>
      <c r="G10" s="3" t="s">
        <v>35</v>
      </c>
      <c r="H10" s="3" t="s">
        <v>36</v>
      </c>
      <c r="I10" s="3" t="s">
        <v>37</v>
      </c>
    </row>
    <row r="11" spans="1:9" ht="12.75" customHeight="1">
      <c r="A11" s="6"/>
      <c r="B11" s="6"/>
      <c r="C11" s="6" t="s">
        <v>280</v>
      </c>
      <c r="D11" s="6"/>
      <c r="E11" s="6" t="s">
        <v>279</v>
      </c>
      <c r="F11" s="6"/>
      <c r="G11" s="8"/>
      <c r="H11" s="6"/>
      <c r="I11" s="8"/>
    </row>
    <row r="12" spans="1:16" ht="12.75">
      <c r="A12" s="5">
        <v>1</v>
      </c>
      <c r="B12" s="5" t="s">
        <v>281</v>
      </c>
      <c r="C12" s="5" t="s">
        <v>282</v>
      </c>
      <c r="D12" s="5" t="s">
        <v>42</v>
      </c>
      <c r="E12" s="5" t="s">
        <v>283</v>
      </c>
      <c r="F12" s="5" t="s">
        <v>61</v>
      </c>
      <c r="G12" s="7">
        <v>1</v>
      </c>
      <c r="H12" s="10"/>
      <c r="I12" s="9">
        <f>ROUND((H12*G12),2)</f>
        <v>0</v>
      </c>
      <c r="O12">
        <f>rekapitulace!H8</f>
        <v>21</v>
      </c>
      <c r="P12">
        <f>ROUND(O12/100*I12,2)</f>
        <v>0</v>
      </c>
    </row>
    <row r="13" ht="12.75">
      <c r="E13" s="11" t="s">
        <v>283</v>
      </c>
    </row>
    <row r="14" spans="1:16" ht="12.75">
      <c r="A14" s="5">
        <v>2</v>
      </c>
      <c r="B14" s="5" t="s">
        <v>281</v>
      </c>
      <c r="C14" s="5" t="s">
        <v>284</v>
      </c>
      <c r="D14" s="5" t="s">
        <v>42</v>
      </c>
      <c r="E14" s="5" t="s">
        <v>285</v>
      </c>
      <c r="F14" s="5" t="s">
        <v>61</v>
      </c>
      <c r="G14" s="7">
        <v>4</v>
      </c>
      <c r="H14" s="10"/>
      <c r="I14" s="9">
        <f>ROUND((H14*G14),2)</f>
        <v>0</v>
      </c>
      <c r="O14">
        <f>rekapitulace!H8</f>
        <v>21</v>
      </c>
      <c r="P14">
        <f>ROUND(O14/100*I14,2)</f>
        <v>0</v>
      </c>
    </row>
    <row r="15" ht="12.75">
      <c r="E15" s="11" t="s">
        <v>285</v>
      </c>
    </row>
    <row r="16" spans="1:16" ht="12.75">
      <c r="A16" s="5">
        <v>3</v>
      </c>
      <c r="B16" s="5" t="s">
        <v>281</v>
      </c>
      <c r="C16" s="5" t="s">
        <v>286</v>
      </c>
      <c r="D16" s="5" t="s">
        <v>42</v>
      </c>
      <c r="E16" s="5" t="s">
        <v>287</v>
      </c>
      <c r="F16" s="5" t="s">
        <v>61</v>
      </c>
      <c r="G16" s="7">
        <v>1</v>
      </c>
      <c r="H16" s="10"/>
      <c r="I16" s="9">
        <f>ROUND((H16*G16),2)</f>
        <v>0</v>
      </c>
      <c r="O16">
        <f>rekapitulace!H8</f>
        <v>21</v>
      </c>
      <c r="P16">
        <f>ROUND(O16/100*I16,2)</f>
        <v>0</v>
      </c>
    </row>
    <row r="17" ht="12.75">
      <c r="E17" s="11" t="s">
        <v>287</v>
      </c>
    </row>
    <row r="18" spans="1:16" ht="12.75">
      <c r="A18" s="5">
        <v>4</v>
      </c>
      <c r="B18" s="5" t="s">
        <v>281</v>
      </c>
      <c r="C18" s="5" t="s">
        <v>288</v>
      </c>
      <c r="D18" s="5" t="s">
        <v>42</v>
      </c>
      <c r="E18" s="5" t="s">
        <v>289</v>
      </c>
      <c r="F18" s="5" t="s">
        <v>61</v>
      </c>
      <c r="G18" s="7">
        <v>6</v>
      </c>
      <c r="H18" s="10"/>
      <c r="I18" s="9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1" t="s">
        <v>289</v>
      </c>
    </row>
    <row r="20" spans="1:16" ht="12.75">
      <c r="A20" s="5">
        <v>5</v>
      </c>
      <c r="B20" s="5" t="s">
        <v>290</v>
      </c>
      <c r="C20" s="5" t="s">
        <v>291</v>
      </c>
      <c r="D20" s="5" t="s">
        <v>42</v>
      </c>
      <c r="E20" s="5" t="s">
        <v>292</v>
      </c>
      <c r="F20" s="5" t="s">
        <v>61</v>
      </c>
      <c r="G20" s="7">
        <v>5</v>
      </c>
      <c r="H20" s="10"/>
      <c r="I20" s="9">
        <f>ROUND((H20*G20),2)</f>
        <v>0</v>
      </c>
      <c r="O20">
        <f>rekapitulace!H8</f>
        <v>21</v>
      </c>
      <c r="P20">
        <f>ROUND(O20/100*I20,2)</f>
        <v>0</v>
      </c>
    </row>
    <row r="21" ht="25.5">
      <c r="E21" s="11" t="s">
        <v>293</v>
      </c>
    </row>
    <row r="22" spans="1:16" ht="12.75">
      <c r="A22" s="5">
        <v>6</v>
      </c>
      <c r="B22" s="5" t="s">
        <v>290</v>
      </c>
      <c r="C22" s="5" t="s">
        <v>294</v>
      </c>
      <c r="D22" s="5" t="s">
        <v>42</v>
      </c>
      <c r="E22" s="5" t="s">
        <v>295</v>
      </c>
      <c r="F22" s="5" t="s">
        <v>61</v>
      </c>
      <c r="G22" s="7">
        <v>6</v>
      </c>
      <c r="H22" s="10"/>
      <c r="I22" s="9">
        <f>ROUND((H22*G22),2)</f>
        <v>0</v>
      </c>
      <c r="O22">
        <f>rekapitulace!H8</f>
        <v>21</v>
      </c>
      <c r="P22">
        <f>ROUND(O22/100*I22,2)</f>
        <v>0</v>
      </c>
    </row>
    <row r="23" ht="12.75">
      <c r="E23" s="11" t="s">
        <v>296</v>
      </c>
    </row>
    <row r="24" spans="1:16" ht="12.75">
      <c r="A24" s="5">
        <v>7</v>
      </c>
      <c r="B24" s="5" t="s">
        <v>290</v>
      </c>
      <c r="C24" s="5" t="s">
        <v>297</v>
      </c>
      <c r="D24" s="5" t="s">
        <v>42</v>
      </c>
      <c r="E24" s="5" t="s">
        <v>298</v>
      </c>
      <c r="F24" s="5" t="s">
        <v>61</v>
      </c>
      <c r="G24" s="7">
        <v>5</v>
      </c>
      <c r="H24" s="10"/>
      <c r="I24" s="9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1" t="s">
        <v>299</v>
      </c>
    </row>
    <row r="26" spans="1:16" ht="12.75">
      <c r="A26" s="5">
        <v>8</v>
      </c>
      <c r="B26" s="5" t="s">
        <v>290</v>
      </c>
      <c r="C26" s="5" t="s">
        <v>300</v>
      </c>
      <c r="D26" s="5" t="s">
        <v>42</v>
      </c>
      <c r="E26" s="5" t="s">
        <v>301</v>
      </c>
      <c r="F26" s="5" t="s">
        <v>61</v>
      </c>
      <c r="G26" s="7">
        <v>6</v>
      </c>
      <c r="H26" s="10"/>
      <c r="I26" s="9">
        <f>ROUND((H26*G26),2)</f>
        <v>0</v>
      </c>
      <c r="O26">
        <f>rekapitulace!H8</f>
        <v>21</v>
      </c>
      <c r="P26">
        <f>ROUND(O26/100*I26,2)</f>
        <v>0</v>
      </c>
    </row>
    <row r="27" ht="12.75">
      <c r="E27" s="11" t="s">
        <v>302</v>
      </c>
    </row>
    <row r="28" spans="1:16" ht="12.75">
      <c r="A28" s="5">
        <v>9</v>
      </c>
      <c r="B28" s="5" t="s">
        <v>290</v>
      </c>
      <c r="C28" s="5" t="s">
        <v>303</v>
      </c>
      <c r="D28" s="5" t="s">
        <v>42</v>
      </c>
      <c r="E28" s="5" t="s">
        <v>304</v>
      </c>
      <c r="F28" s="5" t="s">
        <v>61</v>
      </c>
      <c r="G28" s="7">
        <v>6</v>
      </c>
      <c r="H28" s="10"/>
      <c r="I28" s="9">
        <f>ROUND((H28*G28),2)</f>
        <v>0</v>
      </c>
      <c r="O28">
        <f>rekapitulace!H8</f>
        <v>21</v>
      </c>
      <c r="P28">
        <f>ROUND(O28/100*I28,2)</f>
        <v>0</v>
      </c>
    </row>
    <row r="29" ht="12.75">
      <c r="E29" s="11" t="s">
        <v>304</v>
      </c>
    </row>
    <row r="30" spans="1:16" ht="12.75">
      <c r="A30" s="5">
        <v>10</v>
      </c>
      <c r="B30" s="5" t="s">
        <v>290</v>
      </c>
      <c r="C30" s="5" t="s">
        <v>305</v>
      </c>
      <c r="D30" s="5" t="s">
        <v>42</v>
      </c>
      <c r="E30" s="5" t="s">
        <v>306</v>
      </c>
      <c r="F30" s="5" t="s">
        <v>61</v>
      </c>
      <c r="G30" s="7">
        <v>5</v>
      </c>
      <c r="H30" s="10"/>
      <c r="I30" s="9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1" t="s">
        <v>306</v>
      </c>
    </row>
    <row r="32" spans="1:16" ht="12.75">
      <c r="A32" s="5">
        <v>11</v>
      </c>
      <c r="B32" s="5" t="s">
        <v>290</v>
      </c>
      <c r="C32" s="5" t="s">
        <v>307</v>
      </c>
      <c r="D32" s="5" t="s">
        <v>42</v>
      </c>
      <c r="E32" s="5" t="s">
        <v>308</v>
      </c>
      <c r="F32" s="5" t="s">
        <v>61</v>
      </c>
      <c r="G32" s="7">
        <v>1</v>
      </c>
      <c r="H32" s="10"/>
      <c r="I32" s="9">
        <f>ROUND((H32*G32),2)</f>
        <v>0</v>
      </c>
      <c r="O32">
        <f>rekapitulace!H8</f>
        <v>21</v>
      </c>
      <c r="P32">
        <f>ROUND(O32/100*I32,2)</f>
        <v>0</v>
      </c>
    </row>
    <row r="33" ht="12.75">
      <c r="E33" s="11" t="s">
        <v>308</v>
      </c>
    </row>
    <row r="34" spans="1:16" ht="12.75">
      <c r="A34" s="5">
        <v>12</v>
      </c>
      <c r="B34" s="5" t="s">
        <v>290</v>
      </c>
      <c r="C34" s="5" t="s">
        <v>309</v>
      </c>
      <c r="D34" s="5" t="s">
        <v>42</v>
      </c>
      <c r="E34" s="5" t="s">
        <v>310</v>
      </c>
      <c r="F34" s="5" t="s">
        <v>61</v>
      </c>
      <c r="G34" s="7">
        <v>6</v>
      </c>
      <c r="H34" s="10"/>
      <c r="I34" s="9">
        <f>ROUND((H34*G34),2)</f>
        <v>0</v>
      </c>
      <c r="O34">
        <f>rekapitulace!H8</f>
        <v>21</v>
      </c>
      <c r="P34">
        <f>ROUND(O34/100*I34,2)</f>
        <v>0</v>
      </c>
    </row>
    <row r="35" ht="12.75">
      <c r="E35" s="11" t="s">
        <v>310</v>
      </c>
    </row>
    <row r="36" spans="1:16" ht="12.75">
      <c r="A36" s="5">
        <v>13</v>
      </c>
      <c r="B36" s="5" t="s">
        <v>290</v>
      </c>
      <c r="C36" s="5" t="s">
        <v>311</v>
      </c>
      <c r="D36" s="5" t="s">
        <v>42</v>
      </c>
      <c r="E36" s="5" t="s">
        <v>312</v>
      </c>
      <c r="F36" s="5" t="s">
        <v>44</v>
      </c>
      <c r="G36" s="7">
        <v>0.113</v>
      </c>
      <c r="H36" s="10"/>
      <c r="I36" s="9">
        <f>ROUND((H36*G36),2)</f>
        <v>0</v>
      </c>
      <c r="O36">
        <f>rekapitulace!H8</f>
        <v>21</v>
      </c>
      <c r="P36">
        <f>ROUND(O36/100*I36,2)</f>
        <v>0</v>
      </c>
    </row>
    <row r="37" ht="25.5">
      <c r="E37" s="11" t="s">
        <v>313</v>
      </c>
    </row>
    <row r="38" ht="12.75">
      <c r="E38" s="11" t="s">
        <v>312</v>
      </c>
    </row>
    <row r="39" spans="1:16" ht="12.75" customHeight="1">
      <c r="A39" s="12"/>
      <c r="B39" s="12"/>
      <c r="C39" s="12" t="s">
        <v>280</v>
      </c>
      <c r="D39" s="12"/>
      <c r="E39" s="12" t="s">
        <v>279</v>
      </c>
      <c r="F39" s="12"/>
      <c r="G39" s="12"/>
      <c r="H39" s="12"/>
      <c r="I39" s="12">
        <f>SUM(I12:I38)</f>
        <v>0</v>
      </c>
      <c r="P39">
        <f>SUM(P12:P38)</f>
        <v>0</v>
      </c>
    </row>
    <row r="41" spans="1:9" ht="12.75" customHeight="1">
      <c r="A41" s="6"/>
      <c r="B41" s="6"/>
      <c r="C41" s="6" t="s">
        <v>315</v>
      </c>
      <c r="D41" s="6"/>
      <c r="E41" s="6" t="s">
        <v>314</v>
      </c>
      <c r="F41" s="6"/>
      <c r="G41" s="8"/>
      <c r="H41" s="6"/>
      <c r="I41" s="8"/>
    </row>
    <row r="42" spans="1:16" ht="12.75">
      <c r="A42" s="5">
        <v>14</v>
      </c>
      <c r="B42" s="5" t="s">
        <v>290</v>
      </c>
      <c r="C42" s="5" t="s">
        <v>316</v>
      </c>
      <c r="D42" s="5" t="s">
        <v>42</v>
      </c>
      <c r="E42" s="5" t="s">
        <v>317</v>
      </c>
      <c r="F42" s="5" t="s">
        <v>76</v>
      </c>
      <c r="G42" s="7">
        <v>6</v>
      </c>
      <c r="H42" s="10"/>
      <c r="I42" s="9">
        <f>ROUND((H42*G42),2)</f>
        <v>0</v>
      </c>
      <c r="O42">
        <f>rekapitulace!H8</f>
        <v>21</v>
      </c>
      <c r="P42">
        <f>ROUND(O42/100*I42,2)</f>
        <v>0</v>
      </c>
    </row>
    <row r="43" ht="12.75">
      <c r="E43" s="11" t="s">
        <v>317</v>
      </c>
    </row>
    <row r="44" spans="1:16" ht="25.5">
      <c r="A44" s="5">
        <v>15</v>
      </c>
      <c r="B44" s="5" t="s">
        <v>290</v>
      </c>
      <c r="C44" s="5" t="s">
        <v>318</v>
      </c>
      <c r="D44" s="5" t="s">
        <v>42</v>
      </c>
      <c r="E44" s="5" t="s">
        <v>319</v>
      </c>
      <c r="F44" s="5" t="s">
        <v>76</v>
      </c>
      <c r="G44" s="7">
        <v>218.9</v>
      </c>
      <c r="H44" s="10"/>
      <c r="I44" s="9">
        <f>ROUND((H44*G44),2)</f>
        <v>0</v>
      </c>
      <c r="O44">
        <f>rekapitulace!H8</f>
        <v>21</v>
      </c>
      <c r="P44">
        <f>ROUND(O44/100*I44,2)</f>
        <v>0</v>
      </c>
    </row>
    <row r="45" ht="12.75">
      <c r="E45" s="11" t="s">
        <v>320</v>
      </c>
    </row>
    <row r="46" ht="25.5">
      <c r="E46" s="11" t="s">
        <v>319</v>
      </c>
    </row>
    <row r="47" spans="1:16" ht="12.75">
      <c r="A47" s="5">
        <v>16</v>
      </c>
      <c r="B47" s="5" t="s">
        <v>290</v>
      </c>
      <c r="C47" s="5" t="s">
        <v>321</v>
      </c>
      <c r="D47" s="5" t="s">
        <v>42</v>
      </c>
      <c r="E47" s="5" t="s">
        <v>322</v>
      </c>
      <c r="F47" s="5" t="s">
        <v>323</v>
      </c>
      <c r="G47" s="7">
        <v>0.17</v>
      </c>
      <c r="H47" s="10"/>
      <c r="I47" s="9">
        <f>ROUND((H47*G47),2)</f>
        <v>0</v>
      </c>
      <c r="O47">
        <f>rekapitulace!H8</f>
        <v>21</v>
      </c>
      <c r="P47">
        <f>ROUND(O47/100*I47,2)</f>
        <v>0</v>
      </c>
    </row>
    <row r="48" ht="89.25">
      <c r="E48" s="11" t="s">
        <v>324</v>
      </c>
    </row>
    <row r="49" spans="1:16" ht="12.75">
      <c r="A49" s="5">
        <v>17</v>
      </c>
      <c r="B49" s="5" t="s">
        <v>290</v>
      </c>
      <c r="C49" s="5" t="s">
        <v>325</v>
      </c>
      <c r="D49" s="5" t="s">
        <v>42</v>
      </c>
      <c r="E49" s="5" t="s">
        <v>326</v>
      </c>
      <c r="F49" s="5" t="s">
        <v>323</v>
      </c>
      <c r="G49" s="7">
        <v>0.3</v>
      </c>
      <c r="H49" s="10"/>
      <c r="I49" s="9">
        <f>ROUND((H49*G49),2)</f>
        <v>0</v>
      </c>
      <c r="O49">
        <f>rekapitulace!H8</f>
        <v>21</v>
      </c>
      <c r="P49">
        <f>ROUND(O49/100*I49,2)</f>
        <v>0</v>
      </c>
    </row>
    <row r="50" ht="89.25">
      <c r="E50" s="11" t="s">
        <v>327</v>
      </c>
    </row>
    <row r="51" spans="1:16" ht="12.75">
      <c r="A51" s="5">
        <v>18</v>
      </c>
      <c r="B51" s="5" t="s">
        <v>290</v>
      </c>
      <c r="C51" s="5" t="s">
        <v>328</v>
      </c>
      <c r="D51" s="5" t="s">
        <v>42</v>
      </c>
      <c r="E51" s="5" t="s">
        <v>329</v>
      </c>
      <c r="F51" s="5" t="s">
        <v>61</v>
      </c>
      <c r="G51" s="7">
        <v>6</v>
      </c>
      <c r="H51" s="10"/>
      <c r="I51" s="9">
        <f>ROUND((H51*G51),2)</f>
        <v>0</v>
      </c>
      <c r="O51">
        <f>rekapitulace!H8</f>
        <v>21</v>
      </c>
      <c r="P51">
        <f>ROUND(O51/100*I51,2)</f>
        <v>0</v>
      </c>
    </row>
    <row r="52" ht="89.25">
      <c r="E52" s="11" t="s">
        <v>330</v>
      </c>
    </row>
    <row r="53" spans="1:16" ht="12.75">
      <c r="A53" s="5">
        <v>19</v>
      </c>
      <c r="B53" s="5" t="s">
        <v>290</v>
      </c>
      <c r="C53" s="5" t="s">
        <v>331</v>
      </c>
      <c r="D53" s="5" t="s">
        <v>42</v>
      </c>
      <c r="E53" s="5" t="s">
        <v>332</v>
      </c>
      <c r="F53" s="5" t="s">
        <v>52</v>
      </c>
      <c r="G53" s="7">
        <v>0.6</v>
      </c>
      <c r="H53" s="10"/>
      <c r="I53" s="9">
        <f>ROUND((H53*G53),2)</f>
        <v>0</v>
      </c>
      <c r="O53">
        <f>rekapitulace!H8</f>
        <v>21</v>
      </c>
      <c r="P53">
        <f>ROUND(O53/100*I53,2)</f>
        <v>0</v>
      </c>
    </row>
    <row r="54" ht="25.5">
      <c r="E54" s="11" t="s">
        <v>333</v>
      </c>
    </row>
    <row r="55" ht="25.5">
      <c r="E55" s="11" t="s">
        <v>334</v>
      </c>
    </row>
    <row r="56" spans="1:16" ht="12.75">
      <c r="A56" s="5">
        <v>20</v>
      </c>
      <c r="B56" s="5" t="s">
        <v>290</v>
      </c>
      <c r="C56" s="5" t="s">
        <v>335</v>
      </c>
      <c r="D56" s="5" t="s">
        <v>42</v>
      </c>
      <c r="E56" s="5" t="s">
        <v>336</v>
      </c>
      <c r="F56" s="5" t="s">
        <v>52</v>
      </c>
      <c r="G56" s="7">
        <v>5.036</v>
      </c>
      <c r="H56" s="10"/>
      <c r="I56" s="9">
        <f>ROUND((H56*G56),2)</f>
        <v>0</v>
      </c>
      <c r="O56">
        <f>rekapitulace!H8</f>
        <v>21</v>
      </c>
      <c r="P56">
        <f>ROUND(O56/100*I56,2)</f>
        <v>0</v>
      </c>
    </row>
    <row r="57" ht="25.5">
      <c r="E57" s="11" t="s">
        <v>337</v>
      </c>
    </row>
    <row r="58" ht="25.5">
      <c r="E58" s="11" t="s">
        <v>338</v>
      </c>
    </row>
    <row r="59" spans="1:16" ht="25.5">
      <c r="A59" s="5">
        <v>21</v>
      </c>
      <c r="B59" s="5" t="s">
        <v>290</v>
      </c>
      <c r="C59" s="5" t="s">
        <v>339</v>
      </c>
      <c r="D59" s="5" t="s">
        <v>42</v>
      </c>
      <c r="E59" s="5" t="s">
        <v>340</v>
      </c>
      <c r="F59" s="5" t="s">
        <v>76</v>
      </c>
      <c r="G59" s="7">
        <v>170</v>
      </c>
      <c r="H59" s="10"/>
      <c r="I59" s="9">
        <f>ROUND((H59*G59),2)</f>
        <v>0</v>
      </c>
      <c r="O59">
        <f>rekapitulace!H8</f>
        <v>21</v>
      </c>
      <c r="P59">
        <f>ROUND(O59/100*I59,2)</f>
        <v>0</v>
      </c>
    </row>
    <row r="60" ht="76.5">
      <c r="E60" s="11" t="s">
        <v>341</v>
      </c>
    </row>
    <row r="61" spans="1:16" ht="25.5">
      <c r="A61" s="5">
        <v>22</v>
      </c>
      <c r="B61" s="5" t="s">
        <v>290</v>
      </c>
      <c r="C61" s="5" t="s">
        <v>342</v>
      </c>
      <c r="D61" s="5" t="s">
        <v>42</v>
      </c>
      <c r="E61" s="5" t="s">
        <v>343</v>
      </c>
      <c r="F61" s="5" t="s">
        <v>76</v>
      </c>
      <c r="G61" s="7">
        <v>40</v>
      </c>
      <c r="H61" s="10"/>
      <c r="I61" s="9">
        <f>ROUND((H61*G61),2)</f>
        <v>0</v>
      </c>
      <c r="O61">
        <f>rekapitulace!H8</f>
        <v>21</v>
      </c>
      <c r="P61">
        <f>ROUND(O61/100*I61,2)</f>
        <v>0</v>
      </c>
    </row>
    <row r="62" ht="25.5">
      <c r="E62" s="11" t="s">
        <v>344</v>
      </c>
    </row>
    <row r="63" ht="76.5">
      <c r="E63" s="11" t="s">
        <v>345</v>
      </c>
    </row>
    <row r="64" spans="1:16" ht="25.5">
      <c r="A64" s="5">
        <v>23</v>
      </c>
      <c r="B64" s="5" t="s">
        <v>290</v>
      </c>
      <c r="C64" s="5" t="s">
        <v>346</v>
      </c>
      <c r="D64" s="5" t="s">
        <v>42</v>
      </c>
      <c r="E64" s="5" t="s">
        <v>347</v>
      </c>
      <c r="F64" s="5" t="s">
        <v>76</v>
      </c>
      <c r="G64" s="7">
        <v>130</v>
      </c>
      <c r="H64" s="10"/>
      <c r="I64" s="9">
        <f>ROUND((H64*G64),2)</f>
        <v>0</v>
      </c>
      <c r="O64">
        <f>rekapitulace!H8</f>
        <v>21</v>
      </c>
      <c r="P64">
        <f>ROUND(O64/100*I64,2)</f>
        <v>0</v>
      </c>
    </row>
    <row r="65" ht="25.5">
      <c r="E65" s="11" t="s">
        <v>348</v>
      </c>
    </row>
    <row r="66" ht="76.5">
      <c r="E66" s="11" t="s">
        <v>349</v>
      </c>
    </row>
    <row r="67" spans="1:16" ht="12.75">
      <c r="A67" s="5">
        <v>24</v>
      </c>
      <c r="B67" s="5" t="s">
        <v>290</v>
      </c>
      <c r="C67" s="5" t="s">
        <v>350</v>
      </c>
      <c r="D67" s="5" t="s">
        <v>42</v>
      </c>
      <c r="E67" s="5" t="s">
        <v>351</v>
      </c>
      <c r="F67" s="5" t="s">
        <v>76</v>
      </c>
      <c r="G67" s="7">
        <v>199</v>
      </c>
      <c r="H67" s="10"/>
      <c r="I67" s="9">
        <f>ROUND((H67*G67),2)</f>
        <v>0</v>
      </c>
      <c r="O67">
        <f>rekapitulace!H8</f>
        <v>21</v>
      </c>
      <c r="P67">
        <f>ROUND(O67/100*I67,2)</f>
        <v>0</v>
      </c>
    </row>
    <row r="68" ht="25.5">
      <c r="E68" s="11" t="s">
        <v>352</v>
      </c>
    </row>
    <row r="69" ht="25.5">
      <c r="E69" s="11" t="s">
        <v>353</v>
      </c>
    </row>
    <row r="70" spans="1:16" ht="12.75">
      <c r="A70" s="5">
        <v>25</v>
      </c>
      <c r="B70" s="5" t="s">
        <v>290</v>
      </c>
      <c r="C70" s="5" t="s">
        <v>354</v>
      </c>
      <c r="D70" s="5" t="s">
        <v>42</v>
      </c>
      <c r="E70" s="5" t="s">
        <v>355</v>
      </c>
      <c r="F70" s="5" t="s">
        <v>76</v>
      </c>
      <c r="G70" s="7">
        <v>170</v>
      </c>
      <c r="H70" s="10"/>
      <c r="I70" s="9">
        <f>ROUND((H70*G70),2)</f>
        <v>0</v>
      </c>
      <c r="O70">
        <f>rekapitulace!H8</f>
        <v>21</v>
      </c>
      <c r="P70">
        <f>ROUND(O70/100*I70,2)</f>
        <v>0</v>
      </c>
    </row>
    <row r="71" ht="25.5">
      <c r="E71" s="11" t="s">
        <v>356</v>
      </c>
    </row>
    <row r="72" spans="1:16" ht="12.75">
      <c r="A72" s="5">
        <v>26</v>
      </c>
      <c r="B72" s="5" t="s">
        <v>357</v>
      </c>
      <c r="C72" s="5" t="s">
        <v>358</v>
      </c>
      <c r="D72" s="5" t="s">
        <v>42</v>
      </c>
      <c r="E72" s="5" t="s">
        <v>359</v>
      </c>
      <c r="F72" s="5" t="s">
        <v>44</v>
      </c>
      <c r="G72" s="7">
        <v>10.072</v>
      </c>
      <c r="H72" s="10"/>
      <c r="I72" s="9">
        <f>ROUND((H72*G72),2)</f>
        <v>0</v>
      </c>
      <c r="O72">
        <f>rekapitulace!H8</f>
        <v>21</v>
      </c>
      <c r="P72">
        <f>ROUND(O72/100*I72,2)</f>
        <v>0</v>
      </c>
    </row>
    <row r="73" ht="25.5">
      <c r="E73" s="11" t="s">
        <v>360</v>
      </c>
    </row>
    <row r="74" spans="1:16" ht="12.75">
      <c r="A74" s="5">
        <v>27</v>
      </c>
      <c r="B74" s="5" t="s">
        <v>290</v>
      </c>
      <c r="C74" s="5" t="s">
        <v>361</v>
      </c>
      <c r="D74" s="5" t="s">
        <v>42</v>
      </c>
      <c r="E74" s="5" t="s">
        <v>362</v>
      </c>
      <c r="F74" s="5" t="s">
        <v>44</v>
      </c>
      <c r="G74" s="7">
        <v>10.072</v>
      </c>
      <c r="H74" s="10"/>
      <c r="I74" s="9">
        <f>ROUND((H74*G74),2)</f>
        <v>0</v>
      </c>
      <c r="O74">
        <f>rekapitulace!H8</f>
        <v>21</v>
      </c>
      <c r="P74">
        <f>ROUND(O74/100*I74,2)</f>
        <v>0</v>
      </c>
    </row>
    <row r="75" ht="25.5">
      <c r="E75" s="11" t="s">
        <v>363</v>
      </c>
    </row>
    <row r="76" ht="89.25">
      <c r="E76" s="11" t="s">
        <v>364</v>
      </c>
    </row>
    <row r="77" spans="1:16" ht="12.75">
      <c r="A77" s="5">
        <v>28</v>
      </c>
      <c r="B77" s="5" t="s">
        <v>290</v>
      </c>
      <c r="C77" s="5" t="s">
        <v>365</v>
      </c>
      <c r="D77" s="5" t="s">
        <v>42</v>
      </c>
      <c r="E77" s="5" t="s">
        <v>366</v>
      </c>
      <c r="F77" s="5" t="s">
        <v>44</v>
      </c>
      <c r="G77" s="7">
        <v>241.728</v>
      </c>
      <c r="H77" s="10"/>
      <c r="I77" s="9">
        <f>ROUND((H77*G77),2)</f>
        <v>0</v>
      </c>
      <c r="O77">
        <f>rekapitulace!H8</f>
        <v>21</v>
      </c>
      <c r="P77">
        <f>ROUND(O77/100*I77,2)</f>
        <v>0</v>
      </c>
    </row>
    <row r="78" ht="25.5">
      <c r="E78" s="11" t="s">
        <v>367</v>
      </c>
    </row>
    <row r="79" ht="89.25">
      <c r="E79" s="11" t="s">
        <v>368</v>
      </c>
    </row>
    <row r="80" spans="1:16" ht="12.75" customHeight="1">
      <c r="A80" s="12"/>
      <c r="B80" s="12"/>
      <c r="C80" s="12" t="s">
        <v>315</v>
      </c>
      <c r="D80" s="12"/>
      <c r="E80" s="12" t="s">
        <v>314</v>
      </c>
      <c r="F80" s="12"/>
      <c r="G80" s="12"/>
      <c r="H80" s="12"/>
      <c r="I80" s="12">
        <f>SUM(I42:I79)</f>
        <v>0</v>
      </c>
      <c r="P80">
        <f>SUM(P42:P79)</f>
        <v>0</v>
      </c>
    </row>
    <row r="82" spans="1:9" ht="12.75" customHeight="1">
      <c r="A82" s="6"/>
      <c r="B82" s="6"/>
      <c r="C82" s="6" t="s">
        <v>370</v>
      </c>
      <c r="D82" s="6"/>
      <c r="E82" s="6" t="s">
        <v>369</v>
      </c>
      <c r="F82" s="6"/>
      <c r="G82" s="8"/>
      <c r="H82" s="6"/>
      <c r="I82" s="8"/>
    </row>
    <row r="83" spans="1:16" ht="12.75">
      <c r="A83" s="5">
        <v>29</v>
      </c>
      <c r="B83" s="5" t="s">
        <v>281</v>
      </c>
      <c r="C83" s="5" t="s">
        <v>371</v>
      </c>
      <c r="D83" s="5" t="s">
        <v>42</v>
      </c>
      <c r="E83" s="5" t="s">
        <v>372</v>
      </c>
      <c r="F83" s="5" t="s">
        <v>76</v>
      </c>
      <c r="G83" s="7">
        <v>43.45</v>
      </c>
      <c r="H83" s="10"/>
      <c r="I83" s="9">
        <f>ROUND((H83*G83),2)</f>
        <v>0</v>
      </c>
      <c r="O83">
        <f>rekapitulace!H8</f>
        <v>21</v>
      </c>
      <c r="P83">
        <f>ROUND(O83/100*I83,2)</f>
        <v>0</v>
      </c>
    </row>
    <row r="84" ht="12.75">
      <c r="E84" s="11" t="s">
        <v>373</v>
      </c>
    </row>
    <row r="85" ht="12.75">
      <c r="E85" s="11" t="s">
        <v>372</v>
      </c>
    </row>
    <row r="86" spans="1:16" ht="12.75">
      <c r="A86" s="5">
        <v>30</v>
      </c>
      <c r="B86" s="5" t="s">
        <v>281</v>
      </c>
      <c r="C86" s="5" t="s">
        <v>374</v>
      </c>
      <c r="D86" s="5" t="s">
        <v>42</v>
      </c>
      <c r="E86" s="5" t="s">
        <v>375</v>
      </c>
      <c r="F86" s="5" t="s">
        <v>61</v>
      </c>
      <c r="G86" s="7">
        <v>14</v>
      </c>
      <c r="H86" s="10"/>
      <c r="I86" s="9">
        <f>ROUND((H86*G86),2)</f>
        <v>0</v>
      </c>
      <c r="O86">
        <f>rekapitulace!H8</f>
        <v>21</v>
      </c>
      <c r="P86">
        <f>ROUND(O86/100*I86,2)</f>
        <v>0</v>
      </c>
    </row>
    <row r="87" ht="12.75">
      <c r="E87" s="11" t="s">
        <v>375</v>
      </c>
    </row>
    <row r="88" spans="1:16" ht="12.75">
      <c r="A88" s="5">
        <v>31</v>
      </c>
      <c r="B88" s="5" t="s">
        <v>290</v>
      </c>
      <c r="C88" s="5" t="s">
        <v>376</v>
      </c>
      <c r="D88" s="5" t="s">
        <v>42</v>
      </c>
      <c r="E88" s="5" t="s">
        <v>377</v>
      </c>
      <c r="F88" s="5" t="s">
        <v>76</v>
      </c>
      <c r="G88" s="7">
        <v>218.9</v>
      </c>
      <c r="H88" s="10"/>
      <c r="I88" s="9">
        <f>ROUND((H88*G88),2)</f>
        <v>0</v>
      </c>
      <c r="O88">
        <f>rekapitulace!H8</f>
        <v>21</v>
      </c>
      <c r="P88">
        <f>ROUND(O88/100*I88,2)</f>
        <v>0</v>
      </c>
    </row>
    <row r="89" ht="12.75">
      <c r="E89" s="11" t="s">
        <v>320</v>
      </c>
    </row>
    <row r="90" ht="12.75">
      <c r="E90" s="11" t="s">
        <v>377</v>
      </c>
    </row>
    <row r="91" spans="1:16" ht="12.75">
      <c r="A91" s="5">
        <v>32</v>
      </c>
      <c r="B91" s="5" t="s">
        <v>357</v>
      </c>
      <c r="C91" s="5" t="s">
        <v>378</v>
      </c>
      <c r="D91" s="5" t="s">
        <v>42</v>
      </c>
      <c r="E91" s="5" t="s">
        <v>379</v>
      </c>
      <c r="F91" s="5" t="s">
        <v>380</v>
      </c>
      <c r="G91" s="7">
        <v>6</v>
      </c>
      <c r="H91" s="10"/>
      <c r="I91" s="9">
        <f>ROUND((H91*G91),2)</f>
        <v>0</v>
      </c>
      <c r="O91">
        <f>rekapitulace!H8</f>
        <v>21</v>
      </c>
      <c r="P91">
        <f>ROUND(O91/100*I91,2)</f>
        <v>0</v>
      </c>
    </row>
    <row r="92" ht="38.25">
      <c r="E92" s="11" t="s">
        <v>381</v>
      </c>
    </row>
    <row r="93" spans="1:16" ht="12.75">
      <c r="A93" s="5">
        <v>33</v>
      </c>
      <c r="B93" s="5" t="s">
        <v>290</v>
      </c>
      <c r="C93" s="5" t="s">
        <v>382</v>
      </c>
      <c r="D93" s="5" t="s">
        <v>42</v>
      </c>
      <c r="E93" s="5" t="s">
        <v>383</v>
      </c>
      <c r="F93" s="5" t="s">
        <v>384</v>
      </c>
      <c r="G93" s="7">
        <v>119.566</v>
      </c>
      <c r="H93" s="10"/>
      <c r="I93" s="9">
        <f>ROUND((H93*G93),2)</f>
        <v>0</v>
      </c>
      <c r="O93">
        <f>rekapitulace!H8</f>
        <v>21</v>
      </c>
      <c r="P93">
        <f>ROUND(O93/100*I93,2)</f>
        <v>0</v>
      </c>
    </row>
    <row r="94" ht="25.5">
      <c r="E94" s="11" t="s">
        <v>385</v>
      </c>
    </row>
    <row r="95" ht="12.75">
      <c r="E95" s="11" t="s">
        <v>386</v>
      </c>
    </row>
    <row r="96" spans="1:16" ht="12.75">
      <c r="A96" s="5">
        <v>34</v>
      </c>
      <c r="B96" s="5" t="s">
        <v>290</v>
      </c>
      <c r="C96" s="5" t="s">
        <v>387</v>
      </c>
      <c r="D96" s="5" t="s">
        <v>42</v>
      </c>
      <c r="E96" s="5" t="s">
        <v>388</v>
      </c>
      <c r="F96" s="5" t="s">
        <v>61</v>
      </c>
      <c r="G96" s="7">
        <v>10</v>
      </c>
      <c r="H96" s="10"/>
      <c r="I96" s="9">
        <f>ROUND((H96*G96),2)</f>
        <v>0</v>
      </c>
      <c r="O96">
        <f>rekapitulace!H8</f>
        <v>21</v>
      </c>
      <c r="P96">
        <f>ROUND(O96/100*I96,2)</f>
        <v>0</v>
      </c>
    </row>
    <row r="97" ht="12.75">
      <c r="E97" s="11" t="s">
        <v>388</v>
      </c>
    </row>
    <row r="98" spans="1:16" ht="12.75">
      <c r="A98" s="5">
        <v>35</v>
      </c>
      <c r="B98" s="5" t="s">
        <v>290</v>
      </c>
      <c r="C98" s="5" t="s">
        <v>389</v>
      </c>
      <c r="D98" s="5" t="s">
        <v>42</v>
      </c>
      <c r="E98" s="5" t="s">
        <v>390</v>
      </c>
      <c r="F98" s="5" t="s">
        <v>61</v>
      </c>
      <c r="G98" s="7">
        <v>6</v>
      </c>
      <c r="H98" s="10"/>
      <c r="I98" s="9">
        <f>ROUND((H98*G98),2)</f>
        <v>0</v>
      </c>
      <c r="O98">
        <f>rekapitulace!H8</f>
        <v>21</v>
      </c>
      <c r="P98">
        <f>ROUND(O98/100*I98,2)</f>
        <v>0</v>
      </c>
    </row>
    <row r="99" ht="12.75">
      <c r="E99" s="11" t="s">
        <v>390</v>
      </c>
    </row>
    <row r="100" spans="1:16" ht="12.75">
      <c r="A100" s="5">
        <v>36</v>
      </c>
      <c r="B100" s="5" t="s">
        <v>290</v>
      </c>
      <c r="C100" s="5" t="s">
        <v>391</v>
      </c>
      <c r="D100" s="5" t="s">
        <v>42</v>
      </c>
      <c r="E100" s="5" t="s">
        <v>392</v>
      </c>
      <c r="F100" s="5" t="s">
        <v>76</v>
      </c>
      <c r="G100" s="7">
        <v>39.5</v>
      </c>
      <c r="H100" s="10"/>
      <c r="I100" s="9">
        <f>ROUND((H100*G100),2)</f>
        <v>0</v>
      </c>
      <c r="O100">
        <f>rekapitulace!H8</f>
        <v>21</v>
      </c>
      <c r="P100">
        <f>ROUND(O100/100*I100,2)</f>
        <v>0</v>
      </c>
    </row>
    <row r="101" ht="25.5">
      <c r="E101" s="11" t="s">
        <v>393</v>
      </c>
    </row>
    <row r="102" ht="25.5">
      <c r="E102" s="11" t="s">
        <v>394</v>
      </c>
    </row>
    <row r="103" spans="1:16" ht="12.75">
      <c r="A103" s="5">
        <v>37</v>
      </c>
      <c r="B103" s="5" t="s">
        <v>290</v>
      </c>
      <c r="C103" s="5" t="s">
        <v>395</v>
      </c>
      <c r="D103" s="5" t="s">
        <v>42</v>
      </c>
      <c r="E103" s="5" t="s">
        <v>396</v>
      </c>
      <c r="F103" s="5" t="s">
        <v>76</v>
      </c>
      <c r="G103" s="7">
        <v>199</v>
      </c>
      <c r="H103" s="10"/>
      <c r="I103" s="9">
        <f>ROUND((H103*G103),2)</f>
        <v>0</v>
      </c>
      <c r="O103">
        <f>rekapitulace!H8</f>
        <v>21</v>
      </c>
      <c r="P103">
        <f>ROUND(O103/100*I103,2)</f>
        <v>0</v>
      </c>
    </row>
    <row r="104" ht="25.5">
      <c r="E104" s="11" t="s">
        <v>352</v>
      </c>
    </row>
    <row r="105" ht="25.5">
      <c r="E105" s="11" t="s">
        <v>397</v>
      </c>
    </row>
    <row r="106" spans="1:16" ht="12.75">
      <c r="A106" s="5">
        <v>38</v>
      </c>
      <c r="B106" s="5" t="s">
        <v>290</v>
      </c>
      <c r="C106" s="5" t="s">
        <v>398</v>
      </c>
      <c r="D106" s="5" t="s">
        <v>42</v>
      </c>
      <c r="E106" s="5" t="s">
        <v>399</v>
      </c>
      <c r="F106" s="5" t="s">
        <v>61</v>
      </c>
      <c r="G106" s="7">
        <v>14</v>
      </c>
      <c r="H106" s="10"/>
      <c r="I106" s="9">
        <f>ROUND((H106*G106),2)</f>
        <v>0</v>
      </c>
      <c r="O106">
        <f>rekapitulace!H8</f>
        <v>21</v>
      </c>
      <c r="P106">
        <f>ROUND(O106/100*I106,2)</f>
        <v>0</v>
      </c>
    </row>
    <row r="107" ht="25.5">
      <c r="E107" s="11" t="s">
        <v>400</v>
      </c>
    </row>
    <row r="108" spans="1:16" ht="12.75">
      <c r="A108" s="5">
        <v>39</v>
      </c>
      <c r="B108" s="5" t="s">
        <v>290</v>
      </c>
      <c r="C108" s="5" t="s">
        <v>401</v>
      </c>
      <c r="D108" s="5" t="s">
        <v>42</v>
      </c>
      <c r="E108" s="5" t="s">
        <v>402</v>
      </c>
      <c r="F108" s="5" t="s">
        <v>61</v>
      </c>
      <c r="G108" s="7">
        <v>6</v>
      </c>
      <c r="H108" s="10"/>
      <c r="I108" s="9">
        <f>ROUND((H108*G108),2)</f>
        <v>0</v>
      </c>
      <c r="O108">
        <f>rekapitulace!H8</f>
        <v>21</v>
      </c>
      <c r="P108">
        <f>ROUND(O108/100*I108,2)</f>
        <v>0</v>
      </c>
    </row>
    <row r="109" ht="25.5">
      <c r="E109" s="11" t="s">
        <v>403</v>
      </c>
    </row>
    <row r="110" spans="1:16" ht="12.75">
      <c r="A110" s="5">
        <v>40</v>
      </c>
      <c r="B110" s="5" t="s">
        <v>290</v>
      </c>
      <c r="C110" s="5" t="s">
        <v>404</v>
      </c>
      <c r="D110" s="5" t="s">
        <v>42</v>
      </c>
      <c r="E110" s="5" t="s">
        <v>405</v>
      </c>
      <c r="F110" s="5" t="s">
        <v>76</v>
      </c>
      <c r="G110" s="7">
        <v>175</v>
      </c>
      <c r="H110" s="10"/>
      <c r="I110" s="9">
        <f>ROUND((H110*G110),2)</f>
        <v>0</v>
      </c>
      <c r="O110">
        <f>rekapitulace!H8</f>
        <v>21</v>
      </c>
      <c r="P110">
        <f>ROUND(O110/100*I110,2)</f>
        <v>0</v>
      </c>
    </row>
    <row r="111" ht="25.5">
      <c r="E111" s="11" t="s">
        <v>406</v>
      </c>
    </row>
    <row r="112" ht="25.5">
      <c r="E112" s="11" t="s">
        <v>407</v>
      </c>
    </row>
    <row r="113" spans="1:16" ht="12.75">
      <c r="A113" s="5">
        <v>41</v>
      </c>
      <c r="B113" s="5" t="s">
        <v>290</v>
      </c>
      <c r="C113" s="5" t="s">
        <v>408</v>
      </c>
      <c r="D113" s="5" t="s">
        <v>42</v>
      </c>
      <c r="E113" s="5" t="s">
        <v>409</v>
      </c>
      <c r="F113" s="5" t="s">
        <v>61</v>
      </c>
      <c r="G113" s="7">
        <v>16</v>
      </c>
      <c r="H113" s="10"/>
      <c r="I113" s="9">
        <f>ROUND((H113*G113),2)</f>
        <v>0</v>
      </c>
      <c r="O113">
        <f>rekapitulace!H8</f>
        <v>21</v>
      </c>
      <c r="P113">
        <f>ROUND(O113/100*I113,2)</f>
        <v>0</v>
      </c>
    </row>
    <row r="114" ht="38.25">
      <c r="E114" s="11" t="s">
        <v>410</v>
      </c>
    </row>
    <row r="115" spans="1:16" ht="12.75">
      <c r="A115" s="5">
        <v>42</v>
      </c>
      <c r="B115" s="5" t="s">
        <v>290</v>
      </c>
      <c r="C115" s="5" t="s">
        <v>411</v>
      </c>
      <c r="D115" s="5" t="s">
        <v>42</v>
      </c>
      <c r="E115" s="5" t="s">
        <v>412</v>
      </c>
      <c r="F115" s="5" t="s">
        <v>61</v>
      </c>
      <c r="G115" s="7">
        <v>1</v>
      </c>
      <c r="H115" s="10"/>
      <c r="I115" s="9">
        <f>ROUND((H115*G115),2)</f>
        <v>0</v>
      </c>
      <c r="O115">
        <f>rekapitulace!H8</f>
        <v>21</v>
      </c>
      <c r="P115">
        <f>ROUND(O115/100*I115,2)</f>
        <v>0</v>
      </c>
    </row>
    <row r="116" ht="51">
      <c r="E116" s="11" t="s">
        <v>413</v>
      </c>
    </row>
    <row r="117" spans="1:16" ht="12.75" customHeight="1">
      <c r="A117" s="12"/>
      <c r="B117" s="12"/>
      <c r="C117" s="12" t="s">
        <v>370</v>
      </c>
      <c r="D117" s="12"/>
      <c r="E117" s="12" t="s">
        <v>369</v>
      </c>
      <c r="F117" s="12"/>
      <c r="G117" s="12"/>
      <c r="H117" s="12"/>
      <c r="I117" s="12">
        <f>SUM(I83:I116)</f>
        <v>0</v>
      </c>
      <c r="P117">
        <f>SUM(P83:P116)</f>
        <v>0</v>
      </c>
    </row>
    <row r="119" spans="1:9" ht="12.75" customHeight="1">
      <c r="A119" s="6"/>
      <c r="B119" s="6"/>
      <c r="C119" s="6" t="s">
        <v>415</v>
      </c>
      <c r="D119" s="6"/>
      <c r="E119" s="6" t="s">
        <v>414</v>
      </c>
      <c r="F119" s="6"/>
      <c r="G119" s="8"/>
      <c r="H119" s="6"/>
      <c r="I119" s="8"/>
    </row>
    <row r="120" spans="1:16" ht="12.75">
      <c r="A120" s="5">
        <v>43</v>
      </c>
      <c r="B120" s="5" t="s">
        <v>290</v>
      </c>
      <c r="C120" s="5" t="s">
        <v>416</v>
      </c>
      <c r="D120" s="5" t="s">
        <v>42</v>
      </c>
      <c r="E120" s="5" t="s">
        <v>417</v>
      </c>
      <c r="F120" s="5" t="s">
        <v>418</v>
      </c>
      <c r="G120" s="7">
        <v>10</v>
      </c>
      <c r="H120" s="10"/>
      <c r="I120" s="9">
        <f>ROUND((H120*G120),2)</f>
        <v>0</v>
      </c>
      <c r="O120">
        <f>rekapitulace!H8</f>
        <v>21</v>
      </c>
      <c r="P120">
        <f>ROUND(O120/100*I120,2)</f>
        <v>0</v>
      </c>
    </row>
    <row r="121" ht="12.75">
      <c r="E121" s="11" t="s">
        <v>419</v>
      </c>
    </row>
    <row r="122" spans="1:16" ht="12.75">
      <c r="A122" s="5">
        <v>44</v>
      </c>
      <c r="B122" s="5" t="s">
        <v>290</v>
      </c>
      <c r="C122" s="5" t="s">
        <v>420</v>
      </c>
      <c r="D122" s="5" t="s">
        <v>42</v>
      </c>
      <c r="E122" s="5" t="s">
        <v>421</v>
      </c>
      <c r="F122" s="5" t="s">
        <v>418</v>
      </c>
      <c r="G122" s="7">
        <v>5</v>
      </c>
      <c r="H122" s="10"/>
      <c r="I122" s="9">
        <f>ROUND((H122*G122),2)</f>
        <v>0</v>
      </c>
      <c r="O122">
        <f>rekapitulace!H8</f>
        <v>21</v>
      </c>
      <c r="P122">
        <f>ROUND(O122/100*I122,2)</f>
        <v>0</v>
      </c>
    </row>
    <row r="123" ht="12.75">
      <c r="E123" s="11" t="s">
        <v>422</v>
      </c>
    </row>
    <row r="124" spans="1:16" ht="12.75">
      <c r="A124" s="5">
        <v>45</v>
      </c>
      <c r="B124" s="5" t="s">
        <v>290</v>
      </c>
      <c r="C124" s="5" t="s">
        <v>423</v>
      </c>
      <c r="D124" s="5" t="s">
        <v>42</v>
      </c>
      <c r="E124" s="5" t="s">
        <v>424</v>
      </c>
      <c r="F124" s="5" t="s">
        <v>418</v>
      </c>
      <c r="G124" s="7">
        <v>8</v>
      </c>
      <c r="H124" s="10"/>
      <c r="I124" s="9">
        <f>ROUND((H124*G124),2)</f>
        <v>0</v>
      </c>
      <c r="O124">
        <f>rekapitulace!H8</f>
        <v>21</v>
      </c>
      <c r="P124">
        <f>ROUND(O124/100*I124,2)</f>
        <v>0</v>
      </c>
    </row>
    <row r="125" ht="12.75">
      <c r="E125" s="11" t="s">
        <v>425</v>
      </c>
    </row>
    <row r="126" spans="1:16" ht="12.75">
      <c r="A126" s="5">
        <v>46</v>
      </c>
      <c r="B126" s="5" t="s">
        <v>290</v>
      </c>
      <c r="C126" s="5" t="s">
        <v>426</v>
      </c>
      <c r="D126" s="5" t="s">
        <v>42</v>
      </c>
      <c r="E126" s="5" t="s">
        <v>427</v>
      </c>
      <c r="F126" s="5" t="s">
        <v>418</v>
      </c>
      <c r="G126" s="7">
        <v>6</v>
      </c>
      <c r="H126" s="10"/>
      <c r="I126" s="9">
        <f>ROUND((H126*G126),2)</f>
        <v>0</v>
      </c>
      <c r="O126">
        <f>rekapitulace!H8</f>
        <v>21</v>
      </c>
      <c r="P126">
        <f>ROUND(O126/100*I126,2)</f>
        <v>0</v>
      </c>
    </row>
    <row r="127" ht="12.75">
      <c r="E127" s="11" t="s">
        <v>428</v>
      </c>
    </row>
    <row r="128" spans="1:16" ht="12.75" customHeight="1">
      <c r="A128" s="12"/>
      <c r="B128" s="12"/>
      <c r="C128" s="12" t="s">
        <v>415</v>
      </c>
      <c r="D128" s="12"/>
      <c r="E128" s="12" t="s">
        <v>414</v>
      </c>
      <c r="F128" s="12"/>
      <c r="G128" s="12"/>
      <c r="H128" s="12"/>
      <c r="I128" s="12">
        <f>SUM(I120:I127)</f>
        <v>0</v>
      </c>
      <c r="P128">
        <f>SUM(P120:P127)</f>
        <v>0</v>
      </c>
    </row>
    <row r="130" spans="1:16" ht="12.75" customHeight="1">
      <c r="A130" s="12"/>
      <c r="B130" s="12"/>
      <c r="C130" s="12"/>
      <c r="D130" s="12"/>
      <c r="E130" s="12" t="s">
        <v>276</v>
      </c>
      <c r="F130" s="12"/>
      <c r="G130" s="12"/>
      <c r="H130" s="12"/>
      <c r="I130" s="12">
        <f>+I39+I80+I117+I128</f>
        <v>0</v>
      </c>
      <c r="P130">
        <f>+P39+P80+P117+P128</f>
        <v>0</v>
      </c>
    </row>
  </sheetData>
  <sheetProtection formatColumns="0"/>
  <mergeCells count="9">
    <mergeCell ref="G8:G9"/>
    <mergeCell ref="H8:I8"/>
    <mergeCell ref="A2:I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zoomScalePageLayoutView="0" workbookViewId="0" topLeftCell="A1">
      <pane ySplit="10" topLeftCell="A11" activePane="bottomLeft" state="frozen"/>
      <selection pane="topLeft" activeCell="A3" sqref="A3"/>
      <selection pane="bottomLeft" activeCell="E22" sqref="E22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4"/>
    </row>
    <row r="2" spans="1:9" ht="12.75" customHeight="1">
      <c r="A2" s="16" t="s">
        <v>460</v>
      </c>
      <c r="B2" s="16"/>
      <c r="C2" s="16"/>
      <c r="D2" s="16"/>
      <c r="E2" s="16"/>
      <c r="F2" s="16"/>
      <c r="G2" s="16"/>
      <c r="H2" s="16"/>
      <c r="I2" s="16"/>
    </row>
    <row r="4" spans="1:5" ht="12.75" customHeight="1">
      <c r="A4" t="s">
        <v>11</v>
      </c>
      <c r="C4" s="4" t="s">
        <v>14</v>
      </c>
      <c r="D4" s="4"/>
      <c r="E4" s="4" t="s">
        <v>15</v>
      </c>
    </row>
    <row r="5" spans="1:5" ht="12.75" customHeight="1">
      <c r="A5" t="s">
        <v>12</v>
      </c>
      <c r="C5" s="4" t="s">
        <v>429</v>
      </c>
      <c r="D5" s="4"/>
      <c r="E5" s="4" t="s">
        <v>430</v>
      </c>
    </row>
    <row r="6" spans="1:5" ht="12.75" customHeight="1">
      <c r="A6" t="s">
        <v>13</v>
      </c>
      <c r="C6" s="4" t="s">
        <v>429</v>
      </c>
      <c r="D6" s="4"/>
      <c r="E6" s="4" t="s">
        <v>430</v>
      </c>
    </row>
    <row r="7" spans="3:5" ht="12.75" customHeight="1">
      <c r="C7" s="4"/>
      <c r="D7" s="4"/>
      <c r="E7" s="4"/>
    </row>
    <row r="8" spans="1:16" ht="12.75" customHeight="1">
      <c r="A8" s="17" t="s">
        <v>18</v>
      </c>
      <c r="B8" s="17" t="s">
        <v>20</v>
      </c>
      <c r="C8" s="17" t="s">
        <v>21</v>
      </c>
      <c r="D8" s="17" t="s">
        <v>22</v>
      </c>
      <c r="E8" s="17" t="s">
        <v>23</v>
      </c>
      <c r="F8" s="17" t="s">
        <v>24</v>
      </c>
      <c r="G8" s="17" t="s">
        <v>25</v>
      </c>
      <c r="H8" s="17" t="s">
        <v>26</v>
      </c>
      <c r="I8" s="17"/>
      <c r="O8" t="s">
        <v>29</v>
      </c>
      <c r="P8" t="s">
        <v>9</v>
      </c>
    </row>
    <row r="9" spans="1:15" ht="14.25">
      <c r="A9" s="17"/>
      <c r="B9" s="17"/>
      <c r="C9" s="17"/>
      <c r="D9" s="17"/>
      <c r="E9" s="17"/>
      <c r="F9" s="17"/>
      <c r="G9" s="17"/>
      <c r="H9" s="3" t="s">
        <v>27</v>
      </c>
      <c r="I9" s="3" t="s">
        <v>28</v>
      </c>
      <c r="O9" t="s">
        <v>9</v>
      </c>
    </row>
    <row r="10" spans="1:9" ht="14.25">
      <c r="A10" s="3" t="s">
        <v>19</v>
      </c>
      <c r="B10" s="3" t="s">
        <v>30</v>
      </c>
      <c r="C10" s="3" t="s">
        <v>31</v>
      </c>
      <c r="D10" s="3" t="s">
        <v>32</v>
      </c>
      <c r="E10" s="3" t="s">
        <v>33</v>
      </c>
      <c r="F10" s="3" t="s">
        <v>34</v>
      </c>
      <c r="G10" s="3" t="s">
        <v>35</v>
      </c>
      <c r="H10" s="3" t="s">
        <v>36</v>
      </c>
      <c r="I10" s="3" t="s">
        <v>37</v>
      </c>
    </row>
    <row r="11" spans="1:9" ht="12.75" customHeight="1">
      <c r="A11" s="6"/>
      <c r="B11" s="6"/>
      <c r="C11" s="6" t="s">
        <v>39</v>
      </c>
      <c r="D11" s="6"/>
      <c r="E11" s="6" t="s">
        <v>38</v>
      </c>
      <c r="F11" s="6"/>
      <c r="G11" s="8"/>
      <c r="H11" s="6"/>
      <c r="I11" s="8"/>
    </row>
    <row r="12" spans="1:16" ht="38.25">
      <c r="A12" s="5">
        <v>1</v>
      </c>
      <c r="B12" s="5" t="s">
        <v>40</v>
      </c>
      <c r="C12" s="5" t="s">
        <v>431</v>
      </c>
      <c r="D12" s="5" t="s">
        <v>42</v>
      </c>
      <c r="E12" s="5" t="s">
        <v>432</v>
      </c>
      <c r="F12" s="5" t="s">
        <v>433</v>
      </c>
      <c r="G12" s="7">
        <v>1</v>
      </c>
      <c r="H12" s="10"/>
      <c r="I12" s="9">
        <f>ROUND((H12*G12),2)</f>
        <v>0</v>
      </c>
      <c r="O12">
        <f>rekapitulace!H8</f>
        <v>21</v>
      </c>
      <c r="P12">
        <f>ROUND(O12/100*I12,2)</f>
        <v>0</v>
      </c>
    </row>
    <row r="13" ht="12.75">
      <c r="E13" s="11" t="s">
        <v>434</v>
      </c>
    </row>
    <row r="14" spans="1:16" ht="25.5">
      <c r="A14" s="5">
        <v>2</v>
      </c>
      <c r="B14" s="5" t="s">
        <v>40</v>
      </c>
      <c r="C14" s="5" t="s">
        <v>435</v>
      </c>
      <c r="D14" s="5" t="s">
        <v>42</v>
      </c>
      <c r="E14" s="5" t="s">
        <v>436</v>
      </c>
      <c r="F14" s="5" t="s">
        <v>433</v>
      </c>
      <c r="G14" s="7">
        <v>1</v>
      </c>
      <c r="H14" s="10"/>
      <c r="I14" s="9">
        <f>ROUND((H14*G14),2)</f>
        <v>0</v>
      </c>
      <c r="O14">
        <f>rekapitulace!H8</f>
        <v>21</v>
      </c>
      <c r="P14">
        <f>ROUND(O14/100*I14,2)</f>
        <v>0</v>
      </c>
    </row>
    <row r="15" ht="12.75">
      <c r="E15" s="11" t="s">
        <v>434</v>
      </c>
    </row>
    <row r="16" spans="1:16" ht="38.25">
      <c r="A16" s="5">
        <v>3</v>
      </c>
      <c r="B16" s="5" t="s">
        <v>40</v>
      </c>
      <c r="C16" s="5" t="s">
        <v>437</v>
      </c>
      <c r="D16" s="5" t="s">
        <v>42</v>
      </c>
      <c r="E16" s="5" t="s">
        <v>438</v>
      </c>
      <c r="F16" s="5" t="s">
        <v>433</v>
      </c>
      <c r="G16" s="7">
        <v>1</v>
      </c>
      <c r="H16" s="10"/>
      <c r="I16" s="9">
        <f>ROUND((H16*G16),2)</f>
        <v>0</v>
      </c>
      <c r="O16">
        <f>rekapitulace!H8</f>
        <v>21</v>
      </c>
      <c r="P16">
        <f>ROUND(O16/100*I16,2)</f>
        <v>0</v>
      </c>
    </row>
    <row r="17" ht="12.75">
      <c r="E17" s="11" t="s">
        <v>439</v>
      </c>
    </row>
    <row r="18" spans="1:16" ht="25.5">
      <c r="A18" s="5">
        <v>4</v>
      </c>
      <c r="B18" s="5" t="s">
        <v>40</v>
      </c>
      <c r="C18" s="5" t="s">
        <v>440</v>
      </c>
      <c r="D18" s="5" t="s">
        <v>42</v>
      </c>
      <c r="E18" s="5" t="s">
        <v>441</v>
      </c>
      <c r="F18" s="5" t="s">
        <v>61</v>
      </c>
      <c r="G18" s="7">
        <v>1</v>
      </c>
      <c r="H18" s="10"/>
      <c r="I18" s="9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1" t="s">
        <v>439</v>
      </c>
    </row>
    <row r="20" spans="1:16" ht="51">
      <c r="A20" s="5">
        <v>5</v>
      </c>
      <c r="B20" s="5" t="s">
        <v>40</v>
      </c>
      <c r="C20" s="5" t="s">
        <v>442</v>
      </c>
      <c r="D20" s="5" t="s">
        <v>42</v>
      </c>
      <c r="E20" s="5" t="s">
        <v>443</v>
      </c>
      <c r="F20" s="5" t="s">
        <v>433</v>
      </c>
      <c r="G20" s="7">
        <v>1</v>
      </c>
      <c r="H20" s="10"/>
      <c r="I20" s="9">
        <f>ROUND((H20*G20),2)</f>
        <v>0</v>
      </c>
      <c r="O20">
        <f>rekapitulace!H8</f>
        <v>21</v>
      </c>
      <c r="P20">
        <f>ROUND(O20/100*I20,2)</f>
        <v>0</v>
      </c>
    </row>
    <row r="21" ht="12.75">
      <c r="E21" s="11" t="s">
        <v>439</v>
      </c>
    </row>
    <row r="22" spans="1:16" ht="25.5">
      <c r="A22" s="5">
        <v>6</v>
      </c>
      <c r="B22" s="5" t="s">
        <v>40</v>
      </c>
      <c r="C22" s="5" t="s">
        <v>444</v>
      </c>
      <c r="D22" s="5" t="s">
        <v>42</v>
      </c>
      <c r="E22" s="5" t="s">
        <v>461</v>
      </c>
      <c r="F22" s="5" t="s">
        <v>433</v>
      </c>
      <c r="G22" s="7">
        <v>1</v>
      </c>
      <c r="H22" s="10">
        <v>120000</v>
      </c>
      <c r="I22" s="9">
        <f>ROUND((H22*G22),2)</f>
        <v>120000</v>
      </c>
      <c r="O22">
        <f>rekapitulace!H8</f>
        <v>21</v>
      </c>
      <c r="P22">
        <f>ROUND(O22/100*I22,2)</f>
        <v>25200</v>
      </c>
    </row>
    <row r="23" ht="12.75">
      <c r="E23" s="11" t="s">
        <v>439</v>
      </c>
    </row>
    <row r="24" spans="1:16" ht="25.5">
      <c r="A24" s="5">
        <v>7</v>
      </c>
      <c r="B24" s="5" t="s">
        <v>40</v>
      </c>
      <c r="C24" s="5" t="s">
        <v>445</v>
      </c>
      <c r="D24" s="5" t="s">
        <v>42</v>
      </c>
      <c r="E24" s="5" t="s">
        <v>446</v>
      </c>
      <c r="F24" s="5" t="s">
        <v>433</v>
      </c>
      <c r="G24" s="7">
        <v>1</v>
      </c>
      <c r="H24" s="10"/>
      <c r="I24" s="9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1" t="s">
        <v>439</v>
      </c>
    </row>
    <row r="26" spans="1:16" ht="51">
      <c r="A26" s="5">
        <v>8</v>
      </c>
      <c r="B26" s="5" t="s">
        <v>40</v>
      </c>
      <c r="C26" s="5" t="s">
        <v>447</v>
      </c>
      <c r="D26" s="5" t="s">
        <v>42</v>
      </c>
      <c r="E26" s="5" t="s">
        <v>448</v>
      </c>
      <c r="F26" s="5" t="s">
        <v>433</v>
      </c>
      <c r="G26" s="7">
        <v>1</v>
      </c>
      <c r="H26" s="10"/>
      <c r="I26" s="9">
        <f>ROUND((H26*G26),2)</f>
        <v>0</v>
      </c>
      <c r="O26">
        <f>rekapitulace!H8</f>
        <v>21</v>
      </c>
      <c r="P26">
        <f>ROUND(O26/100*I26,2)</f>
        <v>0</v>
      </c>
    </row>
    <row r="27" ht="12.75">
      <c r="E27" s="11" t="s">
        <v>439</v>
      </c>
    </row>
    <row r="28" spans="1:16" ht="89.25">
      <c r="A28" s="5">
        <v>9</v>
      </c>
      <c r="B28" s="5" t="s">
        <v>40</v>
      </c>
      <c r="C28" s="5" t="s">
        <v>449</v>
      </c>
      <c r="D28" s="5" t="s">
        <v>42</v>
      </c>
      <c r="E28" s="5" t="s">
        <v>450</v>
      </c>
      <c r="F28" s="5" t="s">
        <v>433</v>
      </c>
      <c r="G28" s="7">
        <v>1</v>
      </c>
      <c r="H28" s="10"/>
      <c r="I28" s="9">
        <f>ROUND((H28*G28),2)</f>
        <v>0</v>
      </c>
      <c r="O28">
        <f>rekapitulace!H8</f>
        <v>21</v>
      </c>
      <c r="P28">
        <f>ROUND(O28/100*I28,2)</f>
        <v>0</v>
      </c>
    </row>
    <row r="29" ht="12.75">
      <c r="E29" s="11" t="s">
        <v>439</v>
      </c>
    </row>
    <row r="30" spans="1:16" ht="25.5">
      <c r="A30" s="5">
        <v>10</v>
      </c>
      <c r="B30" s="5" t="s">
        <v>40</v>
      </c>
      <c r="C30" s="5" t="s">
        <v>451</v>
      </c>
      <c r="D30" s="5" t="s">
        <v>42</v>
      </c>
      <c r="E30" s="5" t="s">
        <v>452</v>
      </c>
      <c r="F30" s="5" t="s">
        <v>433</v>
      </c>
      <c r="G30" s="7">
        <v>1</v>
      </c>
      <c r="H30" s="10"/>
      <c r="I30" s="9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1" t="s">
        <v>453</v>
      </c>
    </row>
    <row r="32" ht="12.75">
      <c r="E32" s="11" t="s">
        <v>454</v>
      </c>
    </row>
    <row r="33" spans="1:16" ht="12.75">
      <c r="A33" s="5">
        <v>11</v>
      </c>
      <c r="B33" s="5" t="s">
        <v>40</v>
      </c>
      <c r="C33" s="5" t="s">
        <v>455</v>
      </c>
      <c r="D33" s="5" t="s">
        <v>42</v>
      </c>
      <c r="E33" s="5" t="s">
        <v>456</v>
      </c>
      <c r="F33" s="5" t="s">
        <v>433</v>
      </c>
      <c r="G33" s="7">
        <v>1</v>
      </c>
      <c r="H33" s="10"/>
      <c r="I33" s="9">
        <f>ROUND((H33*G33),2)</f>
        <v>0</v>
      </c>
      <c r="O33">
        <f>rekapitulace!H8</f>
        <v>21</v>
      </c>
      <c r="P33">
        <f>ROUND(O33/100*I33,2)</f>
        <v>0</v>
      </c>
    </row>
    <row r="34" ht="25.5">
      <c r="E34" s="11" t="s">
        <v>457</v>
      </c>
    </row>
    <row r="35" spans="1:16" ht="12.75" customHeight="1">
      <c r="A35" s="12"/>
      <c r="B35" s="12"/>
      <c r="C35" s="12" t="s">
        <v>39</v>
      </c>
      <c r="D35" s="12"/>
      <c r="E35" s="12" t="s">
        <v>38</v>
      </c>
      <c r="F35" s="12"/>
      <c r="G35" s="12"/>
      <c r="H35" s="12"/>
      <c r="I35" s="12">
        <f>SUM(I12:I34)</f>
        <v>120000</v>
      </c>
      <c r="P35">
        <f>SUM(P12:P34)</f>
        <v>25200</v>
      </c>
    </row>
    <row r="37" spans="1:16" ht="12.75" customHeight="1">
      <c r="A37" s="12"/>
      <c r="B37" s="12"/>
      <c r="C37" s="12"/>
      <c r="D37" s="12"/>
      <c r="E37" s="12" t="s">
        <v>276</v>
      </c>
      <c r="F37" s="12"/>
      <c r="G37" s="12"/>
      <c r="H37" s="12"/>
      <c r="I37" s="12">
        <f>+I35</f>
        <v>120000</v>
      </c>
      <c r="P37">
        <f>+P35</f>
        <v>25200</v>
      </c>
    </row>
  </sheetData>
  <sheetProtection formatColumns="0"/>
  <mergeCells count="9">
    <mergeCell ref="G8:G9"/>
    <mergeCell ref="H8:I8"/>
    <mergeCell ref="A2:I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il.amer</dc:creator>
  <cp:keywords/>
  <dc:description/>
  <cp:lastModifiedBy>Kuna Jan</cp:lastModifiedBy>
  <dcterms:created xsi:type="dcterms:W3CDTF">2020-05-20T19:53:31Z</dcterms:created>
  <dcterms:modified xsi:type="dcterms:W3CDTF">2021-08-27T08:35:55Z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