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Rekapitulace+" sheetId="5" r:id="rId1"/>
    <sheet name="Soupis položek+" sheetId="3" r:id="rId2"/>
  </sheets>
  <definedNames>
    <definedName name="_xlnm.Print_Titles" localSheetId="1">'Soupis položek+'!$4:$4</definedName>
  </definedNames>
  <calcPr calcId="181029" fullPrecision="0"/>
  <extLst/>
</workbook>
</file>

<file path=xl/sharedStrings.xml><?xml version="1.0" encoding="utf-8"?>
<sst xmlns="http://schemas.openxmlformats.org/spreadsheetml/2006/main" count="431" uniqueCount="139">
  <si>
    <t>DE</t>
  </si>
  <si>
    <t>Elektroměrový rozvaděč RE3 - 315A, IP54/20,</t>
  </si>
  <si>
    <t>ks</t>
  </si>
  <si>
    <t>S</t>
  </si>
  <si>
    <t>*</t>
  </si>
  <si>
    <t>nepřímé měření, jednosazbový</t>
  </si>
  <si>
    <t>&amp;</t>
  </si>
  <si>
    <t>Rozvaděč RE3 - 315A, IP54/20</t>
  </si>
  <si>
    <t>Výsuvný mechanický sloupek</t>
  </si>
  <si>
    <t>Minienergosloupek</t>
  </si>
  <si>
    <t>Energosloupek</t>
  </si>
  <si>
    <t>ME</t>
  </si>
  <si>
    <t>m</t>
  </si>
  <si>
    <t>kabel 1kV CYKY 3x120+70</t>
  </si>
  <si>
    <t>koncovka 1kV plast KSCZ4X/95-150(3x120+70)</t>
  </si>
  <si>
    <t>kabelové oko Cu lisovací 50x10 KU</t>
  </si>
  <si>
    <t>kabelové oko Cu lisovací 120x12 KU</t>
  </si>
  <si>
    <t>kabel CYKY 4x16</t>
  </si>
  <si>
    <t>kabel CYKY 4x6</t>
  </si>
  <si>
    <t>smršťovací trubice KZ4X/6-25(4x16)</t>
  </si>
  <si>
    <t>smršťovací trubice KZ4X/6-25(4x6)</t>
  </si>
  <si>
    <t>štítek kabelový 40x15mm střední</t>
  </si>
  <si>
    <t>vedení FeZn 30/4 (0,96kg/m)</t>
  </si>
  <si>
    <t>vedení FeZn pr.10mm(0,63kg/m)</t>
  </si>
  <si>
    <t>smršťovací trubice RPK 30/8</t>
  </si>
  <si>
    <t>svorka pásku drátu zemnící SR3b 4šrouby FeZn</t>
  </si>
  <si>
    <t>svorka pásku zemnící SR2b 4šrouby FeZn</t>
  </si>
  <si>
    <t>pojistková patrona PNA2(-315A)gG</t>
  </si>
  <si>
    <t>zalévací odbočná spojka 1kV</t>
  </si>
  <si>
    <t>MZ</t>
  </si>
  <si>
    <t>beton B10</t>
  </si>
  <si>
    <t>m3</t>
  </si>
  <si>
    <t>výstražná fólie šířka 0,34m</t>
  </si>
  <si>
    <t>roura korugovaná KOPODUR KD09090 pr.90/75mm</t>
  </si>
  <si>
    <t>/roura korugovaná 09090/ spojka 02090</t>
  </si>
  <si>
    <t>beton B13,5</t>
  </si>
  <si>
    <t>písek kopaný 0-2mm</t>
  </si>
  <si>
    <t>CE</t>
  </si>
  <si>
    <t>vodič Cu(-CY,CYA) volně uložený do 1x185</t>
  </si>
  <si>
    <t>kabel Cu(-1kV CYKY) volně ulož do3x185/4x150/5x120</t>
  </si>
  <si>
    <t>koncovka 1kV staniční plast do 4x240</t>
  </si>
  <si>
    <t>kabel Cu(-1kV CYKY) volně uložený do 3x35/4x25</t>
  </si>
  <si>
    <t>kabel(-CYKY) volně uložený do 5x6/7x4/12x1,5</t>
  </si>
  <si>
    <t>ukončení kabelu smršťovací trubicí do 4x25</t>
  </si>
  <si>
    <t>ukončení kabelu smršťovací trubicí do 4x10</t>
  </si>
  <si>
    <t>označovací štítek na kabel</t>
  </si>
  <si>
    <t>uzemň.vedení v zemi/město úplná mtž FeZn do 120mm2</t>
  </si>
  <si>
    <t>uzemňov.vedení v zemi úplná mtž FeZn pr.8-10mm</t>
  </si>
  <si>
    <t>ochrana zemní svorky smršťovací trubicí 30/8mm</t>
  </si>
  <si>
    <t>patrona nožové pojistky do 630A</t>
  </si>
  <si>
    <t>kabelová skříň elektroměrová ER /osaz.bez ukončení</t>
  </si>
  <si>
    <t>Rozvaděč R3</t>
  </si>
  <si>
    <t>CD</t>
  </si>
  <si>
    <t>demontáž a ekologická</t>
  </si>
  <si>
    <t>hod</t>
  </si>
  <si>
    <t>likvidace                     /dmtž</t>
  </si>
  <si>
    <t>CZ</t>
  </si>
  <si>
    <t>výkop kabel.rýhy šířka 35/hloubka 90cm tz.3/ko1.0</t>
  </si>
  <si>
    <t>vytrhání drobné dlažby v písku, spáry zalité</t>
  </si>
  <si>
    <t>m2</t>
  </si>
  <si>
    <t>výstražná fólie šířka nad 30cm</t>
  </si>
  <si>
    <t>kabelový prostup z ohebné roury plast pr.110mm</t>
  </si>
  <si>
    <t>zához kabelové rýhy šířka 35/hloubka 90cm tz.3</t>
  </si>
  <si>
    <t>odvoz zeminy do 10km vč.poplatku za skládku</t>
  </si>
  <si>
    <t>podklad a obetonování chrániček</t>
  </si>
  <si>
    <t>dlažba kostka drobná(10/10) pokládka bez materiálu</t>
  </si>
  <si>
    <t>pouzdrový základ ES1-12 (vyjma ES3) 1,5m</t>
  </si>
  <si>
    <t>výkop jámy do 2m3 pro ES ruční tz.3/ko1.0</t>
  </si>
  <si>
    <t>pouzdrový základ E2 0,8m</t>
  </si>
  <si>
    <t>pouzdrový základ VMS 1,5m</t>
  </si>
  <si>
    <t>výkop jámy do 2m3 pro VMS ruční tz.3/ko1.0</t>
  </si>
  <si>
    <t>zához jámy třída zeminy 3</t>
  </si>
  <si>
    <t>kabelové lože 2x10cm kopaný písek šířka do 65cm</t>
  </si>
  <si>
    <t>vytyčení sítí v zastavěném prostoru vč.mat</t>
  </si>
  <si>
    <t>km</t>
  </si>
  <si>
    <t>geodetické zaměření skutečné polohy</t>
  </si>
  <si>
    <t>ON</t>
  </si>
  <si>
    <t>zazdívka otvoru ve zdivu/cihla/do 0,25m2/tl.0,30m</t>
  </si>
  <si>
    <t>dozory správce sítě(rozvodného závodu)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</si>
  <si>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</si>
  <si>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</si>
  <si>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</si>
  <si>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</si>
  <si>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</si>
  <si>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</si>
  <si>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</si>
  <si>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</si>
  <si>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</si>
  <si>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</si>
  <si>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</si>
  <si>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</si>
  <si>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</si>
  <si>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název akce: Modernizace rozvodů NN nám.1.Máje Chomutov</t>
  </si>
  <si>
    <t>popis:</t>
  </si>
  <si>
    <t>Dodávky zařízení</t>
  </si>
  <si>
    <t>součet</t>
  </si>
  <si>
    <t>Materiál elektromontážní</t>
  </si>
  <si>
    <t>Materiál zemní+stavební</t>
  </si>
  <si>
    <t>Elektromontáže</t>
  </si>
  <si>
    <t>Demontáže</t>
  </si>
  <si>
    <t>Zemní práce</t>
  </si>
  <si>
    <t>Ostatní náklady</t>
  </si>
  <si>
    <t>Soupis položek</t>
  </si>
  <si>
    <t>Datum: 17.03.2020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</si>
  <si>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</si>
  <si>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</si>
  <si>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</si>
  <si>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</si>
  <si>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</si>
  <si>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</si>
  <si>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</si>
  <si>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</si>
  <si>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</si>
  <si>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</si>
  <si>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</si>
  <si>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</si>
  <si>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</si>
  <si>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</si>
  <si>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</si>
  <si>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</si>
  <si>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</si>
  <si>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</si>
  <si>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</si>
  <si>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</si>
  <si>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zařízení staveniště</t>
  </si>
  <si>
    <t>provozní vlivy</t>
  </si>
  <si>
    <t>kompletační činnost</t>
  </si>
  <si>
    <t>revize</t>
  </si>
  <si>
    <t>komplexní zkoušky</t>
  </si>
  <si>
    <t>investorská činnost</t>
  </si>
  <si>
    <t>DIO, dopravní značení, zábory</t>
  </si>
  <si>
    <t>projekty</t>
  </si>
  <si>
    <t>autorský dozor</t>
  </si>
  <si>
    <t>CENA bez DPH (Kč)</t>
  </si>
  <si>
    <t>D.2.1.3_Výkaz výměr</t>
  </si>
  <si>
    <t>R.Coufal</t>
  </si>
  <si>
    <t>vodič CHBU 185</t>
  </si>
  <si>
    <t>ostraha, bezpečnostní opatření, úklid</t>
  </si>
  <si>
    <t>Výsuvný mechanický sloupek - dle výběru investora (paušální cena pro VŘ - 40 000,-Kč)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</si>
</sst>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"/>
    <numFmt numFmtId="165" formatCode="#\ ###\ ###"/>
    <numFmt numFmtId="166" formatCode="0.000;0.000;"/>
    <numFmt numFmtId="167" formatCode="0.00;0.00;"/>
    <numFmt numFmtId="168" formatCode="#\ ###\ ##0;#\ ###\ ##0;"/>
    <numFmt numFmtId="169" formatCode="##\ ###\ ##0;##\ ###\ ##0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medium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1" applyNumberFormat="0" applyFill="0" applyAlignment="0" applyProtection="0"/>
    <xf numFmtId="0" fontId="3" fillId="20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6" applyNumberFormat="0" applyFon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8" applyNumberFormat="0" applyAlignment="0" applyProtection="0"/>
    <xf numFmtId="0" fontId="14" fillId="26" borderId="8" applyNumberFormat="0" applyAlignment="0" applyProtection="0"/>
    <xf numFmtId="0" fontId="15" fillId="26" borderId="9" applyNumberFormat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2">
    <xf numFmtId="0" fontId="0" fillId="0" borderId="0" xfId="0"/>
    <xf numFmtId="0" fontId="18" fillId="0" borderId="0" xfId="0" applyFont="1" applyProtection="1">
      <protection/>
    </xf>
    <xf numFmtId="0" fontId="19" fillId="0" borderId="0" xfId="0" applyFont="1" applyProtection="1" quotePrefix="1">
      <protection/>
    </xf>
    <xf numFmtId="2" fontId="18" fillId="0" borderId="0" xfId="0" applyNumberFormat="1" applyFont="1" applyProtection="1">
      <protection/>
    </xf>
    <xf numFmtId="168" fontId="18" fillId="0" borderId="0" xfId="0" applyNumberFormat="1" applyFont="1" applyProtection="1">
      <protection/>
    </xf>
    <xf numFmtId="169" fontId="18" fillId="0" borderId="0" xfId="0" applyNumberFormat="1" applyFont="1" applyProtection="1">
      <protection/>
    </xf>
    <xf numFmtId="0" fontId="19" fillId="0" borderId="0" xfId="0" applyFont="1" applyProtection="1"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10" xfId="0" applyFont="1" applyBorder="1" applyProtection="1">
      <protection/>
    </xf>
    <xf numFmtId="164" fontId="18" fillId="0" borderId="11" xfId="0" applyNumberFormat="1" applyFont="1" applyBorder="1" applyProtection="1">
      <protection/>
    </xf>
    <xf numFmtId="0" fontId="18" fillId="0" borderId="11" xfId="0" applyFont="1" applyBorder="1" applyProtection="1">
      <protection/>
    </xf>
    <xf numFmtId="2" fontId="18" fillId="0" borderId="11" xfId="0" applyNumberFormat="1" applyFont="1" applyBorder="1" applyProtection="1">
      <protection/>
    </xf>
    <xf numFmtId="165" fontId="18" fillId="0" borderId="11" xfId="0" applyNumberFormat="1" applyFont="1" applyBorder="1" applyProtection="1">
      <protection/>
    </xf>
    <xf numFmtId="166" fontId="18" fillId="0" borderId="11" xfId="0" applyNumberFormat="1" applyFont="1" applyBorder="1" applyProtection="1">
      <protection/>
    </xf>
    <xf numFmtId="167" fontId="18" fillId="0" borderId="12" xfId="0" applyNumberFormat="1" applyFont="1" applyBorder="1" applyProtection="1">
      <protection/>
    </xf>
    <xf numFmtId="0" fontId="19" fillId="0" borderId="13" xfId="0" applyFont="1" applyBorder="1" applyProtection="1">
      <protection/>
    </xf>
    <xf numFmtId="164" fontId="19" fillId="0" borderId="0" xfId="0" applyNumberFormat="1" applyFont="1" applyBorder="1" applyProtection="1">
      <protection/>
    </xf>
    <xf numFmtId="0" fontId="19" fillId="0" borderId="0" xfId="0" applyFont="1" applyBorder="1" applyProtection="1">
      <protection/>
    </xf>
    <xf numFmtId="2" fontId="19" fillId="0" borderId="0" xfId="0" applyNumberFormat="1" applyFont="1" applyBorder="1" applyProtection="1">
      <protection/>
    </xf>
    <xf numFmtId="165" fontId="19" fillId="0" borderId="0" xfId="0" applyNumberFormat="1" applyFont="1" applyBorder="1" applyProtection="1">
      <protection/>
    </xf>
    <xf numFmtId="166" fontId="19" fillId="0" borderId="0" xfId="0" applyNumberFormat="1" applyFont="1" applyBorder="1" applyProtection="1">
      <protection/>
    </xf>
    <xf numFmtId="167" fontId="19" fillId="0" borderId="14" xfId="0" applyNumberFormat="1" applyFont="1" applyBorder="1" applyProtection="1">
      <protection/>
    </xf>
    <xf numFmtId="0" fontId="18" fillId="0" borderId="15" xfId="0" applyFont="1" applyBorder="1" applyProtection="1">
      <protection/>
    </xf>
    <xf numFmtId="164" fontId="18" fillId="0" borderId="16" xfId="0" applyNumberFormat="1" applyFont="1" applyBorder="1" applyProtection="1">
      <protection/>
    </xf>
    <xf numFmtId="49" fontId="18" fillId="0" borderId="16" xfId="0" applyNumberFormat="1" applyFont="1" applyBorder="1" applyProtection="1">
      <protection/>
    </xf>
    <xf numFmtId="2" fontId="18" fillId="0" borderId="16" xfId="0" applyNumberFormat="1" applyFont="1" applyBorder="1" applyProtection="1">
      <protection/>
    </xf>
    <xf numFmtId="165" fontId="18" fillId="0" borderId="16" xfId="0" applyNumberFormat="1" applyFont="1" applyBorder="1" applyProtection="1">
      <protection/>
    </xf>
    <xf numFmtId="166" fontId="18" fillId="0" borderId="16" xfId="0" applyNumberFormat="1" applyFont="1" applyBorder="1" applyProtection="1">
      <protection/>
    </xf>
    <xf numFmtId="167" fontId="18" fillId="0" borderId="17" xfId="0" applyNumberFormat="1" applyFont="1" applyBorder="1" applyProtection="1">
      <protection/>
    </xf>
    <xf numFmtId="0" fontId="18" fillId="0" borderId="16" xfId="0" applyFont="1" applyBorder="1" applyProtection="1">
      <protection/>
    </xf>
    <xf numFmtId="0" fontId="18" fillId="0" borderId="18" xfId="0" applyFont="1" applyBorder="1" applyProtection="1">
      <protection/>
    </xf>
    <xf numFmtId="164" fontId="18" fillId="0" borderId="19" xfId="0" applyNumberFormat="1" applyFont="1" applyBorder="1" applyProtection="1">
      <protection/>
    </xf>
    <xf numFmtId="49" fontId="18" fillId="0" borderId="19" xfId="0" applyNumberFormat="1" applyFont="1" applyBorder="1" applyProtection="1">
      <protection/>
    </xf>
    <xf numFmtId="2" fontId="18" fillId="0" borderId="19" xfId="0" applyNumberFormat="1" applyFont="1" applyBorder="1" applyProtection="1">
      <protection/>
    </xf>
    <xf numFmtId="165" fontId="18" fillId="0" borderId="19" xfId="0" applyNumberFormat="1" applyFont="1" applyBorder="1" applyProtection="1">
      <protection/>
    </xf>
    <xf numFmtId="166" fontId="18" fillId="0" borderId="19" xfId="0" applyNumberFormat="1" applyFont="1" applyBorder="1" applyProtection="1">
      <protection/>
    </xf>
    <xf numFmtId="167" fontId="18" fillId="0" borderId="20" xfId="0" applyNumberFormat="1" applyFont="1" applyBorder="1" applyProtection="1">
      <protection/>
    </xf>
    <xf numFmtId="0" fontId="19" fillId="33" borderId="13" xfId="0" applyFont="1" applyFill="1" applyBorder="1" applyProtection="1">
      <protection/>
    </xf>
    <xf numFmtId="164" fontId="19" fillId="33" borderId="0" xfId="0" applyNumberFormat="1" applyFont="1" applyFill="1" applyBorder="1" applyProtection="1">
      <protection/>
    </xf>
    <xf numFmtId="49" fontId="19" fillId="33" borderId="0" xfId="0" applyNumberFormat="1" applyFont="1" applyFill="1" applyBorder="1" applyProtection="1">
      <protection/>
    </xf>
    <xf numFmtId="2" fontId="19" fillId="33" borderId="0" xfId="0" applyNumberFormat="1" applyFont="1" applyFill="1" applyBorder="1" applyProtection="1">
      <protection/>
    </xf>
    <xf numFmtId="165" fontId="19" fillId="33" borderId="0" xfId="0" applyNumberFormat="1" applyFont="1" applyFill="1" applyBorder="1" applyProtection="1">
      <protection/>
    </xf>
    <xf numFmtId="166" fontId="19" fillId="33" borderId="0" xfId="0" applyNumberFormat="1" applyFont="1" applyFill="1" applyBorder="1" applyProtection="1">
      <protection/>
    </xf>
    <xf numFmtId="167" fontId="19" fillId="33" borderId="14" xfId="0" applyNumberFormat="1" applyFont="1" applyFill="1" applyBorder="1" applyProtection="1">
      <protection/>
    </xf>
    <xf numFmtId="0" fontId="19" fillId="0" borderId="21" xfId="0" applyFont="1" applyBorder="1" applyProtection="1">
      <protection/>
    </xf>
    <xf numFmtId="164" fontId="19" fillId="0" borderId="22" xfId="0" applyNumberFormat="1" applyFont="1" applyBorder="1" applyProtection="1">
      <protection/>
    </xf>
    <xf numFmtId="49" fontId="19" fillId="0" borderId="22" xfId="0" applyNumberFormat="1" applyFont="1" applyBorder="1" applyProtection="1">
      <protection/>
    </xf>
    <xf numFmtId="2" fontId="19" fillId="0" borderId="22" xfId="0" applyNumberFormat="1" applyFont="1" applyBorder="1" applyProtection="1">
      <protection/>
    </xf>
    <xf numFmtId="165" fontId="19" fillId="0" borderId="22" xfId="0" applyNumberFormat="1" applyFont="1" applyBorder="1" applyProtection="1">
      <protection/>
    </xf>
    <xf numFmtId="166" fontId="19" fillId="0" borderId="22" xfId="0" applyNumberFormat="1" applyFont="1" applyBorder="1" applyProtection="1">
      <protection/>
    </xf>
    <xf numFmtId="167" fontId="19" fillId="0" borderId="23" xfId="0" applyNumberFormat="1" applyFont="1" applyBorder="1" applyProtection="1">
      <protection/>
    </xf>
    <xf numFmtId="0" fontId="18" fillId="0" borderId="19" xfId="0" applyFont="1" applyBorder="1" applyProtection="1">
      <protection/>
    </xf>
    <xf numFmtId="0" fontId="19" fillId="33" borderId="0" xfId="0" applyFont="1" applyFill="1" applyBorder="1" applyProtection="1">
      <protection/>
    </xf>
    <xf numFmtId="0" fontId="19" fillId="0" borderId="22" xfId="0" applyFont="1" applyBorder="1" applyProtection="1">
      <protection/>
    </xf>
    <xf numFmtId="0" fontId="19" fillId="33" borderId="24" xfId="0" applyFont="1" applyFill="1" applyBorder="1" applyProtection="1">
      <protection/>
    </xf>
    <xf numFmtId="164" fontId="19" fillId="33" borderId="25" xfId="0" applyNumberFormat="1" applyFont="1" applyFill="1" applyBorder="1" applyProtection="1">
      <protection/>
    </xf>
    <xf numFmtId="0" fontId="19" fillId="33" borderId="25" xfId="0" applyFont="1" applyFill="1" applyBorder="1" applyProtection="1">
      <protection/>
    </xf>
    <xf numFmtId="2" fontId="19" fillId="33" borderId="25" xfId="0" applyNumberFormat="1" applyFont="1" applyFill="1" applyBorder="1" applyProtection="1">
      <protection/>
    </xf>
    <xf numFmtId="165" fontId="19" fillId="33" borderId="25" xfId="0" applyNumberFormat="1" applyFont="1" applyFill="1" applyBorder="1" applyProtection="1">
      <protection/>
    </xf>
    <xf numFmtId="166" fontId="19" fillId="33" borderId="25" xfId="0" applyNumberFormat="1" applyFont="1" applyFill="1" applyBorder="1" applyProtection="1">
      <protection/>
    </xf>
    <xf numFmtId="167" fontId="19" fillId="33" borderId="26" xfId="0" applyNumberFormat="1" applyFont="1" applyFill="1" applyBorder="1" applyProtection="1">
      <protection/>
    </xf>
    <xf numFmtId="164" fontId="18" fillId="0" borderId="0" xfId="0" applyNumberFormat="1" applyFont="1" applyProtection="1">
      <protection/>
    </xf>
    <xf numFmtId="165" fontId="18" fillId="0" borderId="0" xfId="0" applyNumberFormat="1" applyFont="1" applyProtection="1">
      <protection/>
    </xf>
    <xf numFmtId="166" fontId="18" fillId="0" borderId="0" xfId="0" applyNumberFormat="1" applyFont="1" applyProtection="1">
      <protection/>
    </xf>
    <xf numFmtId="167" fontId="18" fillId="0" borderId="0" xfId="0" applyNumberFormat="1" applyFont="1" applyProtection="1">
      <protection/>
    </xf>
    <xf numFmtId="0" fontId="19" fillId="33" borderId="27" xfId="0" applyFont="1" applyFill="1" applyBorder="1" applyAlignment="1" applyProtection="1">
      <alignment vertical="center"/>
      <protection/>
    </xf>
    <xf numFmtId="0" fontId="19" fillId="33" borderId="28" xfId="0" applyFont="1" applyFill="1" applyBorder="1" applyAlignment="1" applyProtection="1">
      <alignment vertical="center"/>
      <protection/>
    </xf>
    <xf numFmtId="2" fontId="19" fillId="33" borderId="28" xfId="0" applyNumberFormat="1" applyFont="1" applyFill="1" applyBorder="1" applyAlignment="1" applyProtection="1">
      <alignment vertical="center"/>
      <protection/>
    </xf>
    <xf numFmtId="168" fontId="19" fillId="33" borderId="28" xfId="0" applyNumberFormat="1" applyFont="1" applyFill="1" applyBorder="1" applyAlignment="1" applyProtection="1">
      <alignment vertical="center"/>
      <protection/>
    </xf>
    <xf numFmtId="169" fontId="19" fillId="33" borderId="29" xfId="0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right"/>
      <protection/>
    </xf>
    <xf numFmtId="2" fontId="18" fillId="0" borderId="11" xfId="0" applyNumberFormat="1" applyFont="1" applyBorder="1" applyAlignment="1" applyProtection="1">
      <alignment horizontal="right"/>
      <protection/>
    </xf>
    <xf numFmtId="168" fontId="18" fillId="0" borderId="11" xfId="0" applyNumberFormat="1" applyFont="1" applyBorder="1" applyAlignment="1" applyProtection="1">
      <alignment horizontal="right"/>
      <protection/>
    </xf>
    <xf numFmtId="169" fontId="18" fillId="0" borderId="12" xfId="0" applyNumberFormat="1" applyFont="1" applyBorder="1" applyAlignment="1" applyProtection="1">
      <alignment horizontal="right"/>
      <protection/>
    </xf>
    <xf numFmtId="49" fontId="18" fillId="0" borderId="30" xfId="0" applyNumberFormat="1" applyFont="1" applyBorder="1" applyProtection="1">
      <protection/>
    </xf>
    <xf numFmtId="168" fontId="18" fillId="0" borderId="16" xfId="0" applyNumberFormat="1" applyFont="1" applyBorder="1" applyProtection="1">
      <protection/>
    </xf>
    <xf numFmtId="169" fontId="18" fillId="0" borderId="17" xfId="0" applyNumberFormat="1" applyFont="1" applyBorder="1" applyProtection="1">
      <protection/>
    </xf>
    <xf numFmtId="0" fontId="18" fillId="0" borderId="31" xfId="0" applyFont="1" applyBorder="1" applyProtection="1">
      <protection/>
    </xf>
    <xf numFmtId="49" fontId="18" fillId="0" borderId="32" xfId="0" applyNumberFormat="1" applyFont="1" applyBorder="1" applyProtection="1">
      <protection/>
    </xf>
    <xf numFmtId="2" fontId="18" fillId="0" borderId="33" xfId="0" applyNumberFormat="1" applyFont="1" applyBorder="1" applyProtection="1">
      <protection/>
    </xf>
    <xf numFmtId="168" fontId="18" fillId="0" borderId="33" xfId="0" applyNumberFormat="1" applyFont="1" applyBorder="1" applyProtection="1">
      <protection/>
    </xf>
    <xf numFmtId="169" fontId="18" fillId="0" borderId="34" xfId="0" applyNumberFormat="1" applyFont="1" applyBorder="1" applyProtection="1">
      <protection/>
    </xf>
    <xf numFmtId="0" fontId="19" fillId="0" borderId="10" xfId="0" applyFont="1" applyBorder="1" applyProtection="1">
      <protection/>
    </xf>
    <xf numFmtId="49" fontId="19" fillId="0" borderId="35" xfId="0" applyNumberFormat="1" applyFont="1" applyBorder="1" applyProtection="1">
      <protection/>
    </xf>
    <xf numFmtId="2" fontId="19" fillId="0" borderId="11" xfId="0" applyNumberFormat="1" applyFont="1" applyBorder="1" applyProtection="1">
      <protection/>
    </xf>
    <xf numFmtId="168" fontId="19" fillId="0" borderId="11" xfId="0" applyNumberFormat="1" applyFont="1" applyBorder="1" applyProtection="1">
      <protection/>
    </xf>
    <xf numFmtId="169" fontId="19" fillId="0" borderId="36" xfId="0" applyNumberFormat="1" applyFont="1" applyBorder="1" applyProtection="1">
      <protection/>
    </xf>
    <xf numFmtId="2" fontId="18" fillId="34" borderId="16" xfId="0" applyNumberFormat="1" applyFont="1" applyFill="1" applyBorder="1" applyProtection="1">
      <protection locked="0"/>
    </xf>
    <xf numFmtId="168" fontId="18" fillId="34" borderId="16" xfId="0" applyNumberFormat="1" applyFont="1" applyFill="1" applyBorder="1" applyProtection="1">
      <protection locked="0"/>
    </xf>
    <xf numFmtId="169" fontId="18" fillId="34" borderId="17" xfId="0" applyNumberFormat="1" applyFont="1" applyFill="1" applyBorder="1" applyProtection="1">
      <protection locked="0"/>
    </xf>
    <xf numFmtId="2" fontId="18" fillId="34" borderId="19" xfId="0" applyNumberFormat="1" applyFont="1" applyFill="1" applyBorder="1" applyProtection="1">
      <protection locked="0"/>
    </xf>
    <xf numFmtId="49" fontId="18" fillId="0" borderId="16" xfId="0" applyNumberFormat="1" applyFont="1" applyBorder="1" applyAlignment="1" applyProtection="1">
      <alignment wrapText="1"/>
      <protection/>
    </xf>
    <xf numFmtId="0" fontId="18" fillId="0" borderId="0" xfId="0" applyFont="1" applyProtection="1">
      <protection locked="0"/>
    </xf>
    <xf numFmtId="2" fontId="18" fillId="0" borderId="0" xfId="0" applyNumberFormat="1" applyFont="1" applyProtection="1">
      <protection locked="0"/>
    </xf>
    <xf numFmtId="169" fontId="1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2" fontId="18" fillId="0" borderId="11" xfId="0" applyNumberFormat="1" applyFont="1" applyBorder="1" applyProtection="1">
      <protection locked="0"/>
    </xf>
    <xf numFmtId="0" fontId="18" fillId="0" borderId="11" xfId="0" applyFont="1" applyBorder="1" applyAlignment="1" applyProtection="1">
      <alignment horizontal="center"/>
      <protection locked="0"/>
    </xf>
    <xf numFmtId="2" fontId="19" fillId="0" borderId="0" xfId="0" applyNumberFormat="1" applyFont="1" applyBorder="1" applyProtection="1"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Protection="1">
      <protection locked="0"/>
    </xf>
    <xf numFmtId="0" fontId="18" fillId="0" borderId="16" xfId="0" applyFont="1" applyBorder="1" applyAlignment="1" applyProtection="1">
      <alignment horizontal="center"/>
      <protection locked="0"/>
    </xf>
    <xf numFmtId="2" fontId="18" fillId="0" borderId="19" xfId="0" applyNumberFormat="1" applyFont="1" applyBorder="1" applyProtection="1">
      <protection locked="0"/>
    </xf>
    <xf numFmtId="49" fontId="18" fillId="0" borderId="19" xfId="0" applyNumberFormat="1" applyFont="1" applyBorder="1" applyAlignment="1" applyProtection="1">
      <alignment horizontal="center"/>
      <protection locked="0"/>
    </xf>
    <xf numFmtId="2" fontId="19" fillId="33" borderId="0" xfId="0" applyNumberFormat="1" applyFont="1" applyFill="1" applyBorder="1" applyProtection="1">
      <protection locked="0"/>
    </xf>
    <xf numFmtId="49" fontId="19" fillId="33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Protection="1">
      <protection locked="0"/>
    </xf>
    <xf numFmtId="2" fontId="19" fillId="0" borderId="22" xfId="0" applyNumberFormat="1" applyFont="1" applyBorder="1" applyProtection="1">
      <protection locked="0"/>
    </xf>
    <xf numFmtId="49" fontId="19" fillId="0" borderId="22" xfId="0" applyNumberFormat="1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2" fontId="19" fillId="33" borderId="25" xfId="0" applyNumberFormat="1" applyFont="1" applyFill="1" applyBorder="1" applyProtection="1"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2" fontId="18" fillId="34" borderId="16" xfId="0" applyNumberFormat="1" applyFont="1" applyFill="1" applyBorder="1" applyProtection="1"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="60" workbookViewId="0" topLeftCell="A1">
      <selection activeCell="E28" sqref="E28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4" customWidth="1"/>
    <col min="6" max="6" width="16.7109375" style="5" customWidth="1"/>
    <col min="7" max="8" width="9.140625" style="1" hidden="1" customWidth="1"/>
    <col min="9" max="16384" width="9.140625" style="1" customWidth="1"/>
  </cols>
  <sheetData>
    <row r="1" spans="2:3" ht="15">
      <c r="B1" s="2" t="s">
        <v>92</v>
      </c>
      <c r="C1" s="2"/>
    </row>
    <row r="2" spans="2:3" ht="15">
      <c r="B2" s="2" t="s">
        <v>93</v>
      </c>
      <c r="C2" s="2" t="s">
        <v>134</v>
      </c>
    </row>
    <row r="3" spans="2:3" ht="13.5" thickBot="1">
      <c r="B3" s="2"/>
      <c r="C3" s="2"/>
    </row>
    <row r="4" spans="1:6" s="8" customFormat="1" ht="33.95" customHeight="1" thickBot="1">
      <c r="A4" s="66" t="s">
        <v>105</v>
      </c>
      <c r="B4" s="67"/>
      <c r="C4" s="67"/>
      <c r="D4" s="68"/>
      <c r="E4" s="69"/>
      <c r="F4" s="70"/>
    </row>
    <row r="5" spans="1:6" ht="13.5" thickBot="1">
      <c r="A5" s="71" t="s">
        <v>79</v>
      </c>
      <c r="B5" s="72"/>
      <c r="C5" s="72"/>
      <c r="D5" s="73" t="s">
        <v>106</v>
      </c>
      <c r="E5" s="74" t="s">
        <v>107</v>
      </c>
      <c r="F5" s="75" t="s">
        <v>108</v>
      </c>
    </row>
    <row r="6" spans="1:8" ht="15">
      <c r="A6" s="23">
        <v>1</v>
      </c>
      <c r="B6" s="76" t="s">
        <v>109</v>
      </c>
      <c r="C6" s="76"/>
      <c r="D6" s="26"/>
      <c r="E6" s="77"/>
      <c r="F6" s="78">
        <f>'Soupis položek+'!G13</f>
        <v>240000</v>
      </c>
      <c r="H6" s="1">
        <v>9</v>
      </c>
    </row>
    <row r="7" spans="1:8" ht="15">
      <c r="A7" s="23">
        <v>2</v>
      </c>
      <c r="B7" s="76" t="s">
        <v>110</v>
      </c>
      <c r="C7" s="76"/>
      <c r="D7" s="89"/>
      <c r="E7" s="77">
        <f>SUM(F6:F6)</f>
        <v>240000</v>
      </c>
      <c r="F7" s="78">
        <f>D7*E7/100</f>
        <v>0</v>
      </c>
      <c r="H7" s="1">
        <v>10</v>
      </c>
    </row>
    <row r="8" spans="1:8" ht="15">
      <c r="A8" s="23">
        <v>3</v>
      </c>
      <c r="B8" s="76" t="s">
        <v>111</v>
      </c>
      <c r="C8" s="76"/>
      <c r="D8" s="89"/>
      <c r="E8" s="77">
        <f>SUM(F6:F6)</f>
        <v>240000</v>
      </c>
      <c r="F8" s="78">
        <f>D8*E8/100</f>
        <v>0</v>
      </c>
      <c r="H8" s="1">
        <v>12</v>
      </c>
    </row>
    <row r="9" spans="1:8" ht="15">
      <c r="A9" s="23">
        <v>4</v>
      </c>
      <c r="B9" s="76" t="s">
        <v>112</v>
      </c>
      <c r="C9" s="76"/>
      <c r="D9" s="26"/>
      <c r="E9" s="77"/>
      <c r="F9" s="78">
        <f>'Soupis položek+'!G32</f>
        <v>0</v>
      </c>
      <c r="H9" s="1">
        <v>13</v>
      </c>
    </row>
    <row r="10" spans="1:8" ht="15">
      <c r="A10" s="23">
        <v>5</v>
      </c>
      <c r="B10" s="76" t="s">
        <v>113</v>
      </c>
      <c r="C10" s="76"/>
      <c r="D10" s="89"/>
      <c r="E10" s="77">
        <f>'Soupis položek+'!N32</f>
        <v>0</v>
      </c>
      <c r="F10" s="78">
        <f>D10*E10/100</f>
        <v>0</v>
      </c>
      <c r="H10" s="1">
        <v>14</v>
      </c>
    </row>
    <row r="11" spans="1:8" ht="15">
      <c r="A11" s="23">
        <v>6</v>
      </c>
      <c r="B11" s="76" t="s">
        <v>114</v>
      </c>
      <c r="C11" s="76"/>
      <c r="D11" s="89"/>
      <c r="E11" s="77">
        <f>SUM(F9:F9)</f>
        <v>0</v>
      </c>
      <c r="F11" s="78">
        <f>D11*E11/100</f>
        <v>0</v>
      </c>
      <c r="H11" s="1">
        <v>15</v>
      </c>
    </row>
    <row r="12" spans="1:8" ht="15">
      <c r="A12" s="23">
        <v>7</v>
      </c>
      <c r="B12" s="76" t="s">
        <v>115</v>
      </c>
      <c r="C12" s="76"/>
      <c r="D12" s="26"/>
      <c r="E12" s="77"/>
      <c r="F12" s="78">
        <f>'Soupis položek+'!G43</f>
        <v>0</v>
      </c>
      <c r="H12" s="1">
        <v>17</v>
      </c>
    </row>
    <row r="13" spans="1:8" ht="15">
      <c r="A13" s="23">
        <v>8</v>
      </c>
      <c r="B13" s="76" t="s">
        <v>116</v>
      </c>
      <c r="C13" s="76"/>
      <c r="D13" s="26"/>
      <c r="E13" s="77"/>
      <c r="F13" s="78">
        <f>'Soupis položek+'!G63</f>
        <v>0</v>
      </c>
      <c r="G13" s="5">
        <f>SUM(F9:F11)</f>
        <v>0</v>
      </c>
      <c r="H13" s="1">
        <v>18</v>
      </c>
    </row>
    <row r="14" spans="1:8" ht="15">
      <c r="A14" s="23">
        <v>9</v>
      </c>
      <c r="B14" s="76" t="s">
        <v>117</v>
      </c>
      <c r="C14" s="76"/>
      <c r="D14" s="26"/>
      <c r="E14" s="77"/>
      <c r="F14" s="78">
        <f>'Soupis položek+'!G67</f>
        <v>0</v>
      </c>
      <c r="H14" s="1">
        <v>19</v>
      </c>
    </row>
    <row r="15" spans="1:8" ht="15">
      <c r="A15" s="23">
        <v>10</v>
      </c>
      <c r="B15" s="76" t="s">
        <v>118</v>
      </c>
      <c r="C15" s="76"/>
      <c r="D15" s="26"/>
      <c r="E15" s="77"/>
      <c r="F15" s="78">
        <f>'Soupis položek+'!G96</f>
        <v>0</v>
      </c>
      <c r="G15" s="5">
        <f>SUM(F12:F12)</f>
        <v>0</v>
      </c>
      <c r="H15" s="1">
        <v>21</v>
      </c>
    </row>
    <row r="16" spans="1:8" ht="15">
      <c r="A16" s="23">
        <v>11</v>
      </c>
      <c r="B16" s="76" t="s">
        <v>119</v>
      </c>
      <c r="C16" s="76"/>
      <c r="D16" s="89"/>
      <c r="E16" s="77">
        <f>SUM(F13:G13)</f>
        <v>0</v>
      </c>
      <c r="F16" s="78">
        <f>D16*E16/100</f>
        <v>0</v>
      </c>
      <c r="H16" s="1">
        <v>22</v>
      </c>
    </row>
    <row r="17" spans="1:8" ht="13.5" thickBot="1">
      <c r="A17" s="23">
        <v>12</v>
      </c>
      <c r="B17" s="76" t="s">
        <v>120</v>
      </c>
      <c r="C17" s="76"/>
      <c r="D17" s="89"/>
      <c r="E17" s="77">
        <f>SUM(F15:G15)</f>
        <v>0</v>
      </c>
      <c r="F17" s="78">
        <f>D17*E17/100</f>
        <v>0</v>
      </c>
      <c r="H17" s="1">
        <v>23</v>
      </c>
    </row>
    <row r="18" spans="1:8" ht="15">
      <c r="A18" s="79">
        <v>13</v>
      </c>
      <c r="B18" s="80" t="s">
        <v>121</v>
      </c>
      <c r="C18" s="80"/>
      <c r="D18" s="81"/>
      <c r="E18" s="82"/>
      <c r="F18" s="83">
        <f>SUM(F6:F7)</f>
        <v>240000</v>
      </c>
      <c r="G18" s="5">
        <f aca="true" t="shared" si="0" ref="G18:G30">SUM(F18:F18)</f>
        <v>240000</v>
      </c>
      <c r="H18" s="1">
        <v>25</v>
      </c>
    </row>
    <row r="19" spans="1:8" ht="15">
      <c r="A19" s="23">
        <v>14</v>
      </c>
      <c r="B19" s="76" t="s">
        <v>122</v>
      </c>
      <c r="C19" s="76"/>
      <c r="D19" s="26"/>
      <c r="E19" s="77"/>
      <c r="F19" s="78">
        <f>SUM(F8:F17)</f>
        <v>0</v>
      </c>
      <c r="G19" s="5">
        <f t="shared" si="0"/>
        <v>0</v>
      </c>
      <c r="H19" s="1">
        <v>26</v>
      </c>
    </row>
    <row r="20" spans="1:8" ht="15">
      <c r="A20" s="23">
        <v>15</v>
      </c>
      <c r="B20" s="76" t="s">
        <v>123</v>
      </c>
      <c r="C20" s="76"/>
      <c r="D20" s="26"/>
      <c r="E20" s="77"/>
      <c r="F20" s="78">
        <f>'Soupis položek+'!G100</f>
        <v>0</v>
      </c>
      <c r="G20" s="5">
        <f t="shared" si="0"/>
        <v>0</v>
      </c>
      <c r="H20" s="1">
        <v>27</v>
      </c>
    </row>
    <row r="21" spans="1:8" ht="15">
      <c r="A21" s="23">
        <v>16</v>
      </c>
      <c r="B21" s="76" t="s">
        <v>124</v>
      </c>
      <c r="C21" s="76"/>
      <c r="D21" s="89"/>
      <c r="E21" s="77">
        <f>SUM(F19:F19)</f>
        <v>0</v>
      </c>
      <c r="F21" s="78">
        <f>D21*E21/100</f>
        <v>0</v>
      </c>
      <c r="G21" s="5">
        <f t="shared" si="0"/>
        <v>0</v>
      </c>
      <c r="H21" s="1">
        <v>30</v>
      </c>
    </row>
    <row r="22" spans="1:8" ht="15">
      <c r="A22" s="23">
        <v>17</v>
      </c>
      <c r="B22" s="76" t="s">
        <v>125</v>
      </c>
      <c r="C22" s="76"/>
      <c r="D22" s="89"/>
      <c r="E22" s="77">
        <f>SUM(F19:F19)</f>
        <v>0</v>
      </c>
      <c r="F22" s="78">
        <f>D22*E22/100</f>
        <v>0</v>
      </c>
      <c r="G22" s="5">
        <f t="shared" si="0"/>
        <v>0</v>
      </c>
      <c r="H22" s="1">
        <v>31</v>
      </c>
    </row>
    <row r="23" spans="1:8" ht="15">
      <c r="A23" s="23">
        <v>18</v>
      </c>
      <c r="B23" s="76" t="s">
        <v>137</v>
      </c>
      <c r="C23" s="76"/>
      <c r="D23" s="89"/>
      <c r="E23" s="90"/>
      <c r="F23" s="78">
        <f>D23*E23/100</f>
        <v>0</v>
      </c>
      <c r="G23" s="5">
        <f t="shared" si="0"/>
        <v>0</v>
      </c>
      <c r="H23" s="1">
        <v>32</v>
      </c>
    </row>
    <row r="24" spans="1:8" ht="15">
      <c r="A24" s="23">
        <v>19</v>
      </c>
      <c r="B24" s="76" t="s">
        <v>126</v>
      </c>
      <c r="C24" s="76"/>
      <c r="D24" s="26"/>
      <c r="E24" s="77"/>
      <c r="F24" s="91"/>
      <c r="G24" s="5">
        <f t="shared" si="0"/>
        <v>0</v>
      </c>
      <c r="H24" s="1">
        <v>35</v>
      </c>
    </row>
    <row r="25" spans="1:8" ht="15">
      <c r="A25" s="23">
        <v>20</v>
      </c>
      <c r="B25" s="76" t="s">
        <v>127</v>
      </c>
      <c r="C25" s="76"/>
      <c r="D25" s="26"/>
      <c r="E25" s="77"/>
      <c r="F25" s="91"/>
      <c r="G25" s="5">
        <f t="shared" si="0"/>
        <v>0</v>
      </c>
      <c r="H25" s="1">
        <v>36</v>
      </c>
    </row>
    <row r="26" spans="1:8" ht="15">
      <c r="A26" s="23">
        <v>21</v>
      </c>
      <c r="B26" s="76" t="s">
        <v>128</v>
      </c>
      <c r="C26" s="76"/>
      <c r="D26" s="26"/>
      <c r="E26" s="77"/>
      <c r="F26" s="91"/>
      <c r="G26" s="5">
        <f t="shared" si="0"/>
        <v>0</v>
      </c>
      <c r="H26" s="1">
        <v>37</v>
      </c>
    </row>
    <row r="27" spans="1:8" ht="15">
      <c r="A27" s="23">
        <v>22</v>
      </c>
      <c r="B27" s="76" t="s">
        <v>129</v>
      </c>
      <c r="C27" s="76"/>
      <c r="D27" s="26"/>
      <c r="E27" s="77"/>
      <c r="F27" s="91"/>
      <c r="G27" s="5">
        <f t="shared" si="0"/>
        <v>0</v>
      </c>
      <c r="H27" s="1">
        <v>39</v>
      </c>
    </row>
    <row r="28" spans="1:8" ht="15">
      <c r="A28" s="23">
        <v>23</v>
      </c>
      <c r="B28" s="76" t="s">
        <v>130</v>
      </c>
      <c r="C28" s="76"/>
      <c r="D28" s="89"/>
      <c r="E28" s="90"/>
      <c r="F28" s="78">
        <f>D28*E28/100</f>
        <v>0</v>
      </c>
      <c r="G28" s="5">
        <f t="shared" si="0"/>
        <v>0</v>
      </c>
      <c r="H28" s="1">
        <v>40</v>
      </c>
    </row>
    <row r="29" spans="1:8" ht="15">
      <c r="A29" s="23">
        <v>24</v>
      </c>
      <c r="B29" s="76" t="s">
        <v>131</v>
      </c>
      <c r="C29" s="76"/>
      <c r="D29" s="26"/>
      <c r="E29" s="77"/>
      <c r="F29" s="91"/>
      <c r="G29" s="5">
        <f t="shared" si="0"/>
        <v>0</v>
      </c>
      <c r="H29" s="1">
        <v>5</v>
      </c>
    </row>
    <row r="30" spans="1:8" ht="13.5" thickBot="1">
      <c r="A30" s="23">
        <v>25</v>
      </c>
      <c r="B30" s="76" t="s">
        <v>132</v>
      </c>
      <c r="C30" s="76"/>
      <c r="D30" s="26"/>
      <c r="E30" s="77"/>
      <c r="F30" s="91"/>
      <c r="G30" s="5">
        <f t="shared" si="0"/>
        <v>0</v>
      </c>
      <c r="H30" s="1">
        <v>6</v>
      </c>
    </row>
    <row r="31" spans="1:8" ht="14.25" thickBot="1" thickTop="1">
      <c r="A31" s="84">
        <v>26</v>
      </c>
      <c r="B31" s="85" t="s">
        <v>133</v>
      </c>
      <c r="C31" s="85"/>
      <c r="D31" s="86"/>
      <c r="E31" s="87"/>
      <c r="F31" s="88">
        <f>SUM(G18:G30)</f>
        <v>240000</v>
      </c>
      <c r="H31" s="1">
        <v>44</v>
      </c>
    </row>
    <row r="34" ht="15">
      <c r="A34" s="1" t="s">
        <v>103</v>
      </c>
    </row>
    <row r="35" spans="1:3" ht="15">
      <c r="A35" s="1" t="s">
        <v>104</v>
      </c>
      <c r="C35" s="1" t="s">
        <v>135</v>
      </c>
    </row>
  </sheetData>
  <sheetProtection algorithmName="SHA-512" hashValue="wp3SfqCr7wjNvNNaS3W4f7PJM3BEjDpkhAditP0uHUD3HQ/qrJVC/ZYPTg+J+KUX4iaICaTuY+M5mIp83lc4Yw==" saltValue="Onafp9QNVJgmK0nNEiMweA==" spinCount="100000" sheet="1" selectLockedCells="1"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0"/>
  <sheetViews>
    <sheetView workbookViewId="0" topLeftCell="A1">
      <selection activeCell="F7" sqref="F7"/>
    </sheetView>
  </sheetViews>
  <sheetFormatPr defaultColWidth="9.140625" defaultRowHeight="15"/>
  <cols>
    <col min="1" max="1" width="4.28125" style="1" customWidth="1"/>
    <col min="2" max="2" width="11.28125" style="1" bestFit="1" customWidth="1"/>
    <col min="3" max="3" width="49.7109375" style="1" bestFit="1" customWidth="1"/>
    <col min="4" max="4" width="4.00390625" style="1" bestFit="1" customWidth="1"/>
    <col min="5" max="5" width="8.421875" style="1" bestFit="1" customWidth="1"/>
    <col min="6" max="6" width="11.140625" style="94" bestFit="1" customWidth="1"/>
    <col min="7" max="7" width="11.7109375" style="1" bestFit="1" customWidth="1"/>
    <col min="8" max="8" width="6.8515625" style="1" bestFit="1" customWidth="1"/>
    <col min="9" max="9" width="10.28125" style="1" bestFit="1" customWidth="1"/>
    <col min="10" max="10" width="5.421875" style="120" hidden="1" customWidth="1"/>
    <col min="11" max="11" width="5.421875" style="94" hidden="1" customWidth="1"/>
    <col min="12" max="12" width="9.140625" style="94" hidden="1" customWidth="1"/>
    <col min="13" max="13" width="4.57421875" style="94" hidden="1" customWidth="1"/>
    <col min="14" max="14" width="9.140625" style="94" hidden="1" customWidth="1"/>
    <col min="15" max="16384" width="9.140625" style="94" customWidth="1"/>
  </cols>
  <sheetData>
    <row r="1" spans="2:10" ht="15">
      <c r="B1" s="2" t="s">
        <v>92</v>
      </c>
      <c r="C1" s="2"/>
      <c r="D1" s="3"/>
      <c r="E1" s="4"/>
      <c r="F1" s="96"/>
      <c r="J1" s="94"/>
    </row>
    <row r="2" spans="2:10" ht="15">
      <c r="B2" s="2" t="s">
        <v>93</v>
      </c>
      <c r="C2" s="2" t="s">
        <v>134</v>
      </c>
      <c r="D2" s="3"/>
      <c r="E2" s="4"/>
      <c r="F2" s="96"/>
      <c r="J2" s="94"/>
    </row>
    <row r="3" spans="1:10" ht="15">
      <c r="A3" s="6"/>
      <c r="B3" s="2"/>
      <c r="C3" s="6"/>
      <c r="D3" s="6"/>
      <c r="E3" s="6"/>
      <c r="F3" s="97"/>
      <c r="G3" s="6"/>
      <c r="H3" s="6"/>
      <c r="I3" s="6"/>
      <c r="J3" s="98"/>
    </row>
    <row r="4" spans="1:10" s="101" customFormat="1" ht="33.95" customHeight="1" thickBot="1">
      <c r="A4" s="7" t="s">
        <v>102</v>
      </c>
      <c r="B4" s="7"/>
      <c r="C4" s="7"/>
      <c r="D4" s="7"/>
      <c r="E4" s="7"/>
      <c r="F4" s="99"/>
      <c r="G4" s="7"/>
      <c r="H4" s="7"/>
      <c r="I4" s="7"/>
      <c r="J4" s="100"/>
    </row>
    <row r="5" spans="1:14" ht="13.5" thickBot="1">
      <c r="A5" s="9" t="s">
        <v>79</v>
      </c>
      <c r="B5" s="10" t="s">
        <v>81</v>
      </c>
      <c r="C5" s="11" t="s">
        <v>82</v>
      </c>
      <c r="D5" s="11" t="s">
        <v>83</v>
      </c>
      <c r="E5" s="12" t="s">
        <v>84</v>
      </c>
      <c r="F5" s="102" t="s">
        <v>85</v>
      </c>
      <c r="G5" s="13" t="s">
        <v>86</v>
      </c>
      <c r="H5" s="14" t="s">
        <v>87</v>
      </c>
      <c r="I5" s="15" t="s">
        <v>88</v>
      </c>
      <c r="J5" s="103" t="s">
        <v>89</v>
      </c>
      <c r="K5" s="94" t="s">
        <v>90</v>
      </c>
      <c r="L5" s="94" t="s">
        <v>91</v>
      </c>
      <c r="M5" s="94" t="s">
        <v>80</v>
      </c>
      <c r="N5" s="94" t="s">
        <v>113</v>
      </c>
    </row>
    <row r="6" spans="1:10" s="97" customFormat="1" ht="20.1" customHeight="1">
      <c r="A6" s="16" t="s">
        <v>94</v>
      </c>
      <c r="B6" s="17"/>
      <c r="C6" s="18"/>
      <c r="D6" s="18"/>
      <c r="E6" s="19"/>
      <c r="F6" s="104"/>
      <c r="G6" s="20"/>
      <c r="H6" s="21"/>
      <c r="I6" s="22"/>
      <c r="J6" s="98"/>
    </row>
    <row r="7" spans="1:13" ht="15">
      <c r="A7" s="23">
        <v>1</v>
      </c>
      <c r="B7" s="24">
        <v>721611</v>
      </c>
      <c r="C7" s="25" t="s">
        <v>1</v>
      </c>
      <c r="D7" s="25" t="s">
        <v>2</v>
      </c>
      <c r="E7" s="26">
        <v>1</v>
      </c>
      <c r="F7" s="89"/>
      <c r="G7" s="27">
        <f aca="true" t="shared" si="0" ref="G7:G12">E7*F7</f>
        <v>0</v>
      </c>
      <c r="H7" s="28">
        <v>0</v>
      </c>
      <c r="I7" s="29">
        <f aca="true" t="shared" si="1" ref="I7:I12">E7*H7</f>
        <v>0</v>
      </c>
      <c r="J7" s="105" t="s">
        <v>3</v>
      </c>
      <c r="K7" s="94" t="s">
        <v>4</v>
      </c>
      <c r="M7" s="106" t="s">
        <v>0</v>
      </c>
    </row>
    <row r="8" spans="1:13" ht="15">
      <c r="A8" s="23"/>
      <c r="B8" s="24"/>
      <c r="C8" s="25" t="s">
        <v>5</v>
      </c>
      <c r="D8" s="30"/>
      <c r="E8" s="26"/>
      <c r="F8" s="89"/>
      <c r="G8" s="27">
        <f t="shared" si="0"/>
        <v>0</v>
      </c>
      <c r="H8" s="28">
        <v>0</v>
      </c>
      <c r="I8" s="29">
        <f t="shared" si="1"/>
        <v>0</v>
      </c>
      <c r="J8" s="107"/>
      <c r="K8" s="94" t="s">
        <v>6</v>
      </c>
      <c r="M8" s="106" t="s">
        <v>0</v>
      </c>
    </row>
    <row r="9" spans="1:13" ht="15">
      <c r="A9" s="23">
        <v>2</v>
      </c>
      <c r="B9" s="24">
        <v>721211</v>
      </c>
      <c r="C9" s="25" t="s">
        <v>7</v>
      </c>
      <c r="D9" s="25" t="s">
        <v>2</v>
      </c>
      <c r="E9" s="26">
        <v>1</v>
      </c>
      <c r="F9" s="89"/>
      <c r="G9" s="27">
        <f t="shared" si="0"/>
        <v>0</v>
      </c>
      <c r="H9" s="28">
        <v>0</v>
      </c>
      <c r="I9" s="29">
        <f t="shared" si="1"/>
        <v>0</v>
      </c>
      <c r="J9" s="105" t="s">
        <v>3</v>
      </c>
      <c r="K9" s="94" t="s">
        <v>4</v>
      </c>
      <c r="M9" s="106" t="s">
        <v>0</v>
      </c>
    </row>
    <row r="10" spans="1:13" ht="25.5">
      <c r="A10" s="23">
        <v>3</v>
      </c>
      <c r="B10" s="24">
        <v>721101</v>
      </c>
      <c r="C10" s="93" t="s">
        <v>138</v>
      </c>
      <c r="D10" s="25" t="s">
        <v>2</v>
      </c>
      <c r="E10" s="26">
        <v>6</v>
      </c>
      <c r="F10" s="121">
        <v>40000</v>
      </c>
      <c r="G10" s="27">
        <f t="shared" si="0"/>
        <v>240000</v>
      </c>
      <c r="H10" s="28">
        <v>0</v>
      </c>
      <c r="I10" s="29">
        <f t="shared" si="1"/>
        <v>0</v>
      </c>
      <c r="J10" s="105" t="s">
        <v>3</v>
      </c>
      <c r="K10" s="94" t="s">
        <v>4</v>
      </c>
      <c r="M10" s="106" t="s">
        <v>0</v>
      </c>
    </row>
    <row r="11" spans="1:13" ht="15">
      <c r="A11" s="23">
        <v>4</v>
      </c>
      <c r="B11" s="24">
        <v>721101</v>
      </c>
      <c r="C11" s="25" t="s">
        <v>9</v>
      </c>
      <c r="D11" s="25" t="s">
        <v>2</v>
      </c>
      <c r="E11" s="26">
        <v>1</v>
      </c>
      <c r="F11" s="89"/>
      <c r="G11" s="27">
        <f t="shared" si="0"/>
        <v>0</v>
      </c>
      <c r="H11" s="28">
        <v>0</v>
      </c>
      <c r="I11" s="29">
        <f t="shared" si="1"/>
        <v>0</v>
      </c>
      <c r="J11" s="105" t="s">
        <v>3</v>
      </c>
      <c r="K11" s="94" t="s">
        <v>4</v>
      </c>
      <c r="M11" s="106" t="s">
        <v>0</v>
      </c>
    </row>
    <row r="12" spans="1:13" ht="13.5" thickBot="1">
      <c r="A12" s="31">
        <v>5</v>
      </c>
      <c r="B12" s="32">
        <v>721101</v>
      </c>
      <c r="C12" s="33" t="s">
        <v>10</v>
      </c>
      <c r="D12" s="33" t="s">
        <v>2</v>
      </c>
      <c r="E12" s="34">
        <v>11</v>
      </c>
      <c r="F12" s="92"/>
      <c r="G12" s="35">
        <f t="shared" si="0"/>
        <v>0</v>
      </c>
      <c r="H12" s="36">
        <v>0</v>
      </c>
      <c r="I12" s="37">
        <f t="shared" si="1"/>
        <v>0</v>
      </c>
      <c r="J12" s="109" t="s">
        <v>3</v>
      </c>
      <c r="K12" s="94" t="s">
        <v>4</v>
      </c>
      <c r="M12" s="106" t="s">
        <v>0</v>
      </c>
    </row>
    <row r="13" spans="1:13" s="97" customFormat="1" ht="15">
      <c r="A13" s="38"/>
      <c r="B13" s="39"/>
      <c r="C13" s="40" t="s">
        <v>95</v>
      </c>
      <c r="D13" s="40"/>
      <c r="E13" s="41"/>
      <c r="F13" s="110"/>
      <c r="G13" s="42">
        <f>SUM(G7:G12)</f>
        <v>240000</v>
      </c>
      <c r="H13" s="43"/>
      <c r="I13" s="44">
        <f>SUM(I7:I12)</f>
        <v>0</v>
      </c>
      <c r="J13" s="111"/>
      <c r="M13" s="112" t="s">
        <v>0</v>
      </c>
    </row>
    <row r="14" spans="1:13" s="97" customFormat="1" ht="20.1" customHeight="1">
      <c r="A14" s="45" t="s">
        <v>96</v>
      </c>
      <c r="B14" s="46"/>
      <c r="C14" s="47"/>
      <c r="D14" s="47"/>
      <c r="E14" s="48"/>
      <c r="F14" s="113"/>
      <c r="G14" s="49"/>
      <c r="H14" s="50"/>
      <c r="I14" s="51"/>
      <c r="J14" s="114"/>
      <c r="M14" s="112"/>
    </row>
    <row r="15" spans="1:14" ht="15">
      <c r="A15" s="23">
        <v>6</v>
      </c>
      <c r="B15" s="24">
        <v>173118</v>
      </c>
      <c r="C15" s="25" t="s">
        <v>136</v>
      </c>
      <c r="D15" s="25" t="s">
        <v>12</v>
      </c>
      <c r="E15" s="26">
        <v>60</v>
      </c>
      <c r="F15" s="89"/>
      <c r="G15" s="27">
        <f aca="true" t="shared" si="2" ref="G15:G31">E15*F15</f>
        <v>0</v>
      </c>
      <c r="H15" s="28">
        <v>0</v>
      </c>
      <c r="I15" s="29">
        <f aca="true" t="shared" si="3" ref="I15:I31">E15*H15</f>
        <v>0</v>
      </c>
      <c r="J15" s="105" t="s">
        <v>3</v>
      </c>
      <c r="K15" s="94" t="s">
        <v>4</v>
      </c>
      <c r="M15" s="106" t="s">
        <v>11</v>
      </c>
      <c r="N15" s="94">
        <f>E15*F15</f>
        <v>0</v>
      </c>
    </row>
    <row r="16" spans="1:14" ht="15">
      <c r="A16" s="23">
        <v>7</v>
      </c>
      <c r="B16" s="24">
        <v>101216</v>
      </c>
      <c r="C16" s="25" t="s">
        <v>13</v>
      </c>
      <c r="D16" s="25" t="s">
        <v>12</v>
      </c>
      <c r="E16" s="26">
        <v>400</v>
      </c>
      <c r="F16" s="89"/>
      <c r="G16" s="27">
        <f t="shared" si="2"/>
        <v>0</v>
      </c>
      <c r="H16" s="28">
        <v>0</v>
      </c>
      <c r="I16" s="29">
        <f t="shared" si="3"/>
        <v>0</v>
      </c>
      <c r="J16" s="105" t="s">
        <v>3</v>
      </c>
      <c r="K16" s="94" t="s">
        <v>4</v>
      </c>
      <c r="M16" s="106" t="s">
        <v>11</v>
      </c>
      <c r="N16" s="94">
        <f>E16*F16</f>
        <v>0</v>
      </c>
    </row>
    <row r="17" spans="1:13" ht="15">
      <c r="A17" s="23">
        <v>8</v>
      </c>
      <c r="B17" s="24">
        <v>192316</v>
      </c>
      <c r="C17" s="25" t="s">
        <v>14</v>
      </c>
      <c r="D17" s="25" t="s">
        <v>2</v>
      </c>
      <c r="E17" s="26">
        <v>2</v>
      </c>
      <c r="F17" s="89"/>
      <c r="G17" s="27">
        <f t="shared" si="2"/>
        <v>0</v>
      </c>
      <c r="H17" s="28">
        <v>0</v>
      </c>
      <c r="I17" s="29">
        <f t="shared" si="3"/>
        <v>0</v>
      </c>
      <c r="J17" s="105" t="s">
        <v>3</v>
      </c>
      <c r="K17" s="94" t="s">
        <v>4</v>
      </c>
      <c r="M17" s="106" t="s">
        <v>11</v>
      </c>
    </row>
    <row r="18" spans="1:13" ht="15">
      <c r="A18" s="23">
        <v>9</v>
      </c>
      <c r="B18" s="24">
        <v>190113</v>
      </c>
      <c r="C18" s="25" t="s">
        <v>15</v>
      </c>
      <c r="D18" s="25" t="s">
        <v>2</v>
      </c>
      <c r="E18" s="26">
        <v>2</v>
      </c>
      <c r="F18" s="89"/>
      <c r="G18" s="27">
        <f t="shared" si="2"/>
        <v>0</v>
      </c>
      <c r="H18" s="28">
        <v>0</v>
      </c>
      <c r="I18" s="29">
        <f t="shared" si="3"/>
        <v>0</v>
      </c>
      <c r="J18" s="105" t="s">
        <v>3</v>
      </c>
      <c r="M18" s="106" t="s">
        <v>11</v>
      </c>
    </row>
    <row r="19" spans="1:13" ht="15">
      <c r="A19" s="23">
        <v>10</v>
      </c>
      <c r="B19" s="24">
        <v>190116</v>
      </c>
      <c r="C19" s="25" t="s">
        <v>16</v>
      </c>
      <c r="D19" s="25" t="s">
        <v>2</v>
      </c>
      <c r="E19" s="26">
        <v>6</v>
      </c>
      <c r="F19" s="89"/>
      <c r="G19" s="27">
        <f t="shared" si="2"/>
        <v>0</v>
      </c>
      <c r="H19" s="28">
        <v>0</v>
      </c>
      <c r="I19" s="29">
        <f t="shared" si="3"/>
        <v>0</v>
      </c>
      <c r="J19" s="105" t="s">
        <v>3</v>
      </c>
      <c r="M19" s="106" t="s">
        <v>11</v>
      </c>
    </row>
    <row r="20" spans="1:14" ht="15">
      <c r="A20" s="23">
        <v>11</v>
      </c>
      <c r="B20" s="24">
        <v>101210</v>
      </c>
      <c r="C20" s="25" t="s">
        <v>17</v>
      </c>
      <c r="D20" s="25" t="s">
        <v>12</v>
      </c>
      <c r="E20" s="26">
        <v>33</v>
      </c>
      <c r="F20" s="89"/>
      <c r="G20" s="27">
        <f t="shared" si="2"/>
        <v>0</v>
      </c>
      <c r="H20" s="28">
        <v>0</v>
      </c>
      <c r="I20" s="29">
        <f t="shared" si="3"/>
        <v>0</v>
      </c>
      <c r="J20" s="105" t="s">
        <v>3</v>
      </c>
      <c r="K20" s="94" t="s">
        <v>4</v>
      </c>
      <c r="M20" s="106" t="s">
        <v>11</v>
      </c>
      <c r="N20" s="94">
        <f>E20*F20</f>
        <v>0</v>
      </c>
    </row>
    <row r="21" spans="1:14" ht="15">
      <c r="A21" s="23">
        <v>12</v>
      </c>
      <c r="B21" s="24">
        <v>101208</v>
      </c>
      <c r="C21" s="25" t="s">
        <v>18</v>
      </c>
      <c r="D21" s="25" t="s">
        <v>12</v>
      </c>
      <c r="E21" s="26">
        <v>15</v>
      </c>
      <c r="F21" s="89"/>
      <c r="G21" s="27">
        <f t="shared" si="2"/>
        <v>0</v>
      </c>
      <c r="H21" s="28">
        <v>0</v>
      </c>
      <c r="I21" s="29">
        <f t="shared" si="3"/>
        <v>0</v>
      </c>
      <c r="J21" s="105" t="s">
        <v>3</v>
      </c>
      <c r="K21" s="94" t="s">
        <v>4</v>
      </c>
      <c r="M21" s="106" t="s">
        <v>11</v>
      </c>
      <c r="N21" s="94">
        <f>E21*F21</f>
        <v>0</v>
      </c>
    </row>
    <row r="22" spans="1:13" ht="15">
      <c r="A22" s="23">
        <v>13</v>
      </c>
      <c r="B22" s="24">
        <v>191510</v>
      </c>
      <c r="C22" s="25" t="s">
        <v>19</v>
      </c>
      <c r="D22" s="25" t="s">
        <v>2</v>
      </c>
      <c r="E22" s="26">
        <v>11</v>
      </c>
      <c r="F22" s="89"/>
      <c r="G22" s="27">
        <f t="shared" si="2"/>
        <v>0</v>
      </c>
      <c r="H22" s="28">
        <v>0</v>
      </c>
      <c r="I22" s="29">
        <f t="shared" si="3"/>
        <v>0</v>
      </c>
      <c r="J22" s="105" t="s">
        <v>3</v>
      </c>
      <c r="K22" s="94" t="s">
        <v>4</v>
      </c>
      <c r="M22" s="106" t="s">
        <v>11</v>
      </c>
    </row>
    <row r="23" spans="1:13" ht="15">
      <c r="A23" s="23">
        <v>14</v>
      </c>
      <c r="B23" s="24">
        <v>191508</v>
      </c>
      <c r="C23" s="25" t="s">
        <v>20</v>
      </c>
      <c r="D23" s="25" t="s">
        <v>2</v>
      </c>
      <c r="E23" s="26">
        <v>1</v>
      </c>
      <c r="F23" s="89"/>
      <c r="G23" s="27">
        <f t="shared" si="2"/>
        <v>0</v>
      </c>
      <c r="H23" s="28">
        <v>0</v>
      </c>
      <c r="I23" s="29">
        <f t="shared" si="3"/>
        <v>0</v>
      </c>
      <c r="J23" s="105" t="s">
        <v>3</v>
      </c>
      <c r="K23" s="94" t="s">
        <v>4</v>
      </c>
      <c r="M23" s="106" t="s">
        <v>11</v>
      </c>
    </row>
    <row r="24" spans="1:13" ht="15">
      <c r="A24" s="23">
        <v>15</v>
      </c>
      <c r="B24" s="24">
        <v>199512</v>
      </c>
      <c r="C24" s="25" t="s">
        <v>21</v>
      </c>
      <c r="D24" s="25" t="s">
        <v>2</v>
      </c>
      <c r="E24" s="26">
        <v>18</v>
      </c>
      <c r="F24" s="89"/>
      <c r="G24" s="27">
        <f t="shared" si="2"/>
        <v>0</v>
      </c>
      <c r="H24" s="28">
        <v>0</v>
      </c>
      <c r="I24" s="29">
        <f t="shared" si="3"/>
        <v>0</v>
      </c>
      <c r="J24" s="105" t="s">
        <v>3</v>
      </c>
      <c r="K24" s="94" t="s">
        <v>4</v>
      </c>
      <c r="M24" s="106" t="s">
        <v>11</v>
      </c>
    </row>
    <row r="25" spans="1:14" ht="15">
      <c r="A25" s="23">
        <v>16</v>
      </c>
      <c r="B25" s="24">
        <v>295001</v>
      </c>
      <c r="C25" s="25" t="s">
        <v>22</v>
      </c>
      <c r="D25" s="25" t="s">
        <v>12</v>
      </c>
      <c r="E25" s="26">
        <v>300</v>
      </c>
      <c r="F25" s="89"/>
      <c r="G25" s="27">
        <f t="shared" si="2"/>
        <v>0</v>
      </c>
      <c r="H25" s="28">
        <v>0</v>
      </c>
      <c r="I25" s="29">
        <f t="shared" si="3"/>
        <v>0</v>
      </c>
      <c r="J25" s="105" t="s">
        <v>3</v>
      </c>
      <c r="K25" s="94" t="s">
        <v>4</v>
      </c>
      <c r="M25" s="106" t="s">
        <v>11</v>
      </c>
      <c r="N25" s="94">
        <f>E25*F25</f>
        <v>0</v>
      </c>
    </row>
    <row r="26" spans="1:14" ht="15">
      <c r="A26" s="23">
        <v>17</v>
      </c>
      <c r="B26" s="24">
        <v>295011</v>
      </c>
      <c r="C26" s="25" t="s">
        <v>23</v>
      </c>
      <c r="D26" s="25" t="s">
        <v>12</v>
      </c>
      <c r="E26" s="26">
        <v>40</v>
      </c>
      <c r="F26" s="89"/>
      <c r="G26" s="27">
        <f t="shared" si="2"/>
        <v>0</v>
      </c>
      <c r="H26" s="28">
        <v>0</v>
      </c>
      <c r="I26" s="29">
        <f t="shared" si="3"/>
        <v>0</v>
      </c>
      <c r="J26" s="105" t="s">
        <v>3</v>
      </c>
      <c r="K26" s="94" t="s">
        <v>4</v>
      </c>
      <c r="M26" s="106" t="s">
        <v>11</v>
      </c>
      <c r="N26" s="94">
        <f>E26*F26</f>
        <v>0</v>
      </c>
    </row>
    <row r="27" spans="1:14" ht="15">
      <c r="A27" s="23">
        <v>18</v>
      </c>
      <c r="B27" s="24">
        <v>125</v>
      </c>
      <c r="C27" s="25" t="s">
        <v>24</v>
      </c>
      <c r="D27" s="25" t="s">
        <v>12</v>
      </c>
      <c r="E27" s="26">
        <v>2.4</v>
      </c>
      <c r="F27" s="89"/>
      <c r="G27" s="27">
        <f t="shared" si="2"/>
        <v>0</v>
      </c>
      <c r="H27" s="28">
        <v>0</v>
      </c>
      <c r="I27" s="29">
        <f t="shared" si="3"/>
        <v>0</v>
      </c>
      <c r="J27" s="105" t="s">
        <v>3</v>
      </c>
      <c r="M27" s="106" t="s">
        <v>11</v>
      </c>
      <c r="N27" s="94">
        <f>E27*F27</f>
        <v>0</v>
      </c>
    </row>
    <row r="28" spans="1:13" ht="15">
      <c r="A28" s="23">
        <v>19</v>
      </c>
      <c r="B28" s="24">
        <v>295075</v>
      </c>
      <c r="C28" s="25" t="s">
        <v>25</v>
      </c>
      <c r="D28" s="25" t="s">
        <v>2</v>
      </c>
      <c r="E28" s="26">
        <v>12</v>
      </c>
      <c r="F28" s="89"/>
      <c r="G28" s="27">
        <f t="shared" si="2"/>
        <v>0</v>
      </c>
      <c r="H28" s="28">
        <v>0</v>
      </c>
      <c r="I28" s="29">
        <f t="shared" si="3"/>
        <v>0</v>
      </c>
      <c r="J28" s="105" t="s">
        <v>3</v>
      </c>
      <c r="K28" s="94" t="s">
        <v>4</v>
      </c>
      <c r="M28" s="106" t="s">
        <v>11</v>
      </c>
    </row>
    <row r="29" spans="1:13" ht="15">
      <c r="A29" s="23">
        <v>20</v>
      </c>
      <c r="B29" s="24">
        <v>295071</v>
      </c>
      <c r="C29" s="25" t="s">
        <v>26</v>
      </c>
      <c r="D29" s="25" t="s">
        <v>2</v>
      </c>
      <c r="E29" s="26">
        <v>10</v>
      </c>
      <c r="F29" s="89"/>
      <c r="G29" s="27">
        <f t="shared" si="2"/>
        <v>0</v>
      </c>
      <c r="H29" s="28">
        <v>0</v>
      </c>
      <c r="I29" s="29">
        <f t="shared" si="3"/>
        <v>0</v>
      </c>
      <c r="J29" s="105" t="s">
        <v>3</v>
      </c>
      <c r="K29" s="94" t="s">
        <v>4</v>
      </c>
      <c r="M29" s="106" t="s">
        <v>11</v>
      </c>
    </row>
    <row r="30" spans="1:13" ht="15">
      <c r="A30" s="23">
        <v>21</v>
      </c>
      <c r="B30" s="24">
        <v>433364</v>
      </c>
      <c r="C30" s="25" t="s">
        <v>27</v>
      </c>
      <c r="D30" s="25" t="s">
        <v>2</v>
      </c>
      <c r="E30" s="26">
        <v>3</v>
      </c>
      <c r="F30" s="89"/>
      <c r="G30" s="27">
        <f t="shared" si="2"/>
        <v>0</v>
      </c>
      <c r="H30" s="28">
        <v>0</v>
      </c>
      <c r="I30" s="29">
        <f t="shared" si="3"/>
        <v>0</v>
      </c>
      <c r="J30" s="105" t="s">
        <v>3</v>
      </c>
      <c r="K30" s="94" t="s">
        <v>4</v>
      </c>
      <c r="M30" s="106" t="s">
        <v>11</v>
      </c>
    </row>
    <row r="31" spans="1:13" ht="13.5" thickBot="1">
      <c r="A31" s="31">
        <v>22</v>
      </c>
      <c r="B31" s="32">
        <v>193516</v>
      </c>
      <c r="C31" s="33" t="s">
        <v>28</v>
      </c>
      <c r="D31" s="33" t="s">
        <v>2</v>
      </c>
      <c r="E31" s="34">
        <v>11</v>
      </c>
      <c r="F31" s="92"/>
      <c r="G31" s="35">
        <f t="shared" si="2"/>
        <v>0</v>
      </c>
      <c r="H31" s="36">
        <v>0</v>
      </c>
      <c r="I31" s="37">
        <f t="shared" si="3"/>
        <v>0</v>
      </c>
      <c r="J31" s="109" t="s">
        <v>3</v>
      </c>
      <c r="K31" s="94" t="s">
        <v>4</v>
      </c>
      <c r="M31" s="106" t="s">
        <v>11</v>
      </c>
    </row>
    <row r="32" spans="1:14" s="97" customFormat="1" ht="15">
      <c r="A32" s="38"/>
      <c r="B32" s="39"/>
      <c r="C32" s="40" t="s">
        <v>95</v>
      </c>
      <c r="D32" s="40"/>
      <c r="E32" s="41"/>
      <c r="F32" s="110"/>
      <c r="G32" s="42">
        <f>SUM(G15:G31)</f>
        <v>0</v>
      </c>
      <c r="H32" s="43"/>
      <c r="I32" s="44">
        <f>SUM(I15:I31)</f>
        <v>0</v>
      </c>
      <c r="J32" s="111"/>
      <c r="M32" s="112" t="s">
        <v>11</v>
      </c>
      <c r="N32" s="97">
        <f>SUM(N4:N31)</f>
        <v>0</v>
      </c>
    </row>
    <row r="33" spans="1:13" s="97" customFormat="1" ht="20.1" customHeight="1">
      <c r="A33" s="45" t="s">
        <v>97</v>
      </c>
      <c r="B33" s="46"/>
      <c r="C33" s="47"/>
      <c r="D33" s="47"/>
      <c r="E33" s="48"/>
      <c r="F33" s="113"/>
      <c r="G33" s="49"/>
      <c r="H33" s="50"/>
      <c r="I33" s="51"/>
      <c r="J33" s="114"/>
      <c r="M33" s="112"/>
    </row>
    <row r="34" spans="1:13" ht="15">
      <c r="A34" s="23">
        <v>23</v>
      </c>
      <c r="B34" s="24">
        <v>46133</v>
      </c>
      <c r="C34" s="25" t="s">
        <v>30</v>
      </c>
      <c r="D34" s="25" t="s">
        <v>31</v>
      </c>
      <c r="E34" s="26">
        <v>1.13</v>
      </c>
      <c r="F34" s="89"/>
      <c r="G34" s="27">
        <f aca="true" t="shared" si="4" ref="G34:G42">E34*F34</f>
        <v>0</v>
      </c>
      <c r="H34" s="28">
        <v>0</v>
      </c>
      <c r="I34" s="29">
        <f aca="true" t="shared" si="5" ref="I34:I42">E34*H34</f>
        <v>0</v>
      </c>
      <c r="J34" s="105" t="s">
        <v>3</v>
      </c>
      <c r="M34" s="106" t="s">
        <v>29</v>
      </c>
    </row>
    <row r="35" spans="1:13" ht="15">
      <c r="A35" s="23">
        <v>24</v>
      </c>
      <c r="B35" s="24">
        <v>46383</v>
      </c>
      <c r="C35" s="25" t="s">
        <v>32</v>
      </c>
      <c r="D35" s="25" t="s">
        <v>12</v>
      </c>
      <c r="E35" s="26">
        <v>15</v>
      </c>
      <c r="F35" s="89"/>
      <c r="G35" s="27">
        <f t="shared" si="4"/>
        <v>0</v>
      </c>
      <c r="H35" s="28">
        <v>0</v>
      </c>
      <c r="I35" s="29">
        <f t="shared" si="5"/>
        <v>0</v>
      </c>
      <c r="J35" s="105" t="s">
        <v>3</v>
      </c>
      <c r="M35" s="106" t="s">
        <v>29</v>
      </c>
    </row>
    <row r="36" spans="1:13" ht="15">
      <c r="A36" s="23">
        <v>25</v>
      </c>
      <c r="B36" s="24">
        <v>46514</v>
      </c>
      <c r="C36" s="25" t="s">
        <v>33</v>
      </c>
      <c r="D36" s="25" t="s">
        <v>12</v>
      </c>
      <c r="E36" s="26">
        <v>30</v>
      </c>
      <c r="F36" s="89"/>
      <c r="G36" s="27">
        <f t="shared" si="4"/>
        <v>0</v>
      </c>
      <c r="H36" s="28">
        <v>0</v>
      </c>
      <c r="I36" s="29">
        <f t="shared" si="5"/>
        <v>0</v>
      </c>
      <c r="J36" s="105" t="s">
        <v>3</v>
      </c>
      <c r="M36" s="106" t="s">
        <v>29</v>
      </c>
    </row>
    <row r="37" spans="1:13" ht="15">
      <c r="A37" s="23">
        <v>26</v>
      </c>
      <c r="B37" s="24">
        <v>46524</v>
      </c>
      <c r="C37" s="25" t="s">
        <v>34</v>
      </c>
      <c r="D37" s="25" t="s">
        <v>2</v>
      </c>
      <c r="E37" s="26">
        <v>5</v>
      </c>
      <c r="F37" s="89"/>
      <c r="G37" s="27">
        <f t="shared" si="4"/>
        <v>0</v>
      </c>
      <c r="H37" s="28">
        <v>0</v>
      </c>
      <c r="I37" s="29">
        <f t="shared" si="5"/>
        <v>0</v>
      </c>
      <c r="J37" s="105" t="s">
        <v>3</v>
      </c>
      <c r="M37" s="106" t="s">
        <v>29</v>
      </c>
    </row>
    <row r="38" spans="1:13" ht="15">
      <c r="A38" s="23">
        <v>27</v>
      </c>
      <c r="B38" s="24">
        <v>46134</v>
      </c>
      <c r="C38" s="25" t="s">
        <v>35</v>
      </c>
      <c r="D38" s="25" t="s">
        <v>31</v>
      </c>
      <c r="E38" s="26">
        <v>15.51</v>
      </c>
      <c r="F38" s="89"/>
      <c r="G38" s="27">
        <f t="shared" si="4"/>
        <v>0</v>
      </c>
      <c r="H38" s="28">
        <v>0</v>
      </c>
      <c r="I38" s="29">
        <f t="shared" si="5"/>
        <v>0</v>
      </c>
      <c r="J38" s="105" t="s">
        <v>3</v>
      </c>
      <c r="M38" s="106" t="s">
        <v>29</v>
      </c>
    </row>
    <row r="39" spans="1:13" ht="15">
      <c r="A39" s="23">
        <v>28</v>
      </c>
      <c r="B39" s="24">
        <v>46134</v>
      </c>
      <c r="C39" s="25" t="s">
        <v>35</v>
      </c>
      <c r="D39" s="25" t="s">
        <v>31</v>
      </c>
      <c r="E39" s="26">
        <v>0.18</v>
      </c>
      <c r="F39" s="89"/>
      <c r="G39" s="27">
        <f t="shared" si="4"/>
        <v>0</v>
      </c>
      <c r="H39" s="28">
        <v>0</v>
      </c>
      <c r="I39" s="29">
        <f t="shared" si="5"/>
        <v>0</v>
      </c>
      <c r="J39" s="105" t="s">
        <v>3</v>
      </c>
      <c r="M39" s="106" t="s">
        <v>29</v>
      </c>
    </row>
    <row r="40" spans="1:13" ht="15">
      <c r="A40" s="23">
        <v>29</v>
      </c>
      <c r="B40" s="24">
        <v>46134</v>
      </c>
      <c r="C40" s="25" t="s">
        <v>35</v>
      </c>
      <c r="D40" s="25" t="s">
        <v>31</v>
      </c>
      <c r="E40" s="26">
        <v>1.26</v>
      </c>
      <c r="F40" s="89"/>
      <c r="G40" s="27">
        <f t="shared" si="4"/>
        <v>0</v>
      </c>
      <c r="H40" s="28">
        <v>0</v>
      </c>
      <c r="I40" s="29">
        <f t="shared" si="5"/>
        <v>0</v>
      </c>
      <c r="J40" s="105" t="s">
        <v>3</v>
      </c>
      <c r="M40" s="106" t="s">
        <v>29</v>
      </c>
    </row>
    <row r="41" spans="1:13" ht="15">
      <c r="A41" s="23">
        <v>30</v>
      </c>
      <c r="B41" s="24">
        <v>46114</v>
      </c>
      <c r="C41" s="25" t="s">
        <v>36</v>
      </c>
      <c r="D41" s="25" t="s">
        <v>31</v>
      </c>
      <c r="E41" s="26">
        <v>21.7</v>
      </c>
      <c r="F41" s="89"/>
      <c r="G41" s="27">
        <f t="shared" si="4"/>
        <v>0</v>
      </c>
      <c r="H41" s="28">
        <v>0</v>
      </c>
      <c r="I41" s="29">
        <f t="shared" si="5"/>
        <v>0</v>
      </c>
      <c r="J41" s="105" t="s">
        <v>3</v>
      </c>
      <c r="M41" s="106" t="s">
        <v>29</v>
      </c>
    </row>
    <row r="42" spans="1:13" ht="13.5" thickBot="1">
      <c r="A42" s="31">
        <v>31</v>
      </c>
      <c r="B42" s="32">
        <v>46383</v>
      </c>
      <c r="C42" s="33" t="s">
        <v>32</v>
      </c>
      <c r="D42" s="33" t="s">
        <v>12</v>
      </c>
      <c r="E42" s="34">
        <v>310</v>
      </c>
      <c r="F42" s="92"/>
      <c r="G42" s="35">
        <f t="shared" si="4"/>
        <v>0</v>
      </c>
      <c r="H42" s="36">
        <v>0</v>
      </c>
      <c r="I42" s="37">
        <f t="shared" si="5"/>
        <v>0</v>
      </c>
      <c r="J42" s="109" t="s">
        <v>3</v>
      </c>
      <c r="M42" s="106" t="s">
        <v>29</v>
      </c>
    </row>
    <row r="43" spans="1:13" s="97" customFormat="1" ht="15">
      <c r="A43" s="38"/>
      <c r="B43" s="39"/>
      <c r="C43" s="40" t="s">
        <v>95</v>
      </c>
      <c r="D43" s="40"/>
      <c r="E43" s="41"/>
      <c r="F43" s="110"/>
      <c r="G43" s="42">
        <f>SUM(G34:G42)</f>
        <v>0</v>
      </c>
      <c r="H43" s="43"/>
      <c r="I43" s="44">
        <f>SUM(I34:I42)</f>
        <v>0</v>
      </c>
      <c r="J43" s="111"/>
      <c r="M43" s="112" t="s">
        <v>29</v>
      </c>
    </row>
    <row r="44" spans="1:13" s="97" customFormat="1" ht="20.1" customHeight="1">
      <c r="A44" s="45" t="s">
        <v>98</v>
      </c>
      <c r="B44" s="46"/>
      <c r="C44" s="47"/>
      <c r="D44" s="47"/>
      <c r="E44" s="48"/>
      <c r="F44" s="113"/>
      <c r="G44" s="49"/>
      <c r="H44" s="50"/>
      <c r="I44" s="51"/>
      <c r="J44" s="114"/>
      <c r="M44" s="112"/>
    </row>
    <row r="45" spans="1:13" ht="15">
      <c r="A45" s="23">
        <v>32</v>
      </c>
      <c r="B45" s="24">
        <v>210800836</v>
      </c>
      <c r="C45" s="25" t="s">
        <v>38</v>
      </c>
      <c r="D45" s="25" t="s">
        <v>12</v>
      </c>
      <c r="E45" s="26">
        <v>60</v>
      </c>
      <c r="F45" s="89"/>
      <c r="G45" s="27">
        <f aca="true" t="shared" si="6" ref="G45:G62">E45*F45</f>
        <v>0</v>
      </c>
      <c r="H45" s="28">
        <v>0.067</v>
      </c>
      <c r="I45" s="29">
        <f aca="true" t="shared" si="7" ref="I45:I62">E45*H45</f>
        <v>4.02</v>
      </c>
      <c r="J45" s="105" t="s">
        <v>3</v>
      </c>
      <c r="M45" s="106" t="s">
        <v>37</v>
      </c>
    </row>
    <row r="46" spans="1:13" ht="15">
      <c r="A46" s="23">
        <v>33</v>
      </c>
      <c r="B46" s="24">
        <v>210810087</v>
      </c>
      <c r="C46" s="25" t="s">
        <v>39</v>
      </c>
      <c r="D46" s="25" t="s">
        <v>12</v>
      </c>
      <c r="E46" s="26">
        <v>400</v>
      </c>
      <c r="F46" s="89"/>
      <c r="G46" s="27">
        <f t="shared" si="6"/>
        <v>0</v>
      </c>
      <c r="H46" s="28">
        <v>0.2</v>
      </c>
      <c r="I46" s="29">
        <f t="shared" si="7"/>
        <v>80</v>
      </c>
      <c r="J46" s="105" t="s">
        <v>3</v>
      </c>
      <c r="M46" s="106" t="s">
        <v>37</v>
      </c>
    </row>
    <row r="47" spans="1:13" ht="15">
      <c r="A47" s="23">
        <v>34</v>
      </c>
      <c r="B47" s="24">
        <v>210100643</v>
      </c>
      <c r="C47" s="25" t="s">
        <v>40</v>
      </c>
      <c r="D47" s="25" t="s">
        <v>2</v>
      </c>
      <c r="E47" s="26">
        <v>2</v>
      </c>
      <c r="F47" s="89"/>
      <c r="G47" s="27">
        <f t="shared" si="6"/>
        <v>0</v>
      </c>
      <c r="H47" s="28">
        <v>3.17</v>
      </c>
      <c r="I47" s="29">
        <f t="shared" si="7"/>
        <v>6.34</v>
      </c>
      <c r="J47" s="105" t="s">
        <v>3</v>
      </c>
      <c r="M47" s="106" t="s">
        <v>37</v>
      </c>
    </row>
    <row r="48" spans="1:13" ht="15">
      <c r="A48" s="23">
        <v>35</v>
      </c>
      <c r="B48" s="24">
        <v>210810081</v>
      </c>
      <c r="C48" s="25" t="s">
        <v>41</v>
      </c>
      <c r="D48" s="25" t="s">
        <v>12</v>
      </c>
      <c r="E48" s="26">
        <v>33</v>
      </c>
      <c r="F48" s="89"/>
      <c r="G48" s="27">
        <f t="shared" si="6"/>
        <v>0</v>
      </c>
      <c r="H48" s="28">
        <v>0.067</v>
      </c>
      <c r="I48" s="29">
        <f t="shared" si="7"/>
        <v>2.21</v>
      </c>
      <c r="J48" s="105" t="s">
        <v>3</v>
      </c>
      <c r="M48" s="106" t="s">
        <v>37</v>
      </c>
    </row>
    <row r="49" spans="1:13" ht="15">
      <c r="A49" s="23">
        <v>36</v>
      </c>
      <c r="B49" s="24">
        <v>210810012</v>
      </c>
      <c r="C49" s="25" t="s">
        <v>42</v>
      </c>
      <c r="D49" s="25" t="s">
        <v>12</v>
      </c>
      <c r="E49" s="26">
        <v>15</v>
      </c>
      <c r="F49" s="89"/>
      <c r="G49" s="27">
        <f t="shared" si="6"/>
        <v>0</v>
      </c>
      <c r="H49" s="28">
        <v>0.053</v>
      </c>
      <c r="I49" s="29">
        <f t="shared" si="7"/>
        <v>0.8</v>
      </c>
      <c r="J49" s="105" t="s">
        <v>3</v>
      </c>
      <c r="M49" s="106" t="s">
        <v>37</v>
      </c>
    </row>
    <row r="50" spans="1:13" ht="15">
      <c r="A50" s="23">
        <v>37</v>
      </c>
      <c r="B50" s="24">
        <v>210100252</v>
      </c>
      <c r="C50" s="25" t="s">
        <v>43</v>
      </c>
      <c r="D50" s="25" t="s">
        <v>2</v>
      </c>
      <c r="E50" s="26">
        <v>11</v>
      </c>
      <c r="F50" s="89"/>
      <c r="G50" s="27">
        <f t="shared" si="6"/>
        <v>0</v>
      </c>
      <c r="H50" s="28">
        <v>0.495</v>
      </c>
      <c r="I50" s="29">
        <f t="shared" si="7"/>
        <v>5.45</v>
      </c>
      <c r="J50" s="105" t="s">
        <v>3</v>
      </c>
      <c r="M50" s="106" t="s">
        <v>37</v>
      </c>
    </row>
    <row r="51" spans="1:13" ht="15">
      <c r="A51" s="23">
        <v>38</v>
      </c>
      <c r="B51" s="24">
        <v>210100251</v>
      </c>
      <c r="C51" s="25" t="s">
        <v>44</v>
      </c>
      <c r="D51" s="25" t="s">
        <v>2</v>
      </c>
      <c r="E51" s="26">
        <v>1</v>
      </c>
      <c r="F51" s="89"/>
      <c r="G51" s="27">
        <f t="shared" si="6"/>
        <v>0</v>
      </c>
      <c r="H51" s="28">
        <v>0.242</v>
      </c>
      <c r="I51" s="29">
        <f t="shared" si="7"/>
        <v>0.24</v>
      </c>
      <c r="J51" s="105" t="s">
        <v>3</v>
      </c>
      <c r="M51" s="106" t="s">
        <v>37</v>
      </c>
    </row>
    <row r="52" spans="1:13" ht="15">
      <c r="A52" s="23">
        <v>39</v>
      </c>
      <c r="B52" s="24">
        <v>210950101</v>
      </c>
      <c r="C52" s="25" t="s">
        <v>45</v>
      </c>
      <c r="D52" s="25" t="s">
        <v>2</v>
      </c>
      <c r="E52" s="26">
        <v>18</v>
      </c>
      <c r="F52" s="89"/>
      <c r="G52" s="27">
        <f t="shared" si="6"/>
        <v>0</v>
      </c>
      <c r="H52" s="28">
        <v>0.025</v>
      </c>
      <c r="I52" s="29">
        <f t="shared" si="7"/>
        <v>0.45</v>
      </c>
      <c r="J52" s="105" t="s">
        <v>3</v>
      </c>
      <c r="M52" s="106" t="s">
        <v>37</v>
      </c>
    </row>
    <row r="53" spans="1:13" ht="15">
      <c r="A53" s="23">
        <v>40</v>
      </c>
      <c r="B53" s="24">
        <v>210220025</v>
      </c>
      <c r="C53" s="25" t="s">
        <v>46</v>
      </c>
      <c r="D53" s="25" t="s">
        <v>12</v>
      </c>
      <c r="E53" s="26">
        <v>300</v>
      </c>
      <c r="F53" s="89"/>
      <c r="G53" s="27">
        <f t="shared" si="6"/>
        <v>0</v>
      </c>
      <c r="H53" s="28">
        <v>0.14</v>
      </c>
      <c r="I53" s="29">
        <f t="shared" si="7"/>
        <v>42</v>
      </c>
      <c r="J53" s="105" t="s">
        <v>3</v>
      </c>
      <c r="M53" s="106" t="s">
        <v>37</v>
      </c>
    </row>
    <row r="54" spans="1:13" ht="15">
      <c r="A54" s="23">
        <v>41</v>
      </c>
      <c r="B54" s="24">
        <v>210220022</v>
      </c>
      <c r="C54" s="25" t="s">
        <v>47</v>
      </c>
      <c r="D54" s="25" t="s">
        <v>12</v>
      </c>
      <c r="E54" s="26">
        <v>40</v>
      </c>
      <c r="F54" s="89"/>
      <c r="G54" s="27">
        <f t="shared" si="6"/>
        <v>0</v>
      </c>
      <c r="H54" s="28">
        <v>0.123</v>
      </c>
      <c r="I54" s="29">
        <f t="shared" si="7"/>
        <v>4.92</v>
      </c>
      <c r="J54" s="105" t="s">
        <v>3</v>
      </c>
      <c r="M54" s="106" t="s">
        <v>37</v>
      </c>
    </row>
    <row r="55" spans="1:13" ht="15">
      <c r="A55" s="23">
        <v>42</v>
      </c>
      <c r="B55" s="24">
        <v>210220445</v>
      </c>
      <c r="C55" s="25" t="s">
        <v>48</v>
      </c>
      <c r="D55" s="25" t="s">
        <v>2</v>
      </c>
      <c r="E55" s="26">
        <v>12</v>
      </c>
      <c r="F55" s="89"/>
      <c r="G55" s="27">
        <f t="shared" si="6"/>
        <v>0</v>
      </c>
      <c r="H55" s="28">
        <v>0.24</v>
      </c>
      <c r="I55" s="29">
        <f t="shared" si="7"/>
        <v>2.88</v>
      </c>
      <c r="J55" s="105" t="s">
        <v>3</v>
      </c>
      <c r="K55" s="94" t="s">
        <v>4</v>
      </c>
      <c r="M55" s="106" t="s">
        <v>37</v>
      </c>
    </row>
    <row r="56" spans="1:13" ht="15">
      <c r="A56" s="23">
        <v>43</v>
      </c>
      <c r="B56" s="24">
        <v>210120103</v>
      </c>
      <c r="C56" s="25" t="s">
        <v>49</v>
      </c>
      <c r="D56" s="25" t="s">
        <v>2</v>
      </c>
      <c r="E56" s="26">
        <v>3</v>
      </c>
      <c r="F56" s="89"/>
      <c r="G56" s="27">
        <f t="shared" si="6"/>
        <v>0</v>
      </c>
      <c r="H56" s="28">
        <v>0.016</v>
      </c>
      <c r="I56" s="29">
        <f t="shared" si="7"/>
        <v>0.05</v>
      </c>
      <c r="J56" s="105" t="s">
        <v>3</v>
      </c>
      <c r="M56" s="106" t="s">
        <v>37</v>
      </c>
    </row>
    <row r="57" spans="1:13" ht="15">
      <c r="A57" s="23">
        <v>44</v>
      </c>
      <c r="B57" s="24">
        <v>210101203</v>
      </c>
      <c r="C57" s="25" t="s">
        <v>28</v>
      </c>
      <c r="D57" s="25" t="s">
        <v>2</v>
      </c>
      <c r="E57" s="26">
        <v>11</v>
      </c>
      <c r="F57" s="89"/>
      <c r="G57" s="27">
        <f t="shared" si="6"/>
        <v>0</v>
      </c>
      <c r="H57" s="28">
        <v>1.622</v>
      </c>
      <c r="I57" s="29">
        <f t="shared" si="7"/>
        <v>17.84</v>
      </c>
      <c r="J57" s="105" t="s">
        <v>3</v>
      </c>
      <c r="M57" s="106" t="s">
        <v>37</v>
      </c>
    </row>
    <row r="58" spans="1:13" ht="15">
      <c r="A58" s="23">
        <v>45</v>
      </c>
      <c r="B58" s="24">
        <v>210191531</v>
      </c>
      <c r="C58" s="25" t="s">
        <v>50</v>
      </c>
      <c r="D58" s="25" t="s">
        <v>2</v>
      </c>
      <c r="E58" s="26">
        <v>1</v>
      </c>
      <c r="F58" s="89"/>
      <c r="G58" s="27">
        <f t="shared" si="6"/>
        <v>0</v>
      </c>
      <c r="H58" s="28">
        <v>0.833</v>
      </c>
      <c r="I58" s="29">
        <f t="shared" si="7"/>
        <v>0.83</v>
      </c>
      <c r="J58" s="105" t="s">
        <v>3</v>
      </c>
      <c r="M58" s="106" t="s">
        <v>37</v>
      </c>
    </row>
    <row r="59" spans="1:13" ht="15">
      <c r="A59" s="23">
        <v>46</v>
      </c>
      <c r="B59" s="24">
        <v>210191511</v>
      </c>
      <c r="C59" s="25" t="s">
        <v>51</v>
      </c>
      <c r="D59" s="25" t="s">
        <v>2</v>
      </c>
      <c r="E59" s="26">
        <v>1</v>
      </c>
      <c r="F59" s="89"/>
      <c r="G59" s="27">
        <f t="shared" si="6"/>
        <v>0</v>
      </c>
      <c r="H59" s="28">
        <v>1.761</v>
      </c>
      <c r="I59" s="29">
        <f t="shared" si="7"/>
        <v>1.76</v>
      </c>
      <c r="J59" s="105" t="s">
        <v>3</v>
      </c>
      <c r="M59" s="106" t="s">
        <v>37</v>
      </c>
    </row>
    <row r="60" spans="1:13" ht="15">
      <c r="A60" s="23">
        <v>47</v>
      </c>
      <c r="B60" s="24">
        <v>210191511</v>
      </c>
      <c r="C60" s="25" t="s">
        <v>8</v>
      </c>
      <c r="D60" s="25" t="s">
        <v>2</v>
      </c>
      <c r="E60" s="26">
        <v>6</v>
      </c>
      <c r="F60" s="89"/>
      <c r="G60" s="27">
        <f t="shared" si="6"/>
        <v>0</v>
      </c>
      <c r="H60" s="28">
        <v>1.084</v>
      </c>
      <c r="I60" s="29">
        <f t="shared" si="7"/>
        <v>6.5</v>
      </c>
      <c r="J60" s="105" t="s">
        <v>3</v>
      </c>
      <c r="M60" s="106" t="s">
        <v>37</v>
      </c>
    </row>
    <row r="61" spans="1:13" ht="15">
      <c r="A61" s="23">
        <v>48</v>
      </c>
      <c r="B61" s="24">
        <v>210191511</v>
      </c>
      <c r="C61" s="25" t="s">
        <v>9</v>
      </c>
      <c r="D61" s="25" t="s">
        <v>2</v>
      </c>
      <c r="E61" s="26">
        <v>1</v>
      </c>
      <c r="F61" s="89"/>
      <c r="G61" s="27">
        <f t="shared" si="6"/>
        <v>0</v>
      </c>
      <c r="H61" s="28">
        <v>1.084</v>
      </c>
      <c r="I61" s="29">
        <f t="shared" si="7"/>
        <v>1.08</v>
      </c>
      <c r="J61" s="105" t="s">
        <v>3</v>
      </c>
      <c r="M61" s="106" t="s">
        <v>37</v>
      </c>
    </row>
    <row r="62" spans="1:13" ht="13.5" thickBot="1">
      <c r="A62" s="31">
        <v>49</v>
      </c>
      <c r="B62" s="32">
        <v>210191511</v>
      </c>
      <c r="C62" s="33" t="s">
        <v>10</v>
      </c>
      <c r="D62" s="33" t="s">
        <v>2</v>
      </c>
      <c r="E62" s="34">
        <v>11</v>
      </c>
      <c r="F62" s="92"/>
      <c r="G62" s="35">
        <f t="shared" si="6"/>
        <v>0</v>
      </c>
      <c r="H62" s="36">
        <v>2.168</v>
      </c>
      <c r="I62" s="37">
        <f t="shared" si="7"/>
        <v>23.85</v>
      </c>
      <c r="J62" s="109" t="s">
        <v>3</v>
      </c>
      <c r="M62" s="106" t="s">
        <v>37</v>
      </c>
    </row>
    <row r="63" spans="1:13" s="97" customFormat="1" ht="15">
      <c r="A63" s="38"/>
      <c r="B63" s="39"/>
      <c r="C63" s="40" t="s">
        <v>95</v>
      </c>
      <c r="D63" s="40"/>
      <c r="E63" s="41"/>
      <c r="F63" s="110"/>
      <c r="G63" s="42">
        <f>SUM(G45:G62)</f>
        <v>0</v>
      </c>
      <c r="H63" s="43"/>
      <c r="I63" s="44">
        <f>SUM(I45:I62)</f>
        <v>201.22</v>
      </c>
      <c r="J63" s="111"/>
      <c r="M63" s="112" t="s">
        <v>37</v>
      </c>
    </row>
    <row r="64" spans="1:13" s="97" customFormat="1" ht="20.1" customHeight="1">
      <c r="A64" s="45" t="s">
        <v>99</v>
      </c>
      <c r="B64" s="46"/>
      <c r="C64" s="47"/>
      <c r="D64" s="47"/>
      <c r="E64" s="48"/>
      <c r="F64" s="113"/>
      <c r="G64" s="49"/>
      <c r="H64" s="50"/>
      <c r="I64" s="51"/>
      <c r="J64" s="114"/>
      <c r="M64" s="112"/>
    </row>
    <row r="65" spans="1:13" ht="15">
      <c r="A65" s="23">
        <v>50</v>
      </c>
      <c r="B65" s="24">
        <v>210990051</v>
      </c>
      <c r="C65" s="25" t="s">
        <v>53</v>
      </c>
      <c r="D65" s="25" t="s">
        <v>54</v>
      </c>
      <c r="E65" s="26">
        <v>24</v>
      </c>
      <c r="F65" s="89"/>
      <c r="G65" s="27">
        <f>E65*F65</f>
        <v>0</v>
      </c>
      <c r="H65" s="28">
        <v>0.5</v>
      </c>
      <c r="I65" s="29">
        <f>E65*H65</f>
        <v>12</v>
      </c>
      <c r="J65" s="105" t="s">
        <v>3</v>
      </c>
      <c r="K65" s="94" t="s">
        <v>4</v>
      </c>
      <c r="M65" s="106" t="s">
        <v>52</v>
      </c>
    </row>
    <row r="66" spans="1:13" ht="13.5" thickBot="1">
      <c r="A66" s="31"/>
      <c r="B66" s="32"/>
      <c r="C66" s="33" t="s">
        <v>55</v>
      </c>
      <c r="D66" s="52"/>
      <c r="E66" s="34"/>
      <c r="F66" s="108"/>
      <c r="G66" s="35">
        <f>E66*F66</f>
        <v>0</v>
      </c>
      <c r="H66" s="36"/>
      <c r="I66" s="37">
        <f>E66*H66</f>
        <v>0</v>
      </c>
      <c r="J66" s="115"/>
      <c r="K66" s="94" t="s">
        <v>6</v>
      </c>
      <c r="M66" s="106" t="s">
        <v>52</v>
      </c>
    </row>
    <row r="67" spans="1:13" s="97" customFormat="1" ht="15">
      <c r="A67" s="38"/>
      <c r="B67" s="39"/>
      <c r="C67" s="40" t="s">
        <v>95</v>
      </c>
      <c r="D67" s="53"/>
      <c r="E67" s="41"/>
      <c r="F67" s="110"/>
      <c r="G67" s="42">
        <f>SUM(G65:G66)</f>
        <v>0</v>
      </c>
      <c r="H67" s="43"/>
      <c r="I67" s="44">
        <f>SUM(I65:I66)</f>
        <v>12</v>
      </c>
      <c r="J67" s="116"/>
      <c r="M67" s="112" t="s">
        <v>52</v>
      </c>
    </row>
    <row r="68" spans="1:13" s="97" customFormat="1" ht="20.1" customHeight="1">
      <c r="A68" s="45" t="s">
        <v>100</v>
      </c>
      <c r="B68" s="46"/>
      <c r="C68" s="47"/>
      <c r="D68" s="54"/>
      <c r="E68" s="48"/>
      <c r="F68" s="113"/>
      <c r="G68" s="49"/>
      <c r="H68" s="50"/>
      <c r="I68" s="51"/>
      <c r="J68" s="117"/>
      <c r="M68" s="112"/>
    </row>
    <row r="69" spans="1:13" ht="15">
      <c r="A69" s="23">
        <v>51</v>
      </c>
      <c r="B69" s="24">
        <v>460200173</v>
      </c>
      <c r="C69" s="25" t="s">
        <v>57</v>
      </c>
      <c r="D69" s="25" t="s">
        <v>12</v>
      </c>
      <c r="E69" s="26">
        <v>15</v>
      </c>
      <c r="F69" s="89"/>
      <c r="G69" s="27">
        <f aca="true" t="shared" si="8" ref="G69:G95">E69*F69</f>
        <v>0</v>
      </c>
      <c r="H69" s="28">
        <v>0.385</v>
      </c>
      <c r="I69" s="29">
        <f aca="true" t="shared" si="9" ref="I69:I95">E69*H69</f>
        <v>5.78</v>
      </c>
      <c r="J69" s="105" t="s">
        <v>3</v>
      </c>
      <c r="K69" s="94" t="s">
        <v>4</v>
      </c>
      <c r="M69" s="106" t="s">
        <v>56</v>
      </c>
    </row>
    <row r="70" spans="1:13" ht="15">
      <c r="A70" s="23">
        <v>52</v>
      </c>
      <c r="B70" s="24">
        <v>460030034</v>
      </c>
      <c r="C70" s="25" t="s">
        <v>58</v>
      </c>
      <c r="D70" s="25" t="s">
        <v>59</v>
      </c>
      <c r="E70" s="26">
        <v>5.25</v>
      </c>
      <c r="F70" s="89"/>
      <c r="G70" s="27">
        <f t="shared" si="8"/>
        <v>0</v>
      </c>
      <c r="H70" s="28">
        <v>0.348</v>
      </c>
      <c r="I70" s="29">
        <f t="shared" si="9"/>
        <v>1.83</v>
      </c>
      <c r="J70" s="105" t="s">
        <v>3</v>
      </c>
      <c r="M70" s="106" t="s">
        <v>56</v>
      </c>
    </row>
    <row r="71" spans="1:13" ht="15">
      <c r="A71" s="23">
        <v>53</v>
      </c>
      <c r="B71" s="24">
        <v>460490012</v>
      </c>
      <c r="C71" s="25" t="s">
        <v>60</v>
      </c>
      <c r="D71" s="25" t="s">
        <v>12</v>
      </c>
      <c r="E71" s="26">
        <v>15</v>
      </c>
      <c r="F71" s="89"/>
      <c r="G71" s="27">
        <f t="shared" si="8"/>
        <v>0</v>
      </c>
      <c r="H71" s="28">
        <v>0.026</v>
      </c>
      <c r="I71" s="29">
        <f t="shared" si="9"/>
        <v>0.39</v>
      </c>
      <c r="J71" s="105" t="s">
        <v>3</v>
      </c>
      <c r="M71" s="106" t="s">
        <v>56</v>
      </c>
    </row>
    <row r="72" spans="1:13" ht="15">
      <c r="A72" s="23">
        <v>54</v>
      </c>
      <c r="B72" s="24">
        <v>460510031</v>
      </c>
      <c r="C72" s="25" t="s">
        <v>61</v>
      </c>
      <c r="D72" s="25" t="s">
        <v>12</v>
      </c>
      <c r="E72" s="26">
        <v>30</v>
      </c>
      <c r="F72" s="89"/>
      <c r="G72" s="27">
        <f t="shared" si="8"/>
        <v>0</v>
      </c>
      <c r="H72" s="28">
        <v>0.063</v>
      </c>
      <c r="I72" s="29">
        <f t="shared" si="9"/>
        <v>1.89</v>
      </c>
      <c r="J72" s="105" t="s">
        <v>3</v>
      </c>
      <c r="M72" s="106" t="s">
        <v>56</v>
      </c>
    </row>
    <row r="73" spans="1:13" ht="15">
      <c r="A73" s="23">
        <v>55</v>
      </c>
      <c r="B73" s="24">
        <v>460560173</v>
      </c>
      <c r="C73" s="25" t="s">
        <v>62</v>
      </c>
      <c r="D73" s="25" t="s">
        <v>12</v>
      </c>
      <c r="E73" s="26">
        <v>15</v>
      </c>
      <c r="F73" s="89"/>
      <c r="G73" s="27">
        <f t="shared" si="8"/>
        <v>0</v>
      </c>
      <c r="H73" s="28">
        <v>0.149</v>
      </c>
      <c r="I73" s="29">
        <f t="shared" si="9"/>
        <v>2.24</v>
      </c>
      <c r="J73" s="105" t="s">
        <v>3</v>
      </c>
      <c r="M73" s="106" t="s">
        <v>56</v>
      </c>
    </row>
    <row r="74" spans="1:13" ht="15">
      <c r="A74" s="23">
        <v>56</v>
      </c>
      <c r="B74" s="24">
        <v>460600001</v>
      </c>
      <c r="C74" s="25" t="s">
        <v>63</v>
      </c>
      <c r="D74" s="25" t="s">
        <v>31</v>
      </c>
      <c r="E74" s="26">
        <v>2.13</v>
      </c>
      <c r="F74" s="89"/>
      <c r="G74" s="27">
        <f t="shared" si="8"/>
        <v>0</v>
      </c>
      <c r="H74" s="28">
        <v>2.28</v>
      </c>
      <c r="I74" s="29">
        <f t="shared" si="9"/>
        <v>4.86</v>
      </c>
      <c r="J74" s="105" t="s">
        <v>3</v>
      </c>
      <c r="M74" s="106" t="s">
        <v>56</v>
      </c>
    </row>
    <row r="75" spans="1:13" ht="15">
      <c r="A75" s="23">
        <v>57</v>
      </c>
      <c r="B75" s="24">
        <v>460650017</v>
      </c>
      <c r="C75" s="25" t="s">
        <v>64</v>
      </c>
      <c r="D75" s="25" t="s">
        <v>31</v>
      </c>
      <c r="E75" s="26">
        <v>1.13</v>
      </c>
      <c r="F75" s="89"/>
      <c r="G75" s="27">
        <f t="shared" si="8"/>
        <v>0</v>
      </c>
      <c r="H75" s="28">
        <v>2.56</v>
      </c>
      <c r="I75" s="29">
        <f t="shared" si="9"/>
        <v>2.89</v>
      </c>
      <c r="J75" s="105" t="s">
        <v>3</v>
      </c>
      <c r="M75" s="106" t="s">
        <v>56</v>
      </c>
    </row>
    <row r="76" spans="1:13" ht="15">
      <c r="A76" s="23">
        <v>58</v>
      </c>
      <c r="B76" s="24">
        <v>460650052</v>
      </c>
      <c r="C76" s="25" t="s">
        <v>65</v>
      </c>
      <c r="D76" s="25" t="s">
        <v>59</v>
      </c>
      <c r="E76" s="26">
        <v>5.25</v>
      </c>
      <c r="F76" s="89"/>
      <c r="G76" s="27">
        <f t="shared" si="8"/>
        <v>0</v>
      </c>
      <c r="H76" s="28">
        <v>1.75</v>
      </c>
      <c r="I76" s="29">
        <f t="shared" si="9"/>
        <v>9.19</v>
      </c>
      <c r="J76" s="105" t="s">
        <v>3</v>
      </c>
      <c r="M76" s="106" t="s">
        <v>56</v>
      </c>
    </row>
    <row r="77" spans="1:13" ht="15">
      <c r="A77" s="23">
        <v>59</v>
      </c>
      <c r="B77" s="24">
        <v>460100003</v>
      </c>
      <c r="C77" s="25" t="s">
        <v>66</v>
      </c>
      <c r="D77" s="25" t="s">
        <v>2</v>
      </c>
      <c r="E77" s="26">
        <v>11</v>
      </c>
      <c r="F77" s="89"/>
      <c r="G77" s="27">
        <f t="shared" si="8"/>
        <v>0</v>
      </c>
      <c r="H77" s="28">
        <v>2.89</v>
      </c>
      <c r="I77" s="29">
        <f t="shared" si="9"/>
        <v>31.79</v>
      </c>
      <c r="J77" s="105" t="s">
        <v>3</v>
      </c>
      <c r="K77" s="94" t="s">
        <v>4</v>
      </c>
      <c r="M77" s="106" t="s">
        <v>56</v>
      </c>
    </row>
    <row r="78" spans="1:13" ht="15">
      <c r="A78" s="23">
        <v>60</v>
      </c>
      <c r="B78" s="24">
        <v>460050703</v>
      </c>
      <c r="C78" s="25" t="s">
        <v>67</v>
      </c>
      <c r="D78" s="25" t="s">
        <v>31</v>
      </c>
      <c r="E78" s="26">
        <v>16.5</v>
      </c>
      <c r="F78" s="89"/>
      <c r="G78" s="27">
        <f t="shared" si="8"/>
        <v>0</v>
      </c>
      <c r="H78" s="28">
        <v>2.77</v>
      </c>
      <c r="I78" s="29">
        <f t="shared" si="9"/>
        <v>45.71</v>
      </c>
      <c r="J78" s="105" t="s">
        <v>3</v>
      </c>
      <c r="M78" s="106" t="s">
        <v>56</v>
      </c>
    </row>
    <row r="79" spans="1:13" ht="15">
      <c r="A79" s="23">
        <v>61</v>
      </c>
      <c r="B79" s="24">
        <v>460600001</v>
      </c>
      <c r="C79" s="25" t="s">
        <v>63</v>
      </c>
      <c r="D79" s="25" t="s">
        <v>31</v>
      </c>
      <c r="E79" s="26">
        <v>16.5</v>
      </c>
      <c r="F79" s="89"/>
      <c r="G79" s="27">
        <f t="shared" si="8"/>
        <v>0</v>
      </c>
      <c r="H79" s="28">
        <v>2.28</v>
      </c>
      <c r="I79" s="29">
        <f t="shared" si="9"/>
        <v>37.62</v>
      </c>
      <c r="J79" s="105" t="s">
        <v>3</v>
      </c>
      <c r="M79" s="106" t="s">
        <v>56</v>
      </c>
    </row>
    <row r="80" spans="1:13" ht="15">
      <c r="A80" s="23">
        <v>62</v>
      </c>
      <c r="B80" s="24">
        <v>460100001</v>
      </c>
      <c r="C80" s="25" t="s">
        <v>68</v>
      </c>
      <c r="D80" s="25" t="s">
        <v>2</v>
      </c>
      <c r="E80" s="26">
        <v>1</v>
      </c>
      <c r="F80" s="89"/>
      <c r="G80" s="27">
        <f t="shared" si="8"/>
        <v>0</v>
      </c>
      <c r="H80" s="28">
        <v>1.62</v>
      </c>
      <c r="I80" s="29">
        <f t="shared" si="9"/>
        <v>1.62</v>
      </c>
      <c r="J80" s="105" t="s">
        <v>3</v>
      </c>
      <c r="K80" s="94" t="s">
        <v>4</v>
      </c>
      <c r="M80" s="106" t="s">
        <v>56</v>
      </c>
    </row>
    <row r="81" spans="1:13" ht="15">
      <c r="A81" s="23">
        <v>63</v>
      </c>
      <c r="B81" s="24">
        <v>460050703</v>
      </c>
      <c r="C81" s="25" t="s">
        <v>67</v>
      </c>
      <c r="D81" s="25" t="s">
        <v>31</v>
      </c>
      <c r="E81" s="26">
        <v>0.2</v>
      </c>
      <c r="F81" s="89"/>
      <c r="G81" s="27">
        <f t="shared" si="8"/>
        <v>0</v>
      </c>
      <c r="H81" s="28">
        <v>2.77</v>
      </c>
      <c r="I81" s="29">
        <f t="shared" si="9"/>
        <v>0.55</v>
      </c>
      <c r="J81" s="105" t="s">
        <v>3</v>
      </c>
      <c r="M81" s="106" t="s">
        <v>56</v>
      </c>
    </row>
    <row r="82" spans="1:13" ht="15">
      <c r="A82" s="23">
        <v>64</v>
      </c>
      <c r="B82" s="24">
        <v>460600001</v>
      </c>
      <c r="C82" s="25" t="s">
        <v>63</v>
      </c>
      <c r="D82" s="25" t="s">
        <v>31</v>
      </c>
      <c r="E82" s="26">
        <v>0.2</v>
      </c>
      <c r="F82" s="89"/>
      <c r="G82" s="27">
        <f t="shared" si="8"/>
        <v>0</v>
      </c>
      <c r="H82" s="28">
        <v>2.28</v>
      </c>
      <c r="I82" s="29">
        <f t="shared" si="9"/>
        <v>0.46</v>
      </c>
      <c r="J82" s="105" t="s">
        <v>3</v>
      </c>
      <c r="M82" s="106" t="s">
        <v>56</v>
      </c>
    </row>
    <row r="83" spans="1:13" ht="15">
      <c r="A83" s="23">
        <v>65</v>
      </c>
      <c r="B83" s="24">
        <v>460100002</v>
      </c>
      <c r="C83" s="25" t="s">
        <v>69</v>
      </c>
      <c r="D83" s="25" t="s">
        <v>2</v>
      </c>
      <c r="E83" s="26">
        <v>6</v>
      </c>
      <c r="F83" s="89"/>
      <c r="G83" s="27">
        <f t="shared" si="8"/>
        <v>0</v>
      </c>
      <c r="H83" s="28">
        <v>2.89</v>
      </c>
      <c r="I83" s="29">
        <f t="shared" si="9"/>
        <v>17.34</v>
      </c>
      <c r="J83" s="105" t="s">
        <v>3</v>
      </c>
      <c r="K83" s="94" t="s">
        <v>4</v>
      </c>
      <c r="M83" s="106" t="s">
        <v>56</v>
      </c>
    </row>
    <row r="84" spans="1:13" ht="15">
      <c r="A84" s="23">
        <v>66</v>
      </c>
      <c r="B84" s="24">
        <v>460050703</v>
      </c>
      <c r="C84" s="25" t="s">
        <v>70</v>
      </c>
      <c r="D84" s="25" t="s">
        <v>31</v>
      </c>
      <c r="E84" s="26">
        <v>1.5</v>
      </c>
      <c r="F84" s="89"/>
      <c r="G84" s="27">
        <f t="shared" si="8"/>
        <v>0</v>
      </c>
      <c r="H84" s="28">
        <v>2.77</v>
      </c>
      <c r="I84" s="29">
        <f t="shared" si="9"/>
        <v>4.16</v>
      </c>
      <c r="J84" s="105" t="s">
        <v>3</v>
      </c>
      <c r="M84" s="106" t="s">
        <v>56</v>
      </c>
    </row>
    <row r="85" spans="1:13" ht="15">
      <c r="A85" s="23">
        <v>67</v>
      </c>
      <c r="B85" s="24">
        <v>460600001</v>
      </c>
      <c r="C85" s="25" t="s">
        <v>63</v>
      </c>
      <c r="D85" s="25" t="s">
        <v>31</v>
      </c>
      <c r="E85" s="26">
        <v>1.5</v>
      </c>
      <c r="F85" s="89"/>
      <c r="G85" s="27">
        <f t="shared" si="8"/>
        <v>0</v>
      </c>
      <c r="H85" s="28">
        <v>2.28</v>
      </c>
      <c r="I85" s="29">
        <f t="shared" si="9"/>
        <v>3.42</v>
      </c>
      <c r="J85" s="105" t="s">
        <v>3</v>
      </c>
      <c r="M85" s="106" t="s">
        <v>56</v>
      </c>
    </row>
    <row r="86" spans="1:13" ht="15">
      <c r="A86" s="23">
        <v>68</v>
      </c>
      <c r="B86" s="24">
        <v>460200173</v>
      </c>
      <c r="C86" s="25" t="s">
        <v>57</v>
      </c>
      <c r="D86" s="25" t="s">
        <v>12</v>
      </c>
      <c r="E86" s="26">
        <v>310</v>
      </c>
      <c r="F86" s="89"/>
      <c r="G86" s="27">
        <f t="shared" si="8"/>
        <v>0</v>
      </c>
      <c r="H86" s="28">
        <v>0.385</v>
      </c>
      <c r="I86" s="29">
        <f t="shared" si="9"/>
        <v>119.35</v>
      </c>
      <c r="J86" s="105" t="s">
        <v>3</v>
      </c>
      <c r="K86" s="94" t="s">
        <v>4</v>
      </c>
      <c r="M86" s="106" t="s">
        <v>56</v>
      </c>
    </row>
    <row r="87" spans="1:13" ht="15">
      <c r="A87" s="23">
        <v>69</v>
      </c>
      <c r="B87" s="24">
        <v>460030034</v>
      </c>
      <c r="C87" s="25" t="s">
        <v>58</v>
      </c>
      <c r="D87" s="25" t="s">
        <v>59</v>
      </c>
      <c r="E87" s="26">
        <v>110.9</v>
      </c>
      <c r="F87" s="89"/>
      <c r="G87" s="27">
        <f t="shared" si="8"/>
        <v>0</v>
      </c>
      <c r="H87" s="28">
        <v>0.348</v>
      </c>
      <c r="I87" s="29">
        <f t="shared" si="9"/>
        <v>38.59</v>
      </c>
      <c r="J87" s="105" t="s">
        <v>3</v>
      </c>
      <c r="M87" s="106" t="s">
        <v>56</v>
      </c>
    </row>
    <row r="88" spans="1:13" ht="15">
      <c r="A88" s="23">
        <v>70</v>
      </c>
      <c r="B88" s="24">
        <v>460120003</v>
      </c>
      <c r="C88" s="25" t="s">
        <v>71</v>
      </c>
      <c r="D88" s="25" t="s">
        <v>31</v>
      </c>
      <c r="E88" s="26">
        <v>1.9</v>
      </c>
      <c r="F88" s="89"/>
      <c r="G88" s="27">
        <f t="shared" si="8"/>
        <v>0</v>
      </c>
      <c r="H88" s="28">
        <v>0.622</v>
      </c>
      <c r="I88" s="29">
        <f t="shared" si="9"/>
        <v>1.18</v>
      </c>
      <c r="J88" s="105" t="s">
        <v>3</v>
      </c>
      <c r="M88" s="106" t="s">
        <v>56</v>
      </c>
    </row>
    <row r="89" spans="1:13" ht="15">
      <c r="A89" s="23">
        <v>71</v>
      </c>
      <c r="B89" s="24">
        <v>460420022</v>
      </c>
      <c r="C89" s="25" t="s">
        <v>72</v>
      </c>
      <c r="D89" s="25" t="s">
        <v>12</v>
      </c>
      <c r="E89" s="26">
        <v>310</v>
      </c>
      <c r="F89" s="89"/>
      <c r="G89" s="27">
        <f t="shared" si="8"/>
        <v>0</v>
      </c>
      <c r="H89" s="28">
        <v>0.071</v>
      </c>
      <c r="I89" s="29">
        <f t="shared" si="9"/>
        <v>22.01</v>
      </c>
      <c r="J89" s="105" t="s">
        <v>3</v>
      </c>
      <c r="M89" s="106" t="s">
        <v>56</v>
      </c>
    </row>
    <row r="90" spans="1:13" ht="15">
      <c r="A90" s="23">
        <v>72</v>
      </c>
      <c r="B90" s="24">
        <v>460490012</v>
      </c>
      <c r="C90" s="25" t="s">
        <v>60</v>
      </c>
      <c r="D90" s="25" t="s">
        <v>12</v>
      </c>
      <c r="E90" s="26">
        <v>310</v>
      </c>
      <c r="F90" s="89"/>
      <c r="G90" s="27">
        <f t="shared" si="8"/>
        <v>0</v>
      </c>
      <c r="H90" s="28">
        <v>0.026</v>
      </c>
      <c r="I90" s="29">
        <f t="shared" si="9"/>
        <v>8.06</v>
      </c>
      <c r="J90" s="105" t="s">
        <v>3</v>
      </c>
      <c r="M90" s="106" t="s">
        <v>56</v>
      </c>
    </row>
    <row r="91" spans="1:13" ht="15">
      <c r="A91" s="23">
        <v>73</v>
      </c>
      <c r="B91" s="24">
        <v>460560173</v>
      </c>
      <c r="C91" s="25" t="s">
        <v>62</v>
      </c>
      <c r="D91" s="25" t="s">
        <v>12</v>
      </c>
      <c r="E91" s="26">
        <v>310</v>
      </c>
      <c r="F91" s="89"/>
      <c r="G91" s="27">
        <f t="shared" si="8"/>
        <v>0</v>
      </c>
      <c r="H91" s="28">
        <v>0.149</v>
      </c>
      <c r="I91" s="29">
        <f t="shared" si="9"/>
        <v>46.19</v>
      </c>
      <c r="J91" s="105" t="s">
        <v>3</v>
      </c>
      <c r="M91" s="106" t="s">
        <v>56</v>
      </c>
    </row>
    <row r="92" spans="1:13" ht="15">
      <c r="A92" s="23">
        <v>74</v>
      </c>
      <c r="B92" s="24">
        <v>460600001</v>
      </c>
      <c r="C92" s="25" t="s">
        <v>63</v>
      </c>
      <c r="D92" s="25" t="s">
        <v>31</v>
      </c>
      <c r="E92" s="26">
        <v>38.34</v>
      </c>
      <c r="F92" s="89"/>
      <c r="G92" s="27">
        <f t="shared" si="8"/>
        <v>0</v>
      </c>
      <c r="H92" s="28">
        <v>2.28</v>
      </c>
      <c r="I92" s="29">
        <f t="shared" si="9"/>
        <v>87.42</v>
      </c>
      <c r="J92" s="105" t="s">
        <v>3</v>
      </c>
      <c r="M92" s="106" t="s">
        <v>56</v>
      </c>
    </row>
    <row r="93" spans="1:13" ht="15">
      <c r="A93" s="23">
        <v>75</v>
      </c>
      <c r="B93" s="24">
        <v>460650052</v>
      </c>
      <c r="C93" s="25" t="s">
        <v>65</v>
      </c>
      <c r="D93" s="25" t="s">
        <v>59</v>
      </c>
      <c r="E93" s="26">
        <v>110.9</v>
      </c>
      <c r="F93" s="89"/>
      <c r="G93" s="27">
        <f t="shared" si="8"/>
        <v>0</v>
      </c>
      <c r="H93" s="28">
        <v>1.75</v>
      </c>
      <c r="I93" s="29">
        <f t="shared" si="9"/>
        <v>194.08</v>
      </c>
      <c r="J93" s="105" t="s">
        <v>3</v>
      </c>
      <c r="M93" s="106" t="s">
        <v>56</v>
      </c>
    </row>
    <row r="94" spans="1:13" ht="15">
      <c r="A94" s="23">
        <v>76</v>
      </c>
      <c r="B94" s="24">
        <v>460010024</v>
      </c>
      <c r="C94" s="25" t="s">
        <v>73</v>
      </c>
      <c r="D94" s="25" t="s">
        <v>74</v>
      </c>
      <c r="E94" s="26">
        <v>1</v>
      </c>
      <c r="F94" s="89"/>
      <c r="G94" s="27">
        <f t="shared" si="8"/>
        <v>0</v>
      </c>
      <c r="H94" s="28">
        <v>5.05</v>
      </c>
      <c r="I94" s="29">
        <f t="shared" si="9"/>
        <v>5.05</v>
      </c>
      <c r="J94" s="105" t="s">
        <v>3</v>
      </c>
      <c r="K94" s="94" t="s">
        <v>4</v>
      </c>
      <c r="M94" s="106" t="s">
        <v>56</v>
      </c>
    </row>
    <row r="95" spans="1:13" ht="13.5" thickBot="1">
      <c r="A95" s="31">
        <v>77</v>
      </c>
      <c r="B95" s="32">
        <v>460710001</v>
      </c>
      <c r="C95" s="33" t="s">
        <v>75</v>
      </c>
      <c r="D95" s="33" t="s">
        <v>12</v>
      </c>
      <c r="E95" s="34">
        <v>310</v>
      </c>
      <c r="F95" s="92"/>
      <c r="G95" s="35">
        <f t="shared" si="8"/>
        <v>0</v>
      </c>
      <c r="H95" s="36">
        <v>0.162</v>
      </c>
      <c r="I95" s="37">
        <f t="shared" si="9"/>
        <v>50.22</v>
      </c>
      <c r="J95" s="109" t="s">
        <v>3</v>
      </c>
      <c r="K95" s="94" t="s">
        <v>4</v>
      </c>
      <c r="M95" s="106" t="s">
        <v>56</v>
      </c>
    </row>
    <row r="96" spans="1:13" s="97" customFormat="1" ht="15">
      <c r="A96" s="38"/>
      <c r="B96" s="39"/>
      <c r="C96" s="40" t="s">
        <v>95</v>
      </c>
      <c r="D96" s="40"/>
      <c r="E96" s="41"/>
      <c r="F96" s="110"/>
      <c r="G96" s="42">
        <f>SUM(G69:G95)</f>
        <v>0</v>
      </c>
      <c r="H96" s="43"/>
      <c r="I96" s="44">
        <f>SUM(I69:I95)</f>
        <v>743.89</v>
      </c>
      <c r="J96" s="111"/>
      <c r="M96" s="112" t="s">
        <v>56</v>
      </c>
    </row>
    <row r="97" spans="1:13" s="97" customFormat="1" ht="20.1" customHeight="1">
      <c r="A97" s="45" t="s">
        <v>101</v>
      </c>
      <c r="B97" s="46"/>
      <c r="C97" s="47"/>
      <c r="D97" s="47"/>
      <c r="E97" s="48"/>
      <c r="F97" s="113"/>
      <c r="G97" s="49"/>
      <c r="H97" s="50"/>
      <c r="I97" s="51"/>
      <c r="J97" s="114"/>
      <c r="M97" s="112"/>
    </row>
    <row r="98" spans="1:13" ht="15">
      <c r="A98" s="23">
        <v>78</v>
      </c>
      <c r="B98" s="24">
        <v>219003233</v>
      </c>
      <c r="C98" s="25" t="s">
        <v>77</v>
      </c>
      <c r="D98" s="25" t="s">
        <v>2</v>
      </c>
      <c r="E98" s="26">
        <v>2</v>
      </c>
      <c r="F98" s="89"/>
      <c r="G98" s="27">
        <f>E98*F98</f>
        <v>0</v>
      </c>
      <c r="H98" s="28">
        <v>1.11</v>
      </c>
      <c r="I98" s="29">
        <f>E98*H98</f>
        <v>2.22</v>
      </c>
      <c r="J98" s="105" t="s">
        <v>3</v>
      </c>
      <c r="K98" s="94" t="s">
        <v>4</v>
      </c>
      <c r="M98" s="106" t="s">
        <v>76</v>
      </c>
    </row>
    <row r="99" spans="1:13" ht="13.5" thickBot="1">
      <c r="A99" s="31">
        <v>79</v>
      </c>
      <c r="B99" s="32">
        <v>219000103</v>
      </c>
      <c r="C99" s="33" t="s">
        <v>78</v>
      </c>
      <c r="D99" s="33" t="s">
        <v>54</v>
      </c>
      <c r="E99" s="34">
        <v>4</v>
      </c>
      <c r="F99" s="92"/>
      <c r="G99" s="35">
        <f>E99*F99</f>
        <v>0</v>
      </c>
      <c r="H99" s="36">
        <v>1</v>
      </c>
      <c r="I99" s="37">
        <f>E99*H99</f>
        <v>4</v>
      </c>
      <c r="J99" s="109" t="s">
        <v>3</v>
      </c>
      <c r="K99" s="94" t="s">
        <v>4</v>
      </c>
      <c r="M99" s="106" t="s">
        <v>76</v>
      </c>
    </row>
    <row r="100" spans="1:13" s="97" customFormat="1" ht="13.5" thickBot="1">
      <c r="A100" s="55"/>
      <c r="B100" s="56"/>
      <c r="C100" s="57" t="s">
        <v>95</v>
      </c>
      <c r="D100" s="57"/>
      <c r="E100" s="58"/>
      <c r="F100" s="118"/>
      <c r="G100" s="59">
        <f>SUM(G98:G99)</f>
        <v>0</v>
      </c>
      <c r="H100" s="60"/>
      <c r="I100" s="61">
        <f>SUM(I98:I99)</f>
        <v>6.22</v>
      </c>
      <c r="J100" s="119"/>
      <c r="M100" s="97" t="s">
        <v>76</v>
      </c>
    </row>
    <row r="101" spans="2:9" ht="15">
      <c r="B101" s="62"/>
      <c r="E101" s="3"/>
      <c r="F101" s="95"/>
      <c r="G101" s="63"/>
      <c r="H101" s="64"/>
      <c r="I101" s="65"/>
    </row>
    <row r="102" spans="1:9" ht="15">
      <c r="A102" s="1" t="s">
        <v>103</v>
      </c>
      <c r="B102" s="62"/>
      <c r="E102" s="3"/>
      <c r="F102" s="95"/>
      <c r="G102" s="63"/>
      <c r="H102" s="64"/>
      <c r="I102" s="65"/>
    </row>
    <row r="103" spans="1:9" ht="15">
      <c r="A103" s="1" t="s">
        <v>104</v>
      </c>
      <c r="B103" s="62"/>
      <c r="C103" s="1" t="s">
        <v>135</v>
      </c>
      <c r="E103" s="3"/>
      <c r="F103" s="95"/>
      <c r="G103" s="63"/>
      <c r="H103" s="64"/>
      <c r="I103" s="65"/>
    </row>
    <row r="104" spans="2:9" ht="15">
      <c r="B104" s="62"/>
      <c r="E104" s="3"/>
      <c r="F104" s="95"/>
      <c r="G104" s="63"/>
      <c r="H104" s="64"/>
      <c r="I104" s="65"/>
    </row>
    <row r="105" spans="2:9" ht="15">
      <c r="B105" s="62"/>
      <c r="E105" s="3"/>
      <c r="F105" s="95"/>
      <c r="G105" s="63"/>
      <c r="H105" s="64"/>
      <c r="I105" s="65"/>
    </row>
    <row r="106" spans="2:9" ht="15">
      <c r="B106" s="62"/>
      <c r="E106" s="3"/>
      <c r="F106" s="95"/>
      <c r="G106" s="63"/>
      <c r="H106" s="64"/>
      <c r="I106" s="65"/>
    </row>
    <row r="107" spans="2:9" ht="15">
      <c r="B107" s="62"/>
      <c r="E107" s="3"/>
      <c r="F107" s="95"/>
      <c r="G107" s="63"/>
      <c r="H107" s="64"/>
      <c r="I107" s="65"/>
    </row>
    <row r="108" spans="2:9" ht="15">
      <c r="B108" s="62"/>
      <c r="E108" s="3"/>
      <c r="F108" s="95"/>
      <c r="G108" s="63"/>
      <c r="H108" s="64"/>
      <c r="I108" s="65"/>
    </row>
    <row r="109" spans="2:9" ht="15">
      <c r="B109" s="62"/>
      <c r="E109" s="3"/>
      <c r="F109" s="95"/>
      <c r="G109" s="63"/>
      <c r="H109" s="64"/>
      <c r="I109" s="65"/>
    </row>
    <row r="110" spans="2:9" ht="15">
      <c r="B110" s="62"/>
      <c r="E110" s="3"/>
      <c r="F110" s="95"/>
      <c r="G110" s="63"/>
      <c r="H110" s="64"/>
      <c r="I110" s="65"/>
    </row>
    <row r="111" spans="2:9" ht="15">
      <c r="B111" s="62"/>
      <c r="E111" s="3"/>
      <c r="F111" s="95"/>
      <c r="G111" s="63"/>
      <c r="H111" s="64"/>
      <c r="I111" s="65"/>
    </row>
    <row r="112" spans="2:9" ht="15">
      <c r="B112" s="62"/>
      <c r="E112" s="3"/>
      <c r="F112" s="95"/>
      <c r="G112" s="63"/>
      <c r="H112" s="64"/>
      <c r="I112" s="65"/>
    </row>
    <row r="113" spans="2:9" ht="15">
      <c r="B113" s="62"/>
      <c r="E113" s="3"/>
      <c r="F113" s="95"/>
      <c r="G113" s="63"/>
      <c r="H113" s="64"/>
      <c r="I113" s="65"/>
    </row>
    <row r="114" spans="2:9" ht="15">
      <c r="B114" s="62"/>
      <c r="E114" s="3"/>
      <c r="F114" s="95"/>
      <c r="G114" s="63"/>
      <c r="H114" s="64"/>
      <c r="I114" s="65"/>
    </row>
    <row r="115" spans="2:9" ht="15">
      <c r="B115" s="62"/>
      <c r="E115" s="3"/>
      <c r="F115" s="95"/>
      <c r="G115" s="63"/>
      <c r="H115" s="64"/>
      <c r="I115" s="65"/>
    </row>
    <row r="116" spans="2:9" ht="15">
      <c r="B116" s="62"/>
      <c r="E116" s="3"/>
      <c r="F116" s="95"/>
      <c r="G116" s="63"/>
      <c r="H116" s="64"/>
      <c r="I116" s="65"/>
    </row>
    <row r="117" spans="2:9" ht="15">
      <c r="B117" s="62"/>
      <c r="E117" s="3"/>
      <c r="F117" s="95"/>
      <c r="G117" s="63"/>
      <c r="H117" s="64"/>
      <c r="I117" s="65"/>
    </row>
    <row r="118" spans="2:9" ht="15">
      <c r="B118" s="62"/>
      <c r="E118" s="3"/>
      <c r="F118" s="95"/>
      <c r="G118" s="63"/>
      <c r="H118" s="64"/>
      <c r="I118" s="65"/>
    </row>
    <row r="119" spans="2:9" ht="15">
      <c r="B119" s="62"/>
      <c r="E119" s="3"/>
      <c r="F119" s="95"/>
      <c r="G119" s="63"/>
      <c r="H119" s="64"/>
      <c r="I119" s="65"/>
    </row>
    <row r="120" spans="2:9" ht="15">
      <c r="B120" s="62"/>
      <c r="E120" s="3"/>
      <c r="F120" s="95"/>
      <c r="G120" s="63"/>
      <c r="H120" s="64"/>
      <c r="I120" s="65"/>
    </row>
  </sheetData>
  <sheetProtection algorithmName="SHA-512" hashValue="oLiclGqCsIakNJyFivl+AzStzocfs6n96tj1KU6bXCTkicuqNXOEtXmVcYhmemzpF2iGSsK0Mxk0e0EiltUKQQ==" saltValue="P6hh43F8pdf3dkBoARDDoQ==" spinCount="100000" sheet="1" selectLockedCells="1"/>
  <protectedRanges>
    <protectedRange sqref="F7:F12 F15:F31 F34:F42 F45:F62 F65 F69:F95 F98:F99" name="Oblast1"/>
  </protectedRanges>
  <printOptions horizontalCentered="1"/>
  <pageMargins left="0.7" right="0.7" top="0.787401575" bottom="0.787401575" header="0.3" footer="0.3"/>
  <pageSetup fitToHeight="0" fitToWidth="1" horizontalDpi="600" verticalDpi="600" orientation="portrait" paperSize="9" scale="7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Radomil Coufal</dc:creator>
  <cp:keywords/>
  <dc:description/>
  <cp:lastModifiedBy>Eliška</cp:lastModifiedBy>
  <cp:lastPrinted>2020-03-26T09:55:28Z</cp:lastPrinted>
  <dcterms:created xsi:type="dcterms:W3CDTF">2020-03-17T09:14:48Z</dcterms:created>
  <dcterms:modified xsi:type="dcterms:W3CDTF">2020-03-26T09:58:03Z</dcterms:modified>
  <cp:category/>
  <cp:version/>
  <cp:contentType/>
  <cp:contentStatus/>
</cp:coreProperties>
</file>