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29-vo - Veřejné osvětlen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'19029-vo - Veřejné osvětlení'!$C$86:$K$230</definedName>
    <definedName name="_xlnm.Print_Area" localSheetId="1">'19029-vo - Veřejné osvětlení'!$C$4:$J$39,'19029-vo - Veřejné osvětlení'!$C$45:$J$68,'19029-vo - Veřejné osvětlení'!$C$74:$K$230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'19029-vo - Veřejné osvětlení'!$86:$86</definedName>
  </definedNames>
  <calcPr fullCalcOnLoad="1"/>
</workbook>
</file>

<file path=xl/sharedStrings.xml><?xml version="1.0" encoding="utf-8"?>
<sst xmlns="http://schemas.openxmlformats.org/spreadsheetml/2006/main" count="1900" uniqueCount="584">
  <si>
    <t>Export Komplet</t>
  </si>
  <si>
    <t>VZ</t>
  </si>
  <si>
    <t>2.0</t>
  </si>
  <si>
    <t>ZAMOK</t>
  </si>
  <si>
    <t>False</t>
  </si>
  <si>
    <t>{895125fb-cd74-46cd-acb6-9cf9c77745ab}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</si>
  <si>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</si>
  <si>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</si>
  <si>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</si>
  <si>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</si>
  <si>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</si>
  <si>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</si>
  <si>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</si>
  <si>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</si>
  <si>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19029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</si>
  <si>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</si>
  <si>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</si>
  <si>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Areál Domovinka</t>
  </si>
  <si>
    <t>KSO:</t>
  </si>
  <si>
    <t/>
  </si>
  <si>
    <t>CC-CZ:</t>
  </si>
  <si>
    <t>Místo:</t>
  </si>
  <si>
    <t>Chomutov</t>
  </si>
  <si>
    <t>Datum:</t>
  </si>
  <si>
    <t>6. 5. 2019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</si>
  <si>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</si>
  <si>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</si>
  <si>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</si>
  <si>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</si>
  <si>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</si>
  <si>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</si>
  <si>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</si>
  <si>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</si>
  <si>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</si>
  <si>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</si>
  <si>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</si>
  <si>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</si>
  <si>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</si>
  <si>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</si>
  <si>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</si>
  <si>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</si>
  <si>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</si>
  <si>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</si>
  <si>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</si>
  <si>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</si>
  <si>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</si>
  <si>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</si>
  <si>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</si>
  <si>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</si>
  <si>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</si>
  <si>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</si>
  <si>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</si>
  <si>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</si>
  <si>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</si>
  <si>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</si>
  <si>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</si>
  <si>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</si>
  <si>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</si>
  <si>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</si>
  <si>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</si>
  <si>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</si>
  <si>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</si>
  <si>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</si>
  <si>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</si>
  <si>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</si>
  <si>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</si>
  <si>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</si>
  <si>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</si>
  <si>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</si>
  <si>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</si>
  <si>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</si>
  <si>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</si>
  <si>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</si>
  <si>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</si>
  <si>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</si>
  <si>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19029-vo</t>
  </si>
  <si>
    <t>Veřejné osvětlení</t>
  </si>
  <si>
    <t>STA</t>
  </si>
  <si>
    <t>1</t>
  </si>
  <si>
    <t>{a4b301c2-0504-4224-8197-cbe2e8df827d}</t>
  </si>
  <si>
    <t>2</t>
  </si>
  <si>
    <t>KRYCÍ LIST SOUPISU PRACÍ</t>
  </si>
  <si>
    <t>Objekt:</t>
  </si>
  <si>
    <t>19029-vo - Veřejné osvětlení</t>
  </si>
  <si>
    <t>Ing. Ivan Menhard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</si>
  <si>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</si>
  <si>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</si>
  <si>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</si>
  <si>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</si>
  <si>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</si>
  <si>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</si>
  <si>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</si>
  <si>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</si>
  <si>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</si>
  <si>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</si>
  <si>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</si>
  <si>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</si>
  <si>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</si>
  <si>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</si>
  <si>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</si>
  <si>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</si>
  <si>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</si>
  <si>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</si>
  <si>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</si>
  <si>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</si>
  <si>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</si>
  <si>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</si>
  <si>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</si>
  <si>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</si>
  <si>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</si>
  <si>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</si>
  <si>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</si>
  <si>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</si>
  <si>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</si>
  <si>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</si>
  <si>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</si>
  <si>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</si>
  <si>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(CYKY)</t>
  </si>
  <si>
    <t>m</t>
  </si>
  <si>
    <t>CS ÚRS 2019 01</t>
  </si>
  <si>
    <t>16</t>
  </si>
  <si>
    <t>-411785710</t>
  </si>
  <si>
    <t>PP</t>
  </si>
  <si>
    <t>Montáž kabelů měděných bez ukončení uložených v trubkách zatažených plných kulatých nebo bezhalogenových (CYKY) počtu a průřezu žil 3x1,5 až 6 mm2</t>
  </si>
  <si>
    <t>M</t>
  </si>
  <si>
    <t>10.048.561</t>
  </si>
  <si>
    <t>CMSM 3G1,5 (3Cx1,5)</t>
  </si>
  <si>
    <t>materiály online</t>
  </si>
  <si>
    <t>128</t>
  </si>
  <si>
    <t>-1642463571</t>
  </si>
  <si>
    <t>P</t>
  </si>
  <si>
    <t>Poznámka k položce:
napojení svítidla ve stožáru</t>
  </si>
  <si>
    <t>VV</t>
  </si>
  <si>
    <t>20*6</t>
  </si>
  <si>
    <t>3</t>
  </si>
  <si>
    <t>741122133</t>
  </si>
  <si>
    <t>Montáž kabel Cu plný kulatý žíla 4x10 mm2 zatažený v trubkách (CYKY)</t>
  </si>
  <si>
    <t>-641524276</t>
  </si>
  <si>
    <t>Montáž kabelů měděných bez ukončení uložených v trubkách zatažených plných kulatých nebo bezhalogenových (CYKY) počtu a průřezu žil 4x10 mm2</t>
  </si>
  <si>
    <t>670+17*2</t>
  </si>
  <si>
    <t>4</t>
  </si>
  <si>
    <t>34111076</t>
  </si>
  <si>
    <t>kabel silový s Cu jádrem 1 kV 4x10mm2</t>
  </si>
  <si>
    <t>32</t>
  </si>
  <si>
    <t>-1455297492</t>
  </si>
  <si>
    <t>5</t>
  </si>
  <si>
    <t>741210002</t>
  </si>
  <si>
    <t>Montáž rozvodnice oceloplechová nebo plastová běžná do 50 kg</t>
  </si>
  <si>
    <t>kus</t>
  </si>
  <si>
    <t>885983922</t>
  </si>
  <si>
    <t>Montáž rozvodnic oceloplechových nebo plastových bez zapojení vodičů běžných, hmotnosti do 50 kg</t>
  </si>
  <si>
    <t>6</t>
  </si>
  <si>
    <t>357RVO-82</t>
  </si>
  <si>
    <t>rozvaděč veřejného osvětlením, sestava skříní , vestavba, vybavení dle projektu</t>
  </si>
  <si>
    <t>kpl</t>
  </si>
  <si>
    <t>273254130</t>
  </si>
  <si>
    <t xml:space="preserve">rozvaděč veřejného osvětlením, skříň SS2/NK+SS3/NK
vestavba rozměry 620+470 x 920x250
vybavení rozváděče přístroji dle projektu
včetně zkoušek
</t>
  </si>
  <si>
    <t>Poznámka k položce:
uspořádání a zapojení dle projektu
objednán jako celek, dodávka hotového výrobku</t>
  </si>
  <si>
    <t>7</t>
  </si>
  <si>
    <t>741373002</t>
  </si>
  <si>
    <t>Montáž svítidlo průmyslové na výložník</t>
  </si>
  <si>
    <t>-1307821097</t>
  </si>
  <si>
    <t>Montáž svítidel výbojkových se zapojením vodičů průmyslových nebo venkovních na výložník</t>
  </si>
  <si>
    <t>8</t>
  </si>
  <si>
    <t>741373003</t>
  </si>
  <si>
    <t>Montáž svítidlo výbojkové průmyslové stropní na sloupek parkový</t>
  </si>
  <si>
    <t>-1036099558</t>
  </si>
  <si>
    <t>Montáž svítidel výbojkových se zapojením vodičů průmyslových nebo venkovních na sloupek parkových</t>
  </si>
  <si>
    <t>9</t>
  </si>
  <si>
    <t>10.021.232</t>
  </si>
  <si>
    <t>Sví. MALAGA SGS 101/070W</t>
  </si>
  <si>
    <t>KS</t>
  </si>
  <si>
    <t>-1046164764</t>
  </si>
  <si>
    <t>10</t>
  </si>
  <si>
    <t>10.024.063</t>
  </si>
  <si>
    <t>Výb.70W sod.E27 trub.čirá SON-T PIA PLUS</t>
  </si>
  <si>
    <t>701172633</t>
  </si>
  <si>
    <t>11</t>
  </si>
  <si>
    <t>35442037</t>
  </si>
  <si>
    <t>svorka uzemnění nerez křížová</t>
  </si>
  <si>
    <t>-1141713704</t>
  </si>
  <si>
    <t>12</t>
  </si>
  <si>
    <t>35442036</t>
  </si>
  <si>
    <t>svorka uzemnění nerez připojovací</t>
  </si>
  <si>
    <t>1496077260</t>
  </si>
  <si>
    <t>13</t>
  </si>
  <si>
    <t>741410042</t>
  </si>
  <si>
    <t>Montáž vodič uzemňovací drát nebo lano D do 10 mm v průmysl výstavbě</t>
  </si>
  <si>
    <t>226754410</t>
  </si>
  <si>
    <t>Montáž uzemňovacího vedení s upevněním, propojením a připojením pomocí svorek v zemi s izolací spojů drátu nebo lana Ø do 10 mm v průmyslové výstavbě</t>
  </si>
  <si>
    <t>670+17*1</t>
  </si>
  <si>
    <t>14</t>
  </si>
  <si>
    <t>35441073</t>
  </si>
  <si>
    <t>drát D 10mm FeZn</t>
  </si>
  <si>
    <t>kg</t>
  </si>
  <si>
    <t>588660025</t>
  </si>
  <si>
    <t>drát D 10mm FeZn 1 kg = 1,61 m</t>
  </si>
  <si>
    <t>687/1,61</t>
  </si>
  <si>
    <t>741810002</t>
  </si>
  <si>
    <t>Celková prohlídka elektrického rozvodu a zařízení do 500 000,- Kč</t>
  </si>
  <si>
    <t>-74079913</t>
  </si>
  <si>
    <t>Zkoušky a prohlídky elektrických rozvodů a zařízení celková prohlídka a vyhotovení revizní zprávy pro objem montážních prací přes 100 do 500 tis. Kč</t>
  </si>
  <si>
    <t>PSC</t>
  </si>
  <si>
    <t xml:space="preserve">Poznámka k souboru cen:
1. Ceny -0001 až -0011 jsou určeny pro objem montážních prací včetně všech nákladů.
</t>
  </si>
  <si>
    <t>Práce a dodávky M</t>
  </si>
  <si>
    <t>21-M</t>
  </si>
  <si>
    <t>Elektromontáže</t>
  </si>
  <si>
    <t>210204002</t>
  </si>
  <si>
    <t>Montáž stožárů osvětlení parkových ocelových</t>
  </si>
  <si>
    <t>64</t>
  </si>
  <si>
    <t>1119319410</t>
  </si>
  <si>
    <t>Montáž stožárů osvětlení, bez zemních prací parkových ocelových</t>
  </si>
  <si>
    <t>17</t>
  </si>
  <si>
    <t>31674067</t>
  </si>
  <si>
    <t>stožár osvětlovací sadový Pz 133/89/60 v 6,0m</t>
  </si>
  <si>
    <t>1883392716</t>
  </si>
  <si>
    <t>18</t>
  </si>
  <si>
    <t>58346122</t>
  </si>
  <si>
    <t>drť vápencová bílá frakce 2/4</t>
  </si>
  <si>
    <t>t</t>
  </si>
  <si>
    <t>-1893985062</t>
  </si>
  <si>
    <t>Poznámka k položce:
pro utemování stožáru v základu</t>
  </si>
  <si>
    <t>2,2*((18*0,8)*3,14/4*(0,25-0,133)^2)</t>
  </si>
  <si>
    <t>19</t>
  </si>
  <si>
    <t>210204112</t>
  </si>
  <si>
    <t>Montáž výložníků osvětlení dvouramenných nástěnných hmotnosti do 70 kg</t>
  </si>
  <si>
    <t>-1161710955</t>
  </si>
  <si>
    <t>Montáž výložníků osvětlení dvouramenných nástěnných, hmotnosti do 70 kg</t>
  </si>
  <si>
    <t>20</t>
  </si>
  <si>
    <t>210204201</t>
  </si>
  <si>
    <t>Montáž elektrovýzbroje stožárů osvětlení 1 okruh</t>
  </si>
  <si>
    <t>-2133000078</t>
  </si>
  <si>
    <t>10.075.009</t>
  </si>
  <si>
    <t>Svorka SV 6.16.4 stožárová výzbroj</t>
  </si>
  <si>
    <t>-984088174</t>
  </si>
  <si>
    <t>22</t>
  </si>
  <si>
    <t>10.074.573</t>
  </si>
  <si>
    <t>Svorka SVE02 TN-C stož.výzbr.(SV 9.16.4)</t>
  </si>
  <si>
    <t>183344880</t>
  </si>
  <si>
    <t>23</t>
  </si>
  <si>
    <t>210204202</t>
  </si>
  <si>
    <t>Montáž elektrovýzbroje stožárů osvětlení 2 okruhy</t>
  </si>
  <si>
    <t>862096767</t>
  </si>
  <si>
    <t>24</t>
  </si>
  <si>
    <t>10.030.737</t>
  </si>
  <si>
    <t>Svorka SV 6.16.4/2 stožárová výzbroj</t>
  </si>
  <si>
    <t>256</t>
  </si>
  <si>
    <t>1843242052</t>
  </si>
  <si>
    <t>46-M</t>
  </si>
  <si>
    <t>Zemní práce při extr.mont.pracích</t>
  </si>
  <si>
    <t>25</t>
  </si>
  <si>
    <t>460010022</t>
  </si>
  <si>
    <t>Vytyčení trasy vedení kabelového podzemního podél silnice</t>
  </si>
  <si>
    <t>km</t>
  </si>
  <si>
    <t>644293042</t>
  </si>
  <si>
    <t>Vytyčení trasy vedení kabelového (podzemního) podél silnice</t>
  </si>
  <si>
    <t xml:space="preserve">Poznámka k souboru cen:
1. V cenách jsou zahrnuty i náklady na:
a) pochůzky projektovanou tratí,
b) vyznačení budoucí trasy,
c) rozmístění, očíslování a označení opěrných bodů,
d) označení překážek a míst pro kabelové prostupy a podchodové štoly.
</t>
  </si>
  <si>
    <t>26</t>
  </si>
  <si>
    <t>460030011</t>
  </si>
  <si>
    <t>Sejmutí drnu jakékoliv tloušťky</t>
  </si>
  <si>
    <t>m2</t>
  </si>
  <si>
    <t>-422710244</t>
  </si>
  <si>
    <t>Přípravné terénní práce sejmutí drnu včetně nařezání a uložení na hromady nebo naložení na dopravní prostředek jakékoliv tloušťky</t>
  </si>
  <si>
    <t xml:space="preserve">Poznámka k souboru cen:
1. V cenách -0001 až -0007 nejsou zahrnuty náklady na odstranění kamenů, kořenů a ostatních nevhodných přimísenin, tyto práce se oceňují individuálně.
2. U cen -0021 až -0025 se u středně hustého porostu uvažuje hustota do 3 ks/m2, u hustého porostu přes 3 ks/m2.
3. U ceny -0092 se počítá první vytržený obrubník trojnásobnou délkou.
</t>
  </si>
  <si>
    <t>Poznámka k položce:
odebraný materiál uskladnit odděleně pro zpětné použití</t>
  </si>
  <si>
    <t>650*0,5</t>
  </si>
  <si>
    <t>27</t>
  </si>
  <si>
    <t>460030039</t>
  </si>
  <si>
    <t>Rozebrání dlažeb ručně z dlaždic zámkových do písku spáry nezalité</t>
  </si>
  <si>
    <t>860880035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</si>
  <si>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</si>
  <si>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Poznámka k položce:
původní dlaždice budou vráceny zpět</t>
  </si>
  <si>
    <t>(2,7+4,1+4,5+2+4+2,2)*0,5</t>
  </si>
  <si>
    <t>28</t>
  </si>
  <si>
    <t>460050813</t>
  </si>
  <si>
    <t>Hloubení nezapažených jam pro stožáry strojně v hornině tř 3</t>
  </si>
  <si>
    <t>m3</t>
  </si>
  <si>
    <t>1379529700</t>
  </si>
  <si>
    <t>Hloubení nezapažených jam strojně pro stožáry v hornině třídy 3</t>
  </si>
  <si>
    <t>18*0,5*0,5*1,1</t>
  </si>
  <si>
    <t>29</t>
  </si>
  <si>
    <t>460080012</t>
  </si>
  <si>
    <t>Základové konstrukce z monolitického betonu C 8/10 bez bednění</t>
  </si>
  <si>
    <t>1033477373</t>
  </si>
  <si>
    <t>Základové konstrukce základ bez bednění do rostlé zeminy z monolitického betonu tř. C 8/10</t>
  </si>
  <si>
    <t>Poznámka k položce:
základy stožárů = obsyp trubky v jámě</t>
  </si>
  <si>
    <t>18*0,5*0,5*0,6</t>
  </si>
  <si>
    <t>30</t>
  </si>
  <si>
    <t>28612011</t>
  </si>
  <si>
    <t>trubka kanalizační PVC plnostěnná třívrstvá DN 250x3000 mm SN 12</t>
  </si>
  <si>
    <t>-1981966036</t>
  </si>
  <si>
    <t>Poznámka k položce:
trubka obsypaná betonem jako základ stožáru</t>
  </si>
  <si>
    <t>31</t>
  </si>
  <si>
    <t>460120016</t>
  </si>
  <si>
    <t>Naložení výkopku ručně z hornin třídy 1 až 4</t>
  </si>
  <si>
    <t>2052669698</t>
  </si>
  <si>
    <t>Ostatní zemní práce při stavbě nadzemních vedení naložení výkopku ručně, z hornin třídy 1 až 4</t>
  </si>
  <si>
    <t>18*0,8*3,14/4*0,25^2+18*0,5*0,5*0,5</t>
  </si>
  <si>
    <t>460202133</t>
  </si>
  <si>
    <t>Hloubení kabelových nezapažených rýh strojně š 35 cm, hl 50 cm, v hornině tř 3</t>
  </si>
  <si>
    <t>436984552</t>
  </si>
  <si>
    <t>Hloubení nezapažených kabelových rýh strojně zarovnání kabelových rýh po výkopu strojně, šířka rýhy bez zarovnání rýh šířky 35 cm, hloubky 50 cm, v hornině třídy 3</t>
  </si>
  <si>
    <t xml:space="preserve">Poznámka k souboru cen:
1. Ceny hloubení rýh strojně v hornině třídy 6 a 7 jsou stanoveny za použití trhaviny.
</t>
  </si>
  <si>
    <t>33</t>
  </si>
  <si>
    <t>460310011</t>
  </si>
  <si>
    <t>Neřízený zemní protlak strojně v hornině tř 3 a 4 vnějšího průměru do 50 mm</t>
  </si>
  <si>
    <t>1111074783</t>
  </si>
  <si>
    <t>Zemní protlaky strojně neřízený zemní protlak ( krtek) v hornině tř. 3 a 4 průměr protlaku do 50 mm</t>
  </si>
  <si>
    <t xml:space="preserve">Poznámka k souboru cen:
1. V cenách -0001 až 0017 nejsou započteny náklady na:
a) zemní práce nutné k provedení protlaku (startovací a cílové jámy),
b) dodání chráničky a potrubí. Tyto materiály se oceňují ve specifikaci.
2. V cenách -0101 až 0109 jsou započteny i náklady na:
a) případné vodorovné přemístění výkopku z protlačovaného potrubí a svislé přemístění výkopku z montážní jámy na povrch a jeho přehození na povrchu,
b) úpravu čela potrubí pro protlačení.
3. V cenách -0101 až 0109 nejsou započteny náklady na:
a) případné zemní práce nutné k provedení protlaku (startovací a cílové jámy),
b) případné čerpání vody,
c) montáž vedení a jeho příslušenství, slouží-li protlačená trouba jako ochranné potrubí,
d) dodávku potrubí učeného k protlačení. Toto potrubí se oceňuje ve specifikaci. Ztratné lze stanovit ve výši 3%,
e) překládání a zajišťování inženýrských sítí,
f) vytýčení směru protlaku a stávajících inženýrských sítí.
</t>
  </si>
  <si>
    <t>34</t>
  </si>
  <si>
    <t>28613112</t>
  </si>
  <si>
    <t>potrubí vodovodní PE100 PN 16 SDR11 6m 100m 50x4,6mm</t>
  </si>
  <si>
    <t>-1636494378</t>
  </si>
  <si>
    <t>Poznámka k položce:
trubka v protlaku</t>
  </si>
  <si>
    <t>35</t>
  </si>
  <si>
    <t>460421281</t>
  </si>
  <si>
    <t>Lože kabelů z prohozeného výkopku tl 5 cm nad kabel, kryté plastovou folií, š lože do 25 cm</t>
  </si>
  <si>
    <t>-1151192459</t>
  </si>
  <si>
    <t>Kabelové lože včetně podsypu, zhutnění a urovnání povrchu z prohozeného výkopku tloušťky 5 cm nad kabel zakryté plastovou fólií, šířky lože do 25 cm</t>
  </si>
  <si>
    <t xml:space="preserve">Poznámka k souboru cen:
1. V cenách -1021 až -1072, -1121 až -1172 a -1221 až -1272 nejsou započteny náklady na dodávku betonových a plastových desek. Tato dodávka se oceňuje ve specifikaci.
</t>
  </si>
  <si>
    <t>36</t>
  </si>
  <si>
    <t>460520172</t>
  </si>
  <si>
    <t>Montáž trubek ochranných plastových ohebných do 50 mm uložených do rýhy</t>
  </si>
  <si>
    <t>-1026874592</t>
  </si>
  <si>
    <t>Montáž trubek ochranných uložených volně do rýhy plastových ohebných, vnitřního průměru přes 32 do 50 mm</t>
  </si>
  <si>
    <t>37</t>
  </si>
  <si>
    <t>34571351</t>
  </si>
  <si>
    <t>trubka elektroinstalační ohebná dvouplášťová korugovaná D 41/50 mm, HDPE+LDPE</t>
  </si>
  <si>
    <t>1610007060</t>
  </si>
  <si>
    <t>38</t>
  </si>
  <si>
    <t>460561811</t>
  </si>
  <si>
    <t>Zásyp rýh strojně včetně zhutnění a urovnání povrchu - ve volném terénu</t>
  </si>
  <si>
    <t>-741596508</t>
  </si>
  <si>
    <t>Zásyp kabelových rýh strojně s uložením výkopku ve vrstvách včetně zhutnění a urovnání povrchu ve volném terénu</t>
  </si>
  <si>
    <t xml:space="preserve">Poznámka k souboru cen:
1. Ceny 460 56- . . jsou určeny pro zhutněné zásypy s mírou zhutnění:
a) z hornin soudržných do 100 % PS,
b) z hornin nesoudržných do I(d) 0,9,
c) z hornin kamenitých pro jakoukoliv míru zhutnění.
2. Je-li projektem předepsáno vyšší zhutnění, podle bodu a) a b) poznámky č 1., ocení se zásyp individuálně.
3. V cenách je započteno přemístění sypaniny ze vzdálenosti 10 m od kraje výkopu nebo zasypávaného prostoru, měřeno k těžišti skládky.
4. Míru zhutnění předepisuje projekt.
</t>
  </si>
  <si>
    <t>670*0,5*0,35</t>
  </si>
  <si>
    <t>39</t>
  </si>
  <si>
    <t>460600061</t>
  </si>
  <si>
    <t>Odvoz suti a vybouraných hmot do 1 km</t>
  </si>
  <si>
    <t>900298021</t>
  </si>
  <si>
    <t>Přemístění (odvoz) horniny, suti a vybouraných hmot odvoz suti a vybouraných hmot do 1 km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</si>
  <si>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</si>
  <si>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2,1*2,957</t>
  </si>
  <si>
    <t>40</t>
  </si>
  <si>
    <t>460600061R</t>
  </si>
  <si>
    <t>uložení suti na skládku</t>
  </si>
  <si>
    <t>-1512591709</t>
  </si>
  <si>
    <t>Přemístění (odvoz) horniny, suti a vybouraných hmot odvoz suti a vybouraných hmot uložení suti na skládku</t>
  </si>
  <si>
    <t>Poznámka k položce:
materiál 170504 zemina</t>
  </si>
  <si>
    <t>41</t>
  </si>
  <si>
    <t>460600071</t>
  </si>
  <si>
    <t>Příplatek k odvozu suti a vybouraných hmot za každý další 1 km</t>
  </si>
  <si>
    <t>622455353</t>
  </si>
  <si>
    <t>Přemístění (odvoz) horniny, suti a vybouraných hmot odvoz suti a vybouraných hmot Příplatek k ceně za každý další i započatý 1 km</t>
  </si>
  <si>
    <t>Poznámka k položce:
skládka Tušimice</t>
  </si>
  <si>
    <t>6,210*25</t>
  </si>
  <si>
    <t>42</t>
  </si>
  <si>
    <t>460620002</t>
  </si>
  <si>
    <t>Položení drnu včetně zalití vodou na rovině</t>
  </si>
  <si>
    <t>1887647991</t>
  </si>
  <si>
    <t>Úprava terénu položení drnu, včetně zalití vodou na rovině</t>
  </si>
  <si>
    <t xml:space="preserve">Poznámka k souboru cen:
1. V cenách -0002 až -0003 nejsou zahrnuty dodávku drnů. Tato se oceňuje ve specifikaci.
2. V cenách -0022 až -0028 nejsou zahrnuty náklady na dodávku obrubníků. Tato dodávka se oceňuje ve specifikaci.
</t>
  </si>
  <si>
    <t xml:space="preserve">Poznámka k položce:
použita původní hmota
</t>
  </si>
  <si>
    <t>43</t>
  </si>
  <si>
    <t>460650061</t>
  </si>
  <si>
    <t>Zřízení podkladní vrstvy vozovky a chodníku z kameniva drceného se zhutněním tloušťky do 10 cm</t>
  </si>
  <si>
    <t>-55320530</t>
  </si>
  <si>
    <t>Vozovky a chodníky zřízení podkladní vrstvy včetně rozprostření a úpravy podkladu z kameniva drceného, včetně zhutnění, tloušťky do 10 cm</t>
  </si>
  <si>
    <t xml:space="preserve">Poznámka k souboru cen:
1. V cenách -0031 až -0035 nejsou započteny náklady na získání sypaniny a její přemístění k místu zabudování.
2. V ceně -0141 nejsou započteny náklady na dodání silničních panelů. Tato dodávka se oceňuje ve specifikaci.
3. V cenách -0151 až -0153 nejsou započteny náklady na dodávku kostek. Tato dodávka se oceňuje ve specifikaci.
4. V cenách -0161 až -0162 nejsou započteny náklady na dodávku dlaždic. Tato dodávka se oceňuje ve specifikaci.
5. V cenách -0901 až -0932 nejsou započteny náklady na dodávku kameniva, kostek a dlaždic.Tato dodávka se oceňuje ve specifikaci
</t>
  </si>
  <si>
    <t>Poznámka k položce:
použitý původní materiál pod dlažbu</t>
  </si>
  <si>
    <t>44</t>
  </si>
  <si>
    <t>460650162</t>
  </si>
  <si>
    <t>Kladení dlažby z dlaždic betonových tvarovaných a zámkových do lože z kameniva těženého</t>
  </si>
  <si>
    <t>619902502</t>
  </si>
  <si>
    <t>Vozovky a chodníky kladení dlažby včetně spárování, do lože z kameniva těženého z dlaždic betonových tvarovaných nebo zámkových</t>
  </si>
  <si>
    <t>Poznámka k položce:
použité původní dlaždice</t>
  </si>
  <si>
    <t>VRN</t>
  </si>
  <si>
    <t>Vedlejší rozpočtové náklady</t>
  </si>
  <si>
    <t>VRN1</t>
  </si>
  <si>
    <t>Průzkumné, geodetické a projektové práce</t>
  </si>
  <si>
    <t>45</t>
  </si>
  <si>
    <t>012303000</t>
  </si>
  <si>
    <t>Geodetické práce po výstavbě</t>
  </si>
  <si>
    <t>ks</t>
  </si>
  <si>
    <t>1024</t>
  </si>
  <si>
    <t>65524904</t>
  </si>
  <si>
    <t>Geodetické práce po výstavbě
Zaměření stožárů dle skutečného provedení</t>
  </si>
  <si>
    <t>46</t>
  </si>
  <si>
    <t>013254000</t>
  </si>
  <si>
    <t>Dokumentace skutečného provedení stavby</t>
  </si>
  <si>
    <t>1089245094</t>
  </si>
  <si>
    <t>VRN3</t>
  </si>
  <si>
    <t>Zařízení staveniště</t>
  </si>
  <si>
    <t>47</t>
  </si>
  <si>
    <t>034002000</t>
  </si>
  <si>
    <t>Zabezpečení staveniště</t>
  </si>
  <si>
    <t>1818988114</t>
  </si>
  <si>
    <t>Zabezpečení staveniště
zabezpečení výkopů výstražnou páskou na podpěrách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</si>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</sst>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45" customHeight="1">
      <c r="B23" s="18"/>
      <c r="C23" s="19"/>
      <c r="D23" s="19"/>
      <c r="E23" s="33" t="s">
        <v>35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44" s="2" customFormat="1" ht="14.4" customHeight="1" hidden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pans="2:44" s="1" customFormat="1" ht="25.9" customHeight="1"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19029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Areál Domovinka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Chomutov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64" t="str">
        <f>IF(AN8="","",AN8)</f>
        <v>6. 5. 2019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50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51</v>
      </c>
      <c r="D52" s="79"/>
      <c r="E52" s="79"/>
      <c r="F52" s="79"/>
      <c r="G52" s="79"/>
      <c r="H52" s="80"/>
      <c r="I52" s="81" t="s">
        <v>52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53</v>
      </c>
      <c r="AH52" s="79"/>
      <c r="AI52" s="79"/>
      <c r="AJ52" s="79"/>
      <c r="AK52" s="79"/>
      <c r="AL52" s="79"/>
      <c r="AM52" s="79"/>
      <c r="AN52" s="81" t="s">
        <v>54</v>
      </c>
      <c r="AO52" s="79"/>
      <c r="AP52" s="79"/>
      <c r="AQ52" s="83" t="s">
        <v>55</v>
      </c>
      <c r="AR52" s="40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ROUND(AG55,2)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19</v>
      </c>
      <c r="AR54" s="96"/>
      <c r="AS54" s="97">
        <f>ROUND(AS55,2)</f>
        <v>0</v>
      </c>
      <c r="AT54" s="98">
        <f>ROUND(SUM(AV54:AW54),2)</f>
        <v>0</v>
      </c>
      <c r="AU54" s="99">
        <f>ROUND(AU55,5)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ROUND(AZ55,2)</f>
        <v>0</v>
      </c>
      <c r="BA54" s="98">
        <f>ROUND(BA55,2)</f>
        <v>0</v>
      </c>
      <c r="BB54" s="98">
        <f>ROUND(BB55,2)</f>
        <v>0</v>
      </c>
      <c r="BC54" s="98">
        <f>ROUND(BC55,2)</f>
        <v>0</v>
      </c>
      <c r="BD54" s="100">
        <f>ROUND(BD55,2)</f>
        <v>0</v>
      </c>
      <c r="BS54" s="101" t="s">
        <v>69</v>
      </c>
      <c r="BT54" s="101" t="s">
        <v>70</v>
      </c>
      <c r="BU54" s="102" t="s">
        <v>71</v>
      </c>
      <c r="BV54" s="101" t="s">
        <v>72</v>
      </c>
      <c r="BW54" s="101" t="s">
        <v>5</v>
      </c>
      <c r="BX54" s="101" t="s">
        <v>73</v>
      </c>
      <c r="CL54" s="101" t="s">
        <v>19</v>
      </c>
    </row>
    <row r="55" spans="1:91" s="5" customFormat="1" ht="27" customHeight="1">
      <c r="A55" s="103" t="s">
        <v>74</v>
      </c>
      <c r="B55" s="104"/>
      <c r="C55" s="105"/>
      <c r="D55" s="106" t="s">
        <v>75</v>
      </c>
      <c r="E55" s="106"/>
      <c r="F55" s="106"/>
      <c r="G55" s="106"/>
      <c r="H55" s="106"/>
      <c r="I55" s="107"/>
      <c r="J55" s="106" t="s">
        <v>76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'19029-vo - Veřejné osvětlení'!J30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77</v>
      </c>
      <c r="AR55" s="110"/>
      <c r="AS55" s="111">
        <v>0</v>
      </c>
      <c r="AT55" s="112">
        <f>ROUND(SUM(AV55:AW55),2)</f>
        <v>0</v>
      </c>
      <c r="AU55" s="113">
        <f>'19029-vo - Veřejné osvětlení'!P87</f>
        <v>0</v>
      </c>
      <c r="AV55" s="112">
        <f>'19029-vo - Veřejné osvětlení'!J33</f>
        <v>0</v>
      </c>
      <c r="AW55" s="112">
        <f>'19029-vo - Veřejné osvětlení'!J34</f>
        <v>0</v>
      </c>
      <c r="AX55" s="112">
        <f>'19029-vo - Veřejné osvětlení'!J35</f>
        <v>0</v>
      </c>
      <c r="AY55" s="112">
        <f>'19029-vo - Veřejné osvětlení'!J36</f>
        <v>0</v>
      </c>
      <c r="AZ55" s="112">
        <f>'19029-vo - Veřejné osvětlení'!F33</f>
        <v>0</v>
      </c>
      <c r="BA55" s="112">
        <f>'19029-vo - Veřejné osvětlení'!F34</f>
        <v>0</v>
      </c>
      <c r="BB55" s="112">
        <f>'19029-vo - Veřejné osvětlení'!F35</f>
        <v>0</v>
      </c>
      <c r="BC55" s="112">
        <f>'19029-vo - Veřejné osvětlení'!F36</f>
        <v>0</v>
      </c>
      <c r="BD55" s="114">
        <f>'19029-vo - Veřejné osvětlení'!F37</f>
        <v>0</v>
      </c>
      <c r="BT55" s="115" t="s">
        <v>78</v>
      </c>
      <c r="BV55" s="115" t="s">
        <v>72</v>
      </c>
      <c r="BW55" s="115" t="s">
        <v>79</v>
      </c>
      <c r="BX55" s="115" t="s">
        <v>5</v>
      </c>
      <c r="CL55" s="115" t="s">
        <v>19</v>
      </c>
      <c r="CM55" s="115" t="s">
        <v>80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7B2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9029-vo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79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80</v>
      </c>
    </row>
    <row r="4" spans="2:46" ht="24.95" customHeight="1">
      <c r="B4" s="17"/>
      <c r="D4" s="120" t="s">
        <v>81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1" t="s">
        <v>16</v>
      </c>
      <c r="L6" s="17"/>
    </row>
    <row r="7" spans="2:12" ht="16.5" customHeight="1">
      <c r="B7" s="17"/>
      <c r="E7" s="122" t="str">
        <f>'Rekapitulace stavby'!K6</f>
        <v>Areál Domovinka</v>
      </c>
      <c r="F7" s="121"/>
      <c r="G7" s="121"/>
      <c r="H7" s="121"/>
      <c r="L7" s="17"/>
    </row>
    <row r="8" spans="2:12" s="1" customFormat="1" ht="12" customHeight="1">
      <c r="B8" s="40"/>
      <c r="D8" s="121" t="s">
        <v>82</v>
      </c>
      <c r="I8" s="123"/>
      <c r="L8" s="40"/>
    </row>
    <row r="9" spans="2:12" s="1" customFormat="1" ht="36.95" customHeight="1">
      <c r="B9" s="40"/>
      <c r="E9" s="124" t="s">
        <v>83</v>
      </c>
      <c r="F9" s="1"/>
      <c r="G9" s="1"/>
      <c r="H9" s="1"/>
      <c r="I9" s="123"/>
      <c r="L9" s="40"/>
    </row>
    <row r="10" spans="2:12" s="1" customFormat="1" ht="12">
      <c r="B10" s="40"/>
      <c r="I10" s="123"/>
      <c r="L10" s="40"/>
    </row>
    <row r="11" spans="2:12" s="1" customFormat="1" ht="12" customHeight="1">
      <c r="B11" s="40"/>
      <c r="D11" s="121" t="s">
        <v>18</v>
      </c>
      <c r="F11" s="14" t="s">
        <v>19</v>
      </c>
      <c r="I11" s="125" t="s">
        <v>20</v>
      </c>
      <c r="J11" s="14" t="s">
        <v>19</v>
      </c>
      <c r="L11" s="40"/>
    </row>
    <row r="12" spans="2:12" s="1" customFormat="1" ht="12" customHeight="1">
      <c r="B12" s="40"/>
      <c r="D12" s="121" t="s">
        <v>21</v>
      </c>
      <c r="F12" s="14" t="s">
        <v>22</v>
      </c>
      <c r="I12" s="125" t="s">
        <v>23</v>
      </c>
      <c r="J12" s="126" t="str">
        <f>'Rekapitulace stavby'!AN8</f>
        <v>6. 5. 2019</v>
      </c>
      <c r="L12" s="40"/>
    </row>
    <row r="13" spans="2:12" s="1" customFormat="1" ht="10.8" customHeight="1">
      <c r="B13" s="40"/>
      <c r="I13" s="123"/>
      <c r="L13" s="40"/>
    </row>
    <row r="14" spans="2:12" s="1" customFormat="1" ht="12" customHeight="1">
      <c r="B14" s="40"/>
      <c r="D14" s="121" t="s">
        <v>25</v>
      </c>
      <c r="I14" s="125" t="s">
        <v>26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25" t="s">
        <v>28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3"/>
      <c r="L16" s="40"/>
    </row>
    <row r="17" spans="2:12" s="1" customFormat="1" ht="12" customHeight="1">
      <c r="B17" s="40"/>
      <c r="D17" s="121" t="s">
        <v>29</v>
      </c>
      <c r="I17" s="125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5" t="s">
        <v>28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3"/>
      <c r="L19" s="40"/>
    </row>
    <row r="20" spans="2:12" s="1" customFormat="1" ht="12" customHeight="1">
      <c r="B20" s="40"/>
      <c r="D20" s="121" t="s">
        <v>31</v>
      </c>
      <c r="I20" s="125" t="s">
        <v>26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25" t="s">
        <v>28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3"/>
      <c r="L22" s="40"/>
    </row>
    <row r="23" spans="2:12" s="1" customFormat="1" ht="12" customHeight="1">
      <c r="B23" s="40"/>
      <c r="D23" s="121" t="s">
        <v>33</v>
      </c>
      <c r="I23" s="125" t="s">
        <v>26</v>
      </c>
      <c r="J23" s="14" t="s">
        <v>19</v>
      </c>
      <c r="L23" s="40"/>
    </row>
    <row r="24" spans="2:12" s="1" customFormat="1" ht="18" customHeight="1">
      <c r="B24" s="40"/>
      <c r="E24" s="14" t="s">
        <v>84</v>
      </c>
      <c r="I24" s="125" t="s">
        <v>28</v>
      </c>
      <c r="J24" s="14" t="s">
        <v>19</v>
      </c>
      <c r="L24" s="40"/>
    </row>
    <row r="25" spans="2:12" s="1" customFormat="1" ht="6.95" customHeight="1">
      <c r="B25" s="40"/>
      <c r="I25" s="123"/>
      <c r="L25" s="40"/>
    </row>
    <row r="26" spans="2:12" s="1" customFormat="1" ht="12" customHeight="1">
      <c r="B26" s="40"/>
      <c r="D26" s="121" t="s">
        <v>34</v>
      </c>
      <c r="I26" s="123"/>
      <c r="L26" s="40"/>
    </row>
    <row r="27" spans="2:12" s="6" customFormat="1" ht="16.5" customHeight="1">
      <c r="B27" s="127"/>
      <c r="E27" s="128" t="s">
        <v>19</v>
      </c>
      <c r="F27" s="128"/>
      <c r="G27" s="128"/>
      <c r="H27" s="128"/>
      <c r="I27" s="129"/>
      <c r="L27" s="127"/>
    </row>
    <row r="28" spans="2:12" s="1" customFormat="1" ht="6.95" customHeight="1">
      <c r="B28" s="40"/>
      <c r="I28" s="123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0"/>
      <c r="J29" s="68"/>
      <c r="K29" s="68"/>
      <c r="L29" s="40"/>
    </row>
    <row r="30" spans="2:12" s="1" customFormat="1" ht="25.4" customHeight="1">
      <c r="B30" s="40"/>
      <c r="D30" s="131" t="s">
        <v>36</v>
      </c>
      <c r="I30" s="123"/>
      <c r="J30" s="132">
        <f>ROUND(J87,2)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0"/>
      <c r="J31" s="68"/>
      <c r="K31" s="68"/>
      <c r="L31" s="40"/>
    </row>
    <row r="32" spans="2:12" s="1" customFormat="1" ht="14.4" customHeight="1">
      <c r="B32" s="40"/>
      <c r="F32" s="133" t="s">
        <v>38</v>
      </c>
      <c r="I32" s="134" t="s">
        <v>37</v>
      </c>
      <c r="J32" s="133" t="s">
        <v>39</v>
      </c>
      <c r="L32" s="40"/>
    </row>
    <row r="33" spans="2:12" s="1" customFormat="1" ht="14.4" customHeight="1">
      <c r="B33" s="40"/>
      <c r="D33" s="121" t="s">
        <v>40</v>
      </c>
      <c r="E33" s="121" t="s">
        <v>41</v>
      </c>
      <c r="F33" s="135">
        <f>ROUND((SUM(BE87:BE230)),2)</f>
        <v>0</v>
      </c>
      <c r="I33" s="136">
        <v>0.21</v>
      </c>
      <c r="J33" s="135">
        <f>ROUND(((SUM(BE87:BE230))*I33),2)</f>
        <v>0</v>
      </c>
      <c r="L33" s="40"/>
    </row>
    <row r="34" spans="2:12" s="1" customFormat="1" ht="14.4" customHeight="1">
      <c r="B34" s="40"/>
      <c r="E34" s="121" t="s">
        <v>42</v>
      </c>
      <c r="F34" s="135">
        <f>ROUND((SUM(BF87:BF230)),2)</f>
        <v>0</v>
      </c>
      <c r="I34" s="136">
        <v>0.15</v>
      </c>
      <c r="J34" s="135">
        <f>ROUND(((SUM(BF87:BF230))*I34),2)</f>
        <v>0</v>
      </c>
      <c r="L34" s="40"/>
    </row>
    <row r="35" spans="2:12" s="1" customFormat="1" ht="14.4" customHeight="1" hidden="1">
      <c r="B35" s="40"/>
      <c r="E35" s="121" t="s">
        <v>43</v>
      </c>
      <c r="F35" s="135">
        <f>ROUND((SUM(BG87:BG230)),2)</f>
        <v>0</v>
      </c>
      <c r="I35" s="136">
        <v>0.21</v>
      </c>
      <c r="J35" s="135">
        <f>0</f>
        <v>0</v>
      </c>
      <c r="L35" s="40"/>
    </row>
    <row r="36" spans="2:12" s="1" customFormat="1" ht="14.4" customHeight="1" hidden="1">
      <c r="B36" s="40"/>
      <c r="E36" s="121" t="s">
        <v>44</v>
      </c>
      <c r="F36" s="135">
        <f>ROUND((SUM(BH87:BH230)),2)</f>
        <v>0</v>
      </c>
      <c r="I36" s="136">
        <v>0.15</v>
      </c>
      <c r="J36" s="135">
        <f>0</f>
        <v>0</v>
      </c>
      <c r="L36" s="40"/>
    </row>
    <row r="37" spans="2:12" s="1" customFormat="1" ht="14.4" customHeight="1" hidden="1">
      <c r="B37" s="40"/>
      <c r="E37" s="121" t="s">
        <v>45</v>
      </c>
      <c r="F37" s="135">
        <f>ROUND((SUM(BI87:BI230)),2)</f>
        <v>0</v>
      </c>
      <c r="I37" s="136">
        <v>0</v>
      </c>
      <c r="J37" s="135">
        <f>0</f>
        <v>0</v>
      </c>
      <c r="L37" s="40"/>
    </row>
    <row r="38" spans="2:12" s="1" customFormat="1" ht="6.95" customHeight="1">
      <c r="B38" s="40"/>
      <c r="I38" s="123"/>
      <c r="L38" s="40"/>
    </row>
    <row r="39" spans="2:12" s="1" customFormat="1" ht="25.4" customHeight="1">
      <c r="B39" s="40"/>
      <c r="C39" s="137"/>
      <c r="D39" s="138" t="s">
        <v>46</v>
      </c>
      <c r="E39" s="139"/>
      <c r="F39" s="139"/>
      <c r="G39" s="140" t="s">
        <v>47</v>
      </c>
      <c r="H39" s="141" t="s">
        <v>48</v>
      </c>
      <c r="I39" s="142"/>
      <c r="J39" s="143">
        <f>SUM(J30:J37)</f>
        <v>0</v>
      </c>
      <c r="K39" s="144"/>
      <c r="L39" s="40"/>
    </row>
    <row r="40" spans="2:12" s="1" customFormat="1" ht="14.4" customHeight="1">
      <c r="B40" s="145"/>
      <c r="C40" s="146"/>
      <c r="D40" s="146"/>
      <c r="E40" s="146"/>
      <c r="F40" s="146"/>
      <c r="G40" s="146"/>
      <c r="H40" s="146"/>
      <c r="I40" s="147"/>
      <c r="J40" s="146"/>
      <c r="K40" s="146"/>
      <c r="L40" s="40"/>
    </row>
    <row r="44" spans="2:12" s="1" customFormat="1" ht="6.95" customHeight="1">
      <c r="B44" s="148"/>
      <c r="C44" s="149"/>
      <c r="D44" s="149"/>
      <c r="E44" s="149"/>
      <c r="F44" s="149"/>
      <c r="G44" s="149"/>
      <c r="H44" s="149"/>
      <c r="I44" s="150"/>
      <c r="J44" s="149"/>
      <c r="K44" s="149"/>
      <c r="L44" s="40"/>
    </row>
    <row r="45" spans="2:12" s="1" customFormat="1" ht="24.95" customHeight="1">
      <c r="B45" s="35"/>
      <c r="C45" s="20" t="s">
        <v>85</v>
      </c>
      <c r="D45" s="36"/>
      <c r="E45" s="36"/>
      <c r="F45" s="36"/>
      <c r="G45" s="36"/>
      <c r="H45" s="36"/>
      <c r="I45" s="123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3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3"/>
      <c r="J47" s="36"/>
      <c r="K47" s="36"/>
      <c r="L47" s="40"/>
    </row>
    <row r="48" spans="2:12" s="1" customFormat="1" ht="16.5" customHeight="1">
      <c r="B48" s="35"/>
      <c r="C48" s="36"/>
      <c r="D48" s="36"/>
      <c r="E48" s="151" t="str">
        <f>E7</f>
        <v>Areál Domovinka</v>
      </c>
      <c r="F48" s="29"/>
      <c r="G48" s="29"/>
      <c r="H48" s="29"/>
      <c r="I48" s="123"/>
      <c r="J48" s="36"/>
      <c r="K48" s="36"/>
      <c r="L48" s="40"/>
    </row>
    <row r="49" spans="2:12" s="1" customFormat="1" ht="12" customHeight="1">
      <c r="B49" s="35"/>
      <c r="C49" s="29" t="s">
        <v>82</v>
      </c>
      <c r="D49" s="36"/>
      <c r="E49" s="36"/>
      <c r="F49" s="36"/>
      <c r="G49" s="36"/>
      <c r="H49" s="36"/>
      <c r="I49" s="123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>19029-vo - Veřejné osvětlení</v>
      </c>
      <c r="F50" s="36"/>
      <c r="G50" s="36"/>
      <c r="H50" s="36"/>
      <c r="I50" s="123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3"/>
      <c r="J51" s="36"/>
      <c r="K51" s="36"/>
      <c r="L51" s="40"/>
    </row>
    <row r="52" spans="2:12" s="1" customFormat="1" ht="12" customHeight="1">
      <c r="B52" s="35"/>
      <c r="C52" s="29" t="s">
        <v>21</v>
      </c>
      <c r="D52" s="36"/>
      <c r="E52" s="36"/>
      <c r="F52" s="24" t="str">
        <f>F12</f>
        <v>Chomutov</v>
      </c>
      <c r="G52" s="36"/>
      <c r="H52" s="36"/>
      <c r="I52" s="125" t="s">
        <v>23</v>
      </c>
      <c r="J52" s="64" t="str">
        <f>IF(J12="","",J12)</f>
        <v>6. 5. 2019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3"/>
      <c r="J53" s="36"/>
      <c r="K53" s="36"/>
      <c r="L53" s="40"/>
    </row>
    <row r="54" spans="2:12" s="1" customFormat="1" ht="13.65" customHeight="1">
      <c r="B54" s="35"/>
      <c r="C54" s="29" t="s">
        <v>25</v>
      </c>
      <c r="D54" s="36"/>
      <c r="E54" s="36"/>
      <c r="F54" s="24" t="str">
        <f>E15</f>
        <v xml:space="preserve"> </v>
      </c>
      <c r="G54" s="36"/>
      <c r="H54" s="36"/>
      <c r="I54" s="125" t="s">
        <v>31</v>
      </c>
      <c r="J54" s="33" t="str">
        <f>E21</f>
        <v xml:space="preserve"> </v>
      </c>
      <c r="K54" s="36"/>
      <c r="L54" s="40"/>
    </row>
    <row r="55" spans="2:12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5" t="s">
        <v>33</v>
      </c>
      <c r="J55" s="33" t="str">
        <f>E24</f>
        <v>Ing. Ivan Menhard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3"/>
      <c r="J56" s="36"/>
      <c r="K56" s="36"/>
      <c r="L56" s="40"/>
    </row>
    <row r="57" spans="2:12" s="1" customFormat="1" ht="29.25" customHeight="1">
      <c r="B57" s="35"/>
      <c r="C57" s="152" t="s">
        <v>86</v>
      </c>
      <c r="D57" s="153"/>
      <c r="E57" s="153"/>
      <c r="F57" s="153"/>
      <c r="G57" s="153"/>
      <c r="H57" s="153"/>
      <c r="I57" s="154"/>
      <c r="J57" s="155" t="s">
        <v>87</v>
      </c>
      <c r="K57" s="153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3"/>
      <c r="J58" s="36"/>
      <c r="K58" s="36"/>
      <c r="L58" s="40"/>
    </row>
    <row r="59" spans="2:47" s="1" customFormat="1" ht="22.8" customHeight="1">
      <c r="B59" s="35"/>
      <c r="C59" s="156" t="s">
        <v>68</v>
      </c>
      <c r="D59" s="36"/>
      <c r="E59" s="36"/>
      <c r="F59" s="36"/>
      <c r="G59" s="36"/>
      <c r="H59" s="36"/>
      <c r="I59" s="123"/>
      <c r="J59" s="94">
        <f>J87</f>
        <v>0</v>
      </c>
      <c r="K59" s="36"/>
      <c r="L59" s="40"/>
      <c r="AU59" s="14" t="s">
        <v>88</v>
      </c>
    </row>
    <row r="60" spans="2:12" s="7" customFormat="1" ht="24.95" customHeight="1">
      <c r="B60" s="157"/>
      <c r="C60" s="158"/>
      <c r="D60" s="159" t="s">
        <v>89</v>
      </c>
      <c r="E60" s="160"/>
      <c r="F60" s="160"/>
      <c r="G60" s="160"/>
      <c r="H60" s="160"/>
      <c r="I60" s="161"/>
      <c r="J60" s="162">
        <f>J88</f>
        <v>0</v>
      </c>
      <c r="K60" s="158"/>
      <c r="L60" s="163"/>
    </row>
    <row r="61" spans="2:12" s="8" customFormat="1" ht="19.9" customHeight="1">
      <c r="B61" s="164"/>
      <c r="C61" s="165"/>
      <c r="D61" s="166" t="s">
        <v>90</v>
      </c>
      <c r="E61" s="167"/>
      <c r="F61" s="167"/>
      <c r="G61" s="167"/>
      <c r="H61" s="167"/>
      <c r="I61" s="168"/>
      <c r="J61" s="169">
        <f>J89</f>
        <v>0</v>
      </c>
      <c r="K61" s="165"/>
      <c r="L61" s="170"/>
    </row>
    <row r="62" spans="2:12" s="7" customFormat="1" ht="24.95" customHeight="1">
      <c r="B62" s="157"/>
      <c r="C62" s="158"/>
      <c r="D62" s="159" t="s">
        <v>91</v>
      </c>
      <c r="E62" s="160"/>
      <c r="F62" s="160"/>
      <c r="G62" s="160"/>
      <c r="H62" s="160"/>
      <c r="I62" s="161"/>
      <c r="J62" s="162">
        <f>J127</f>
        <v>0</v>
      </c>
      <c r="K62" s="158"/>
      <c r="L62" s="163"/>
    </row>
    <row r="63" spans="2:12" s="8" customFormat="1" ht="19.9" customHeight="1">
      <c r="B63" s="164"/>
      <c r="C63" s="165"/>
      <c r="D63" s="166" t="s">
        <v>92</v>
      </c>
      <c r="E63" s="167"/>
      <c r="F63" s="167"/>
      <c r="G63" s="167"/>
      <c r="H63" s="167"/>
      <c r="I63" s="168"/>
      <c r="J63" s="169">
        <f>J128</f>
        <v>0</v>
      </c>
      <c r="K63" s="165"/>
      <c r="L63" s="170"/>
    </row>
    <row r="64" spans="2:12" s="8" customFormat="1" ht="19.9" customHeight="1">
      <c r="B64" s="164"/>
      <c r="C64" s="165"/>
      <c r="D64" s="166" t="s">
        <v>93</v>
      </c>
      <c r="E64" s="167"/>
      <c r="F64" s="167"/>
      <c r="G64" s="167"/>
      <c r="H64" s="167"/>
      <c r="I64" s="168"/>
      <c r="J64" s="169">
        <f>J149</f>
        <v>0</v>
      </c>
      <c r="K64" s="165"/>
      <c r="L64" s="170"/>
    </row>
    <row r="65" spans="2:12" s="7" customFormat="1" ht="24.95" customHeight="1">
      <c r="B65" s="157"/>
      <c r="C65" s="158"/>
      <c r="D65" s="159" t="s">
        <v>94</v>
      </c>
      <c r="E65" s="160"/>
      <c r="F65" s="160"/>
      <c r="G65" s="160"/>
      <c r="H65" s="160"/>
      <c r="I65" s="161"/>
      <c r="J65" s="162">
        <f>J222</f>
        <v>0</v>
      </c>
      <c r="K65" s="158"/>
      <c r="L65" s="163"/>
    </row>
    <row r="66" spans="2:12" s="8" customFormat="1" ht="19.9" customHeight="1">
      <c r="B66" s="164"/>
      <c r="C66" s="165"/>
      <c r="D66" s="166" t="s">
        <v>95</v>
      </c>
      <c r="E66" s="167"/>
      <c r="F66" s="167"/>
      <c r="G66" s="167"/>
      <c r="H66" s="167"/>
      <c r="I66" s="168"/>
      <c r="J66" s="169">
        <f>J223</f>
        <v>0</v>
      </c>
      <c r="K66" s="165"/>
      <c r="L66" s="170"/>
    </row>
    <row r="67" spans="2:12" s="8" customFormat="1" ht="19.9" customHeight="1">
      <c r="B67" s="164"/>
      <c r="C67" s="165"/>
      <c r="D67" s="166" t="s">
        <v>96</v>
      </c>
      <c r="E67" s="167"/>
      <c r="F67" s="167"/>
      <c r="G67" s="167"/>
      <c r="H67" s="167"/>
      <c r="I67" s="168"/>
      <c r="J67" s="169">
        <f>J228</f>
        <v>0</v>
      </c>
      <c r="K67" s="165"/>
      <c r="L67" s="170"/>
    </row>
    <row r="68" spans="2:12" s="1" customFormat="1" ht="21.8" customHeight="1">
      <c r="B68" s="35"/>
      <c r="C68" s="36"/>
      <c r="D68" s="36"/>
      <c r="E68" s="36"/>
      <c r="F68" s="36"/>
      <c r="G68" s="36"/>
      <c r="H68" s="36"/>
      <c r="I68" s="123"/>
      <c r="J68" s="36"/>
      <c r="K68" s="36"/>
      <c r="L68" s="40"/>
    </row>
    <row r="69" spans="2:12" s="1" customFormat="1" ht="6.95" customHeight="1">
      <c r="B69" s="54"/>
      <c r="C69" s="55"/>
      <c r="D69" s="55"/>
      <c r="E69" s="55"/>
      <c r="F69" s="55"/>
      <c r="G69" s="55"/>
      <c r="H69" s="55"/>
      <c r="I69" s="147"/>
      <c r="J69" s="55"/>
      <c r="K69" s="55"/>
      <c r="L69" s="40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50"/>
      <c r="J73" s="57"/>
      <c r="K73" s="57"/>
      <c r="L73" s="40"/>
    </row>
    <row r="74" spans="2:12" s="1" customFormat="1" ht="24.95" customHeight="1">
      <c r="B74" s="35"/>
      <c r="C74" s="20" t="s">
        <v>97</v>
      </c>
      <c r="D74" s="36"/>
      <c r="E74" s="36"/>
      <c r="F74" s="36"/>
      <c r="G74" s="36"/>
      <c r="H74" s="36"/>
      <c r="I74" s="123"/>
      <c r="J74" s="36"/>
      <c r="K74" s="36"/>
      <c r="L74" s="40"/>
    </row>
    <row r="75" spans="2:12" s="1" customFormat="1" ht="6.95" customHeight="1">
      <c r="B75" s="35"/>
      <c r="C75" s="36"/>
      <c r="D75" s="36"/>
      <c r="E75" s="36"/>
      <c r="F75" s="36"/>
      <c r="G75" s="36"/>
      <c r="H75" s="36"/>
      <c r="I75" s="123"/>
      <c r="J75" s="36"/>
      <c r="K75" s="36"/>
      <c r="L75" s="40"/>
    </row>
    <row r="76" spans="2:12" s="1" customFormat="1" ht="12" customHeight="1">
      <c r="B76" s="35"/>
      <c r="C76" s="29" t="s">
        <v>16</v>
      </c>
      <c r="D76" s="36"/>
      <c r="E76" s="36"/>
      <c r="F76" s="36"/>
      <c r="G76" s="36"/>
      <c r="H76" s="36"/>
      <c r="I76" s="123"/>
      <c r="J76" s="36"/>
      <c r="K76" s="36"/>
      <c r="L76" s="40"/>
    </row>
    <row r="77" spans="2:12" s="1" customFormat="1" ht="16.5" customHeight="1">
      <c r="B77" s="35"/>
      <c r="C77" s="36"/>
      <c r="D77" s="36"/>
      <c r="E77" s="151" t="str">
        <f>E7</f>
        <v>Areál Domovinka</v>
      </c>
      <c r="F77" s="29"/>
      <c r="G77" s="29"/>
      <c r="H77" s="29"/>
      <c r="I77" s="123"/>
      <c r="J77" s="36"/>
      <c r="K77" s="36"/>
      <c r="L77" s="40"/>
    </row>
    <row r="78" spans="2:12" s="1" customFormat="1" ht="12" customHeight="1">
      <c r="B78" s="35"/>
      <c r="C78" s="29" t="s">
        <v>82</v>
      </c>
      <c r="D78" s="36"/>
      <c r="E78" s="36"/>
      <c r="F78" s="36"/>
      <c r="G78" s="36"/>
      <c r="H78" s="36"/>
      <c r="I78" s="123"/>
      <c r="J78" s="36"/>
      <c r="K78" s="36"/>
      <c r="L78" s="40"/>
    </row>
    <row r="79" spans="2:12" s="1" customFormat="1" ht="16.5" customHeight="1">
      <c r="B79" s="35"/>
      <c r="C79" s="36"/>
      <c r="D79" s="36"/>
      <c r="E79" s="61" t="str">
        <f>E9</f>
        <v>19029-vo - Veřejné osvětlení</v>
      </c>
      <c r="F79" s="36"/>
      <c r="G79" s="36"/>
      <c r="H79" s="36"/>
      <c r="I79" s="123"/>
      <c r="J79" s="36"/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3"/>
      <c r="J80" s="36"/>
      <c r="K80" s="36"/>
      <c r="L80" s="40"/>
    </row>
    <row r="81" spans="2:12" s="1" customFormat="1" ht="12" customHeight="1">
      <c r="B81" s="35"/>
      <c r="C81" s="29" t="s">
        <v>21</v>
      </c>
      <c r="D81" s="36"/>
      <c r="E81" s="36"/>
      <c r="F81" s="24" t="str">
        <f>F12</f>
        <v>Chomutov</v>
      </c>
      <c r="G81" s="36"/>
      <c r="H81" s="36"/>
      <c r="I81" s="125" t="s">
        <v>23</v>
      </c>
      <c r="J81" s="64" t="str">
        <f>IF(J12="","",J12)</f>
        <v>6. 5. 2019</v>
      </c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3"/>
      <c r="J82" s="36"/>
      <c r="K82" s="36"/>
      <c r="L82" s="40"/>
    </row>
    <row r="83" spans="2:12" s="1" customFormat="1" ht="13.65" customHeight="1">
      <c r="B83" s="35"/>
      <c r="C83" s="29" t="s">
        <v>25</v>
      </c>
      <c r="D83" s="36"/>
      <c r="E83" s="36"/>
      <c r="F83" s="24" t="str">
        <f>E15</f>
        <v xml:space="preserve"> </v>
      </c>
      <c r="G83" s="36"/>
      <c r="H83" s="36"/>
      <c r="I83" s="125" t="s">
        <v>31</v>
      </c>
      <c r="J83" s="33" t="str">
        <f>E21</f>
        <v xml:space="preserve"> </v>
      </c>
      <c r="K83" s="36"/>
      <c r="L83" s="40"/>
    </row>
    <row r="84" spans="2:12" s="1" customFormat="1" ht="13.65" customHeight="1">
      <c r="B84" s="35"/>
      <c r="C84" s="29" t="s">
        <v>29</v>
      </c>
      <c r="D84" s="36"/>
      <c r="E84" s="36"/>
      <c r="F84" s="24" t="str">
        <f>IF(E18="","",E18)</f>
        <v>Vyplň údaj</v>
      </c>
      <c r="G84" s="36"/>
      <c r="H84" s="36"/>
      <c r="I84" s="125" t="s">
        <v>33</v>
      </c>
      <c r="J84" s="33" t="str">
        <f>E24</f>
        <v>Ing. Ivan Menhard</v>
      </c>
      <c r="K84" s="36"/>
      <c r="L84" s="40"/>
    </row>
    <row r="85" spans="2:12" s="1" customFormat="1" ht="10.3" customHeight="1">
      <c r="B85" s="35"/>
      <c r="C85" s="36"/>
      <c r="D85" s="36"/>
      <c r="E85" s="36"/>
      <c r="F85" s="36"/>
      <c r="G85" s="36"/>
      <c r="H85" s="36"/>
      <c r="I85" s="123"/>
      <c r="J85" s="36"/>
      <c r="K85" s="36"/>
      <c r="L85" s="40"/>
    </row>
    <row r="86" spans="2:20" s="9" customFormat="1" ht="29.25" customHeight="1">
      <c r="B86" s="171"/>
      <c r="C86" s="172" t="s">
        <v>98</v>
      </c>
      <c r="D86" s="173" t="s">
        <v>55</v>
      </c>
      <c r="E86" s="173" t="s">
        <v>51</v>
      </c>
      <c r="F86" s="173" t="s">
        <v>52</v>
      </c>
      <c r="G86" s="173" t="s">
        <v>99</v>
      </c>
      <c r="H86" s="173" t="s">
        <v>100</v>
      </c>
      <c r="I86" s="174" t="s">
        <v>101</v>
      </c>
      <c r="J86" s="173" t="s">
        <v>87</v>
      </c>
      <c r="K86" s="175" t="s">
        <v>102</v>
      </c>
      <c r="L86" s="176"/>
      <c r="M86" s="84" t="s">
        <v>19</v>
      </c>
      <c r="N86" s="85" t="s">
        <v>40</v>
      </c>
      <c r="O86" s="85" t="s">
        <v>103</v>
      </c>
      <c r="P86" s="85" t="s">
        <v>104</v>
      </c>
      <c r="Q86" s="85" t="s">
        <v>105</v>
      </c>
      <c r="R86" s="85" t="s">
        <v>106</v>
      </c>
      <c r="S86" s="85" t="s">
        <v>107</v>
      </c>
      <c r="T86" s="86" t="s">
        <v>108</v>
      </c>
    </row>
    <row r="87" spans="2:63" s="1" customFormat="1" ht="22.8" customHeight="1">
      <c r="B87" s="35"/>
      <c r="C87" s="91" t="s">
        <v>109</v>
      </c>
      <c r="D87" s="36"/>
      <c r="E87" s="36"/>
      <c r="F87" s="36"/>
      <c r="G87" s="36"/>
      <c r="H87" s="36"/>
      <c r="I87" s="123"/>
      <c r="J87" s="177">
        <f>BK87</f>
        <v>0</v>
      </c>
      <c r="K87" s="36"/>
      <c r="L87" s="40"/>
      <c r="M87" s="87"/>
      <c r="N87" s="88"/>
      <c r="O87" s="88"/>
      <c r="P87" s="178">
        <f>P88+P127+P222</f>
        <v>0</v>
      </c>
      <c r="Q87" s="88"/>
      <c r="R87" s="178">
        <f>R88+R127+R222</f>
        <v>11.6775784</v>
      </c>
      <c r="S87" s="88"/>
      <c r="T87" s="179">
        <f>T88+T127+T222</f>
        <v>0</v>
      </c>
      <c r="AT87" s="14" t="s">
        <v>69</v>
      </c>
      <c r="AU87" s="14" t="s">
        <v>88</v>
      </c>
      <c r="BK87" s="180">
        <f>BK88+BK127+BK222</f>
        <v>0</v>
      </c>
    </row>
    <row r="88" spans="2:63" s="10" customFormat="1" ht="25.9" customHeight="1">
      <c r="B88" s="181"/>
      <c r="C88" s="182"/>
      <c r="D88" s="183" t="s">
        <v>69</v>
      </c>
      <c r="E88" s="184" t="s">
        <v>110</v>
      </c>
      <c r="F88" s="184" t="s">
        <v>111</v>
      </c>
      <c r="G88" s="182"/>
      <c r="H88" s="182"/>
      <c r="I88" s="185"/>
      <c r="J88" s="186">
        <f>BK88</f>
        <v>0</v>
      </c>
      <c r="K88" s="182"/>
      <c r="L88" s="187"/>
      <c r="M88" s="188"/>
      <c r="N88" s="189"/>
      <c r="O88" s="189"/>
      <c r="P88" s="190">
        <f>P89</f>
        <v>0</v>
      </c>
      <c r="Q88" s="189"/>
      <c r="R88" s="190">
        <f>R89</f>
        <v>0.9161480000000001</v>
      </c>
      <c r="S88" s="189"/>
      <c r="T88" s="191">
        <f>T89</f>
        <v>0</v>
      </c>
      <c r="AR88" s="192" t="s">
        <v>80</v>
      </c>
      <c r="AT88" s="193" t="s">
        <v>69</v>
      </c>
      <c r="AU88" s="193" t="s">
        <v>70</v>
      </c>
      <c r="AY88" s="192" t="s">
        <v>112</v>
      </c>
      <c r="BK88" s="194">
        <f>BK89</f>
        <v>0</v>
      </c>
    </row>
    <row r="89" spans="2:63" s="10" customFormat="1" ht="22.8" customHeight="1">
      <c r="B89" s="181"/>
      <c r="C89" s="182"/>
      <c r="D89" s="183" t="s">
        <v>69</v>
      </c>
      <c r="E89" s="195" t="s">
        <v>113</v>
      </c>
      <c r="F89" s="195" t="s">
        <v>114</v>
      </c>
      <c r="G89" s="182"/>
      <c r="H89" s="182"/>
      <c r="I89" s="185"/>
      <c r="J89" s="196">
        <f>BK89</f>
        <v>0</v>
      </c>
      <c r="K89" s="182"/>
      <c r="L89" s="187"/>
      <c r="M89" s="188"/>
      <c r="N89" s="189"/>
      <c r="O89" s="189"/>
      <c r="P89" s="190">
        <f>SUM(P90:P126)</f>
        <v>0</v>
      </c>
      <c r="Q89" s="189"/>
      <c r="R89" s="190">
        <f>SUM(R90:R126)</f>
        <v>0.9161480000000001</v>
      </c>
      <c r="S89" s="189"/>
      <c r="T89" s="191">
        <f>SUM(T90:T126)</f>
        <v>0</v>
      </c>
      <c r="AR89" s="192" t="s">
        <v>80</v>
      </c>
      <c r="AT89" s="193" t="s">
        <v>69</v>
      </c>
      <c r="AU89" s="193" t="s">
        <v>78</v>
      </c>
      <c r="AY89" s="192" t="s">
        <v>112</v>
      </c>
      <c r="BK89" s="194">
        <f>SUM(BK90:BK126)</f>
        <v>0</v>
      </c>
    </row>
    <row r="90" spans="2:65" s="1" customFormat="1" ht="16.5" customHeight="1">
      <c r="B90" s="35"/>
      <c r="C90" s="197" t="s">
        <v>78</v>
      </c>
      <c r="D90" s="197" t="s">
        <v>115</v>
      </c>
      <c r="E90" s="198" t="s">
        <v>116</v>
      </c>
      <c r="F90" s="199" t="s">
        <v>117</v>
      </c>
      <c r="G90" s="200" t="s">
        <v>118</v>
      </c>
      <c r="H90" s="201">
        <v>120</v>
      </c>
      <c r="I90" s="202"/>
      <c r="J90" s="203">
        <f>ROUND(I90*H90,2)</f>
        <v>0</v>
      </c>
      <c r="K90" s="199" t="s">
        <v>119</v>
      </c>
      <c r="L90" s="40"/>
      <c r="M90" s="204" t="s">
        <v>19</v>
      </c>
      <c r="N90" s="205" t="s">
        <v>41</v>
      </c>
      <c r="O90" s="76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14" t="s">
        <v>120</v>
      </c>
      <c r="AT90" s="14" t="s">
        <v>115</v>
      </c>
      <c r="AU90" s="14" t="s">
        <v>80</v>
      </c>
      <c r="AY90" s="14" t="s">
        <v>112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4" t="s">
        <v>78</v>
      </c>
      <c r="BK90" s="208">
        <f>ROUND(I90*H90,2)</f>
        <v>0</v>
      </c>
      <c r="BL90" s="14" t="s">
        <v>120</v>
      </c>
      <c r="BM90" s="14" t="s">
        <v>121</v>
      </c>
    </row>
    <row r="91" spans="2:47" s="1" customFormat="1" ht="12">
      <c r="B91" s="35"/>
      <c r="C91" s="36"/>
      <c r="D91" s="209" t="s">
        <v>122</v>
      </c>
      <c r="E91" s="36"/>
      <c r="F91" s="210" t="s">
        <v>123</v>
      </c>
      <c r="G91" s="36"/>
      <c r="H91" s="36"/>
      <c r="I91" s="123"/>
      <c r="J91" s="36"/>
      <c r="K91" s="36"/>
      <c r="L91" s="40"/>
      <c r="M91" s="211"/>
      <c r="N91" s="76"/>
      <c r="O91" s="76"/>
      <c r="P91" s="76"/>
      <c r="Q91" s="76"/>
      <c r="R91" s="76"/>
      <c r="S91" s="76"/>
      <c r="T91" s="77"/>
      <c r="AT91" s="14" t="s">
        <v>122</v>
      </c>
      <c r="AU91" s="14" t="s">
        <v>80</v>
      </c>
    </row>
    <row r="92" spans="2:65" s="1" customFormat="1" ht="16.5" customHeight="1">
      <c r="B92" s="35"/>
      <c r="C92" s="212" t="s">
        <v>80</v>
      </c>
      <c r="D92" s="212" t="s">
        <v>124</v>
      </c>
      <c r="E92" s="213" t="s">
        <v>125</v>
      </c>
      <c r="F92" s="214" t="s">
        <v>126</v>
      </c>
      <c r="G92" s="215" t="s">
        <v>124</v>
      </c>
      <c r="H92" s="216">
        <v>120</v>
      </c>
      <c r="I92" s="217"/>
      <c r="J92" s="218">
        <f>ROUND(I92*H92,2)</f>
        <v>0</v>
      </c>
      <c r="K92" s="214" t="s">
        <v>127</v>
      </c>
      <c r="L92" s="219"/>
      <c r="M92" s="220" t="s">
        <v>19</v>
      </c>
      <c r="N92" s="221" t="s">
        <v>41</v>
      </c>
      <c r="O92" s="76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14" t="s">
        <v>128</v>
      </c>
      <c r="AT92" s="14" t="s">
        <v>124</v>
      </c>
      <c r="AU92" s="14" t="s">
        <v>80</v>
      </c>
      <c r="AY92" s="14" t="s">
        <v>112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4" t="s">
        <v>78</v>
      </c>
      <c r="BK92" s="208">
        <f>ROUND(I92*H92,2)</f>
        <v>0</v>
      </c>
      <c r="BL92" s="14" t="s">
        <v>128</v>
      </c>
      <c r="BM92" s="14" t="s">
        <v>129</v>
      </c>
    </row>
    <row r="93" spans="2:47" s="1" customFormat="1" ht="12">
      <c r="B93" s="35"/>
      <c r="C93" s="36"/>
      <c r="D93" s="209" t="s">
        <v>122</v>
      </c>
      <c r="E93" s="36"/>
      <c r="F93" s="210" t="s">
        <v>126</v>
      </c>
      <c r="G93" s="36"/>
      <c r="H93" s="36"/>
      <c r="I93" s="123"/>
      <c r="J93" s="36"/>
      <c r="K93" s="36"/>
      <c r="L93" s="40"/>
      <c r="M93" s="211"/>
      <c r="N93" s="76"/>
      <c r="O93" s="76"/>
      <c r="P93" s="76"/>
      <c r="Q93" s="76"/>
      <c r="R93" s="76"/>
      <c r="S93" s="76"/>
      <c r="T93" s="77"/>
      <c r="AT93" s="14" t="s">
        <v>122</v>
      </c>
      <c r="AU93" s="14" t="s">
        <v>80</v>
      </c>
    </row>
    <row r="94" spans="2:47" s="1" customFormat="1" ht="12">
      <c r="B94" s="35"/>
      <c r="C94" s="36"/>
      <c r="D94" s="209" t="s">
        <v>130</v>
      </c>
      <c r="E94" s="36"/>
      <c r="F94" s="222" t="s">
        <v>131</v>
      </c>
      <c r="G94" s="36"/>
      <c r="H94" s="36"/>
      <c r="I94" s="123"/>
      <c r="J94" s="36"/>
      <c r="K94" s="36"/>
      <c r="L94" s="40"/>
      <c r="M94" s="211"/>
      <c r="N94" s="76"/>
      <c r="O94" s="76"/>
      <c r="P94" s="76"/>
      <c r="Q94" s="76"/>
      <c r="R94" s="76"/>
      <c r="S94" s="76"/>
      <c r="T94" s="77"/>
      <c r="AT94" s="14" t="s">
        <v>130</v>
      </c>
      <c r="AU94" s="14" t="s">
        <v>80</v>
      </c>
    </row>
    <row r="95" spans="2:51" s="11" customFormat="1" ht="12">
      <c r="B95" s="223"/>
      <c r="C95" s="224"/>
      <c r="D95" s="209" t="s">
        <v>132</v>
      </c>
      <c r="E95" s="225" t="s">
        <v>19</v>
      </c>
      <c r="F95" s="226" t="s">
        <v>133</v>
      </c>
      <c r="G95" s="224"/>
      <c r="H95" s="227">
        <v>120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AT95" s="233" t="s">
        <v>132</v>
      </c>
      <c r="AU95" s="233" t="s">
        <v>80</v>
      </c>
      <c r="AV95" s="11" t="s">
        <v>80</v>
      </c>
      <c r="AW95" s="11" t="s">
        <v>32</v>
      </c>
      <c r="AX95" s="11" t="s">
        <v>78</v>
      </c>
      <c r="AY95" s="233" t="s">
        <v>112</v>
      </c>
    </row>
    <row r="96" spans="2:65" s="1" customFormat="1" ht="16.5" customHeight="1">
      <c r="B96" s="35"/>
      <c r="C96" s="197" t="s">
        <v>134</v>
      </c>
      <c r="D96" s="197" t="s">
        <v>115</v>
      </c>
      <c r="E96" s="198" t="s">
        <v>135</v>
      </c>
      <c r="F96" s="199" t="s">
        <v>136</v>
      </c>
      <c r="G96" s="200" t="s">
        <v>118</v>
      </c>
      <c r="H96" s="201">
        <v>704</v>
      </c>
      <c r="I96" s="202"/>
      <c r="J96" s="203">
        <f>ROUND(I96*H96,2)</f>
        <v>0</v>
      </c>
      <c r="K96" s="199" t="s">
        <v>119</v>
      </c>
      <c r="L96" s="40"/>
      <c r="M96" s="204" t="s">
        <v>19</v>
      </c>
      <c r="N96" s="205" t="s">
        <v>41</v>
      </c>
      <c r="O96" s="76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14" t="s">
        <v>120</v>
      </c>
      <c r="AT96" s="14" t="s">
        <v>115</v>
      </c>
      <c r="AU96" s="14" t="s">
        <v>80</v>
      </c>
      <c r="AY96" s="14" t="s">
        <v>112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4" t="s">
        <v>78</v>
      </c>
      <c r="BK96" s="208">
        <f>ROUND(I96*H96,2)</f>
        <v>0</v>
      </c>
      <c r="BL96" s="14" t="s">
        <v>120</v>
      </c>
      <c r="BM96" s="14" t="s">
        <v>137</v>
      </c>
    </row>
    <row r="97" spans="2:47" s="1" customFormat="1" ht="12">
      <c r="B97" s="35"/>
      <c r="C97" s="36"/>
      <c r="D97" s="209" t="s">
        <v>122</v>
      </c>
      <c r="E97" s="36"/>
      <c r="F97" s="210" t="s">
        <v>138</v>
      </c>
      <c r="G97" s="36"/>
      <c r="H97" s="36"/>
      <c r="I97" s="123"/>
      <c r="J97" s="36"/>
      <c r="K97" s="36"/>
      <c r="L97" s="40"/>
      <c r="M97" s="211"/>
      <c r="N97" s="76"/>
      <c r="O97" s="76"/>
      <c r="P97" s="76"/>
      <c r="Q97" s="76"/>
      <c r="R97" s="76"/>
      <c r="S97" s="76"/>
      <c r="T97" s="77"/>
      <c r="AT97" s="14" t="s">
        <v>122</v>
      </c>
      <c r="AU97" s="14" t="s">
        <v>80</v>
      </c>
    </row>
    <row r="98" spans="2:51" s="11" customFormat="1" ht="12">
      <c r="B98" s="223"/>
      <c r="C98" s="224"/>
      <c r="D98" s="209" t="s">
        <v>132</v>
      </c>
      <c r="E98" s="225" t="s">
        <v>19</v>
      </c>
      <c r="F98" s="226" t="s">
        <v>139</v>
      </c>
      <c r="G98" s="224"/>
      <c r="H98" s="227">
        <v>704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132</v>
      </c>
      <c r="AU98" s="233" t="s">
        <v>80</v>
      </c>
      <c r="AV98" s="11" t="s">
        <v>80</v>
      </c>
      <c r="AW98" s="11" t="s">
        <v>32</v>
      </c>
      <c r="AX98" s="11" t="s">
        <v>78</v>
      </c>
      <c r="AY98" s="233" t="s">
        <v>112</v>
      </c>
    </row>
    <row r="99" spans="2:65" s="1" customFormat="1" ht="16.5" customHeight="1">
      <c r="B99" s="35"/>
      <c r="C99" s="212" t="s">
        <v>140</v>
      </c>
      <c r="D99" s="212" t="s">
        <v>124</v>
      </c>
      <c r="E99" s="213" t="s">
        <v>141</v>
      </c>
      <c r="F99" s="214" t="s">
        <v>142</v>
      </c>
      <c r="G99" s="215" t="s">
        <v>118</v>
      </c>
      <c r="H99" s="216">
        <v>704</v>
      </c>
      <c r="I99" s="217"/>
      <c r="J99" s="218">
        <f>ROUND(I99*H99,2)</f>
        <v>0</v>
      </c>
      <c r="K99" s="214" t="s">
        <v>119</v>
      </c>
      <c r="L99" s="219"/>
      <c r="M99" s="220" t="s">
        <v>19</v>
      </c>
      <c r="N99" s="221" t="s">
        <v>41</v>
      </c>
      <c r="O99" s="76"/>
      <c r="P99" s="206">
        <f>O99*H99</f>
        <v>0</v>
      </c>
      <c r="Q99" s="206">
        <v>0.00063</v>
      </c>
      <c r="R99" s="206">
        <f>Q99*H99</f>
        <v>0.44352</v>
      </c>
      <c r="S99" s="206">
        <v>0</v>
      </c>
      <c r="T99" s="207">
        <f>S99*H99</f>
        <v>0</v>
      </c>
      <c r="AR99" s="14" t="s">
        <v>143</v>
      </c>
      <c r="AT99" s="14" t="s">
        <v>124</v>
      </c>
      <c r="AU99" s="14" t="s">
        <v>80</v>
      </c>
      <c r="AY99" s="14" t="s">
        <v>112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4" t="s">
        <v>78</v>
      </c>
      <c r="BK99" s="208">
        <f>ROUND(I99*H99,2)</f>
        <v>0</v>
      </c>
      <c r="BL99" s="14" t="s">
        <v>120</v>
      </c>
      <c r="BM99" s="14" t="s">
        <v>144</v>
      </c>
    </row>
    <row r="100" spans="2:47" s="1" customFormat="1" ht="12">
      <c r="B100" s="35"/>
      <c r="C100" s="36"/>
      <c r="D100" s="209" t="s">
        <v>122</v>
      </c>
      <c r="E100" s="36"/>
      <c r="F100" s="210" t="s">
        <v>142</v>
      </c>
      <c r="G100" s="36"/>
      <c r="H100" s="36"/>
      <c r="I100" s="123"/>
      <c r="J100" s="36"/>
      <c r="K100" s="36"/>
      <c r="L100" s="40"/>
      <c r="M100" s="211"/>
      <c r="N100" s="76"/>
      <c r="O100" s="76"/>
      <c r="P100" s="76"/>
      <c r="Q100" s="76"/>
      <c r="R100" s="76"/>
      <c r="S100" s="76"/>
      <c r="T100" s="77"/>
      <c r="AT100" s="14" t="s">
        <v>122</v>
      </c>
      <c r="AU100" s="14" t="s">
        <v>80</v>
      </c>
    </row>
    <row r="101" spans="2:65" s="1" customFormat="1" ht="16.5" customHeight="1">
      <c r="B101" s="35"/>
      <c r="C101" s="197" t="s">
        <v>145</v>
      </c>
      <c r="D101" s="197" t="s">
        <v>115</v>
      </c>
      <c r="E101" s="198" t="s">
        <v>146</v>
      </c>
      <c r="F101" s="199" t="s">
        <v>147</v>
      </c>
      <c r="G101" s="200" t="s">
        <v>148</v>
      </c>
      <c r="H101" s="201">
        <v>1</v>
      </c>
      <c r="I101" s="202"/>
      <c r="J101" s="203">
        <f>ROUND(I101*H101,2)</f>
        <v>0</v>
      </c>
      <c r="K101" s="199" t="s">
        <v>119</v>
      </c>
      <c r="L101" s="40"/>
      <c r="M101" s="204" t="s">
        <v>19</v>
      </c>
      <c r="N101" s="205" t="s">
        <v>41</v>
      </c>
      <c r="O101" s="76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AR101" s="14" t="s">
        <v>120</v>
      </c>
      <c r="AT101" s="14" t="s">
        <v>115</v>
      </c>
      <c r="AU101" s="14" t="s">
        <v>80</v>
      </c>
      <c r="AY101" s="14" t="s">
        <v>112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4" t="s">
        <v>78</v>
      </c>
      <c r="BK101" s="208">
        <f>ROUND(I101*H101,2)</f>
        <v>0</v>
      </c>
      <c r="BL101" s="14" t="s">
        <v>120</v>
      </c>
      <c r="BM101" s="14" t="s">
        <v>149</v>
      </c>
    </row>
    <row r="102" spans="2:47" s="1" customFormat="1" ht="12">
      <c r="B102" s="35"/>
      <c r="C102" s="36"/>
      <c r="D102" s="209" t="s">
        <v>122</v>
      </c>
      <c r="E102" s="36"/>
      <c r="F102" s="210" t="s">
        <v>150</v>
      </c>
      <c r="G102" s="36"/>
      <c r="H102" s="36"/>
      <c r="I102" s="123"/>
      <c r="J102" s="36"/>
      <c r="K102" s="36"/>
      <c r="L102" s="40"/>
      <c r="M102" s="211"/>
      <c r="N102" s="76"/>
      <c r="O102" s="76"/>
      <c r="P102" s="76"/>
      <c r="Q102" s="76"/>
      <c r="R102" s="76"/>
      <c r="S102" s="76"/>
      <c r="T102" s="77"/>
      <c r="AT102" s="14" t="s">
        <v>122</v>
      </c>
      <c r="AU102" s="14" t="s">
        <v>80</v>
      </c>
    </row>
    <row r="103" spans="2:65" s="1" customFormat="1" ht="16.5" customHeight="1">
      <c r="B103" s="35"/>
      <c r="C103" s="212" t="s">
        <v>151</v>
      </c>
      <c r="D103" s="212" t="s">
        <v>124</v>
      </c>
      <c r="E103" s="213" t="s">
        <v>152</v>
      </c>
      <c r="F103" s="214" t="s">
        <v>153</v>
      </c>
      <c r="G103" s="215" t="s">
        <v>154</v>
      </c>
      <c r="H103" s="216">
        <v>1</v>
      </c>
      <c r="I103" s="217"/>
      <c r="J103" s="218">
        <f>ROUND(I103*H103,2)</f>
        <v>0</v>
      </c>
      <c r="K103" s="214" t="s">
        <v>19</v>
      </c>
      <c r="L103" s="219"/>
      <c r="M103" s="220" t="s">
        <v>19</v>
      </c>
      <c r="N103" s="221" t="s">
        <v>41</v>
      </c>
      <c r="O103" s="76"/>
      <c r="P103" s="206">
        <f>O103*H103</f>
        <v>0</v>
      </c>
      <c r="Q103" s="206">
        <v>0.039</v>
      </c>
      <c r="R103" s="206">
        <f>Q103*H103</f>
        <v>0.039</v>
      </c>
      <c r="S103" s="206">
        <v>0</v>
      </c>
      <c r="T103" s="207">
        <f>S103*H103</f>
        <v>0</v>
      </c>
      <c r="AR103" s="14" t="s">
        <v>143</v>
      </c>
      <c r="AT103" s="14" t="s">
        <v>124</v>
      </c>
      <c r="AU103" s="14" t="s">
        <v>80</v>
      </c>
      <c r="AY103" s="14" t="s">
        <v>112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4" t="s">
        <v>78</v>
      </c>
      <c r="BK103" s="208">
        <f>ROUND(I103*H103,2)</f>
        <v>0</v>
      </c>
      <c r="BL103" s="14" t="s">
        <v>120</v>
      </c>
      <c r="BM103" s="14" t="s">
        <v>155</v>
      </c>
    </row>
    <row r="104" spans="2:47" s="1" customFormat="1" ht="12">
      <c r="B104" s="35"/>
      <c r="C104" s="36"/>
      <c r="D104" s="209" t="s">
        <v>122</v>
      </c>
      <c r="E104" s="36"/>
      <c r="F104" s="210" t="s">
        <v>156</v>
      </c>
      <c r="G104" s="36"/>
      <c r="H104" s="36"/>
      <c r="I104" s="123"/>
      <c r="J104" s="36"/>
      <c r="K104" s="36"/>
      <c r="L104" s="40"/>
      <c r="M104" s="211"/>
      <c r="N104" s="76"/>
      <c r="O104" s="76"/>
      <c r="P104" s="76"/>
      <c r="Q104" s="76"/>
      <c r="R104" s="76"/>
      <c r="S104" s="76"/>
      <c r="T104" s="77"/>
      <c r="AT104" s="14" t="s">
        <v>122</v>
      </c>
      <c r="AU104" s="14" t="s">
        <v>80</v>
      </c>
    </row>
    <row r="105" spans="2:47" s="1" customFormat="1" ht="12">
      <c r="B105" s="35"/>
      <c r="C105" s="36"/>
      <c r="D105" s="209" t="s">
        <v>130</v>
      </c>
      <c r="E105" s="36"/>
      <c r="F105" s="222" t="s">
        <v>157</v>
      </c>
      <c r="G105" s="36"/>
      <c r="H105" s="36"/>
      <c r="I105" s="123"/>
      <c r="J105" s="36"/>
      <c r="K105" s="36"/>
      <c r="L105" s="40"/>
      <c r="M105" s="211"/>
      <c r="N105" s="76"/>
      <c r="O105" s="76"/>
      <c r="P105" s="76"/>
      <c r="Q105" s="76"/>
      <c r="R105" s="76"/>
      <c r="S105" s="76"/>
      <c r="T105" s="77"/>
      <c r="AT105" s="14" t="s">
        <v>130</v>
      </c>
      <c r="AU105" s="14" t="s">
        <v>80</v>
      </c>
    </row>
    <row r="106" spans="2:65" s="1" customFormat="1" ht="16.5" customHeight="1">
      <c r="B106" s="35"/>
      <c r="C106" s="197" t="s">
        <v>158</v>
      </c>
      <c r="D106" s="197" t="s">
        <v>115</v>
      </c>
      <c r="E106" s="198" t="s">
        <v>159</v>
      </c>
      <c r="F106" s="199" t="s">
        <v>160</v>
      </c>
      <c r="G106" s="200" t="s">
        <v>148</v>
      </c>
      <c r="H106" s="201">
        <v>4</v>
      </c>
      <c r="I106" s="202"/>
      <c r="J106" s="203">
        <f>ROUND(I106*H106,2)</f>
        <v>0</v>
      </c>
      <c r="K106" s="199" t="s">
        <v>119</v>
      </c>
      <c r="L106" s="40"/>
      <c r="M106" s="204" t="s">
        <v>19</v>
      </c>
      <c r="N106" s="205" t="s">
        <v>41</v>
      </c>
      <c r="O106" s="76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14" t="s">
        <v>120</v>
      </c>
      <c r="AT106" s="14" t="s">
        <v>115</v>
      </c>
      <c r="AU106" s="14" t="s">
        <v>80</v>
      </c>
      <c r="AY106" s="14" t="s">
        <v>112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4" t="s">
        <v>78</v>
      </c>
      <c r="BK106" s="208">
        <f>ROUND(I106*H106,2)</f>
        <v>0</v>
      </c>
      <c r="BL106" s="14" t="s">
        <v>120</v>
      </c>
      <c r="BM106" s="14" t="s">
        <v>161</v>
      </c>
    </row>
    <row r="107" spans="2:47" s="1" customFormat="1" ht="12">
      <c r="B107" s="35"/>
      <c r="C107" s="36"/>
      <c r="D107" s="209" t="s">
        <v>122</v>
      </c>
      <c r="E107" s="36"/>
      <c r="F107" s="210" t="s">
        <v>162</v>
      </c>
      <c r="G107" s="36"/>
      <c r="H107" s="36"/>
      <c r="I107" s="123"/>
      <c r="J107" s="36"/>
      <c r="K107" s="36"/>
      <c r="L107" s="40"/>
      <c r="M107" s="211"/>
      <c r="N107" s="76"/>
      <c r="O107" s="76"/>
      <c r="P107" s="76"/>
      <c r="Q107" s="76"/>
      <c r="R107" s="76"/>
      <c r="S107" s="76"/>
      <c r="T107" s="77"/>
      <c r="AT107" s="14" t="s">
        <v>122</v>
      </c>
      <c r="AU107" s="14" t="s">
        <v>80</v>
      </c>
    </row>
    <row r="108" spans="2:65" s="1" customFormat="1" ht="16.5" customHeight="1">
      <c r="B108" s="35"/>
      <c r="C108" s="197" t="s">
        <v>163</v>
      </c>
      <c r="D108" s="197" t="s">
        <v>115</v>
      </c>
      <c r="E108" s="198" t="s">
        <v>164</v>
      </c>
      <c r="F108" s="199" t="s">
        <v>165</v>
      </c>
      <c r="G108" s="200" t="s">
        <v>148</v>
      </c>
      <c r="H108" s="201">
        <v>16</v>
      </c>
      <c r="I108" s="202"/>
      <c r="J108" s="203">
        <f>ROUND(I108*H108,2)</f>
        <v>0</v>
      </c>
      <c r="K108" s="199" t="s">
        <v>119</v>
      </c>
      <c r="L108" s="40"/>
      <c r="M108" s="204" t="s">
        <v>19</v>
      </c>
      <c r="N108" s="205" t="s">
        <v>41</v>
      </c>
      <c r="O108" s="76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14" t="s">
        <v>120</v>
      </c>
      <c r="AT108" s="14" t="s">
        <v>115</v>
      </c>
      <c r="AU108" s="14" t="s">
        <v>80</v>
      </c>
      <c r="AY108" s="14" t="s">
        <v>112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4" t="s">
        <v>78</v>
      </c>
      <c r="BK108" s="208">
        <f>ROUND(I108*H108,2)</f>
        <v>0</v>
      </c>
      <c r="BL108" s="14" t="s">
        <v>120</v>
      </c>
      <c r="BM108" s="14" t="s">
        <v>166</v>
      </c>
    </row>
    <row r="109" spans="2:47" s="1" customFormat="1" ht="12">
      <c r="B109" s="35"/>
      <c r="C109" s="36"/>
      <c r="D109" s="209" t="s">
        <v>122</v>
      </c>
      <c r="E109" s="36"/>
      <c r="F109" s="210" t="s">
        <v>167</v>
      </c>
      <c r="G109" s="36"/>
      <c r="H109" s="36"/>
      <c r="I109" s="123"/>
      <c r="J109" s="36"/>
      <c r="K109" s="36"/>
      <c r="L109" s="40"/>
      <c r="M109" s="211"/>
      <c r="N109" s="76"/>
      <c r="O109" s="76"/>
      <c r="P109" s="76"/>
      <c r="Q109" s="76"/>
      <c r="R109" s="76"/>
      <c r="S109" s="76"/>
      <c r="T109" s="77"/>
      <c r="AT109" s="14" t="s">
        <v>122</v>
      </c>
      <c r="AU109" s="14" t="s">
        <v>80</v>
      </c>
    </row>
    <row r="110" spans="2:65" s="1" customFormat="1" ht="16.5" customHeight="1">
      <c r="B110" s="35"/>
      <c r="C110" s="212" t="s">
        <v>168</v>
      </c>
      <c r="D110" s="212" t="s">
        <v>124</v>
      </c>
      <c r="E110" s="213" t="s">
        <v>169</v>
      </c>
      <c r="F110" s="214" t="s">
        <v>170</v>
      </c>
      <c r="G110" s="215" t="s">
        <v>171</v>
      </c>
      <c r="H110" s="216">
        <v>20</v>
      </c>
      <c r="I110" s="217"/>
      <c r="J110" s="218">
        <f>ROUND(I110*H110,2)</f>
        <v>0</v>
      </c>
      <c r="K110" s="214" t="s">
        <v>127</v>
      </c>
      <c r="L110" s="219"/>
      <c r="M110" s="220" t="s">
        <v>19</v>
      </c>
      <c r="N110" s="221" t="s">
        <v>41</v>
      </c>
      <c r="O110" s="76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14" t="s">
        <v>143</v>
      </c>
      <c r="AT110" s="14" t="s">
        <v>124</v>
      </c>
      <c r="AU110" s="14" t="s">
        <v>80</v>
      </c>
      <c r="AY110" s="14" t="s">
        <v>112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4" t="s">
        <v>78</v>
      </c>
      <c r="BK110" s="208">
        <f>ROUND(I110*H110,2)</f>
        <v>0</v>
      </c>
      <c r="BL110" s="14" t="s">
        <v>120</v>
      </c>
      <c r="BM110" s="14" t="s">
        <v>172</v>
      </c>
    </row>
    <row r="111" spans="2:47" s="1" customFormat="1" ht="12">
      <c r="B111" s="35"/>
      <c r="C111" s="36"/>
      <c r="D111" s="209" t="s">
        <v>122</v>
      </c>
      <c r="E111" s="36"/>
      <c r="F111" s="210" t="s">
        <v>170</v>
      </c>
      <c r="G111" s="36"/>
      <c r="H111" s="36"/>
      <c r="I111" s="123"/>
      <c r="J111" s="36"/>
      <c r="K111" s="36"/>
      <c r="L111" s="40"/>
      <c r="M111" s="211"/>
      <c r="N111" s="76"/>
      <c r="O111" s="76"/>
      <c r="P111" s="76"/>
      <c r="Q111" s="76"/>
      <c r="R111" s="76"/>
      <c r="S111" s="76"/>
      <c r="T111" s="77"/>
      <c r="AT111" s="14" t="s">
        <v>122</v>
      </c>
      <c r="AU111" s="14" t="s">
        <v>80</v>
      </c>
    </row>
    <row r="112" spans="2:65" s="1" customFormat="1" ht="16.5" customHeight="1">
      <c r="B112" s="35"/>
      <c r="C112" s="212" t="s">
        <v>173</v>
      </c>
      <c r="D112" s="212" t="s">
        <v>124</v>
      </c>
      <c r="E112" s="213" t="s">
        <v>174</v>
      </c>
      <c r="F112" s="214" t="s">
        <v>175</v>
      </c>
      <c r="G112" s="215" t="s">
        <v>171</v>
      </c>
      <c r="H112" s="216">
        <v>20</v>
      </c>
      <c r="I112" s="217"/>
      <c r="J112" s="218">
        <f>ROUND(I112*H112,2)</f>
        <v>0</v>
      </c>
      <c r="K112" s="214" t="s">
        <v>127</v>
      </c>
      <c r="L112" s="219"/>
      <c r="M112" s="220" t="s">
        <v>19</v>
      </c>
      <c r="N112" s="221" t="s">
        <v>41</v>
      </c>
      <c r="O112" s="76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14" t="s">
        <v>143</v>
      </c>
      <c r="AT112" s="14" t="s">
        <v>124</v>
      </c>
      <c r="AU112" s="14" t="s">
        <v>80</v>
      </c>
      <c r="AY112" s="14" t="s">
        <v>112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4" t="s">
        <v>78</v>
      </c>
      <c r="BK112" s="208">
        <f>ROUND(I112*H112,2)</f>
        <v>0</v>
      </c>
      <c r="BL112" s="14" t="s">
        <v>120</v>
      </c>
      <c r="BM112" s="14" t="s">
        <v>176</v>
      </c>
    </row>
    <row r="113" spans="2:47" s="1" customFormat="1" ht="12">
      <c r="B113" s="35"/>
      <c r="C113" s="36"/>
      <c r="D113" s="209" t="s">
        <v>122</v>
      </c>
      <c r="E113" s="36"/>
      <c r="F113" s="210" t="s">
        <v>175</v>
      </c>
      <c r="G113" s="36"/>
      <c r="H113" s="36"/>
      <c r="I113" s="123"/>
      <c r="J113" s="36"/>
      <c r="K113" s="36"/>
      <c r="L113" s="40"/>
      <c r="M113" s="211"/>
      <c r="N113" s="76"/>
      <c r="O113" s="76"/>
      <c r="P113" s="76"/>
      <c r="Q113" s="76"/>
      <c r="R113" s="76"/>
      <c r="S113" s="76"/>
      <c r="T113" s="77"/>
      <c r="AT113" s="14" t="s">
        <v>122</v>
      </c>
      <c r="AU113" s="14" t="s">
        <v>80</v>
      </c>
    </row>
    <row r="114" spans="2:65" s="1" customFormat="1" ht="16.5" customHeight="1">
      <c r="B114" s="35"/>
      <c r="C114" s="212" t="s">
        <v>177</v>
      </c>
      <c r="D114" s="212" t="s">
        <v>124</v>
      </c>
      <c r="E114" s="213" t="s">
        <v>178</v>
      </c>
      <c r="F114" s="214" t="s">
        <v>179</v>
      </c>
      <c r="G114" s="215" t="s">
        <v>148</v>
      </c>
      <c r="H114" s="216">
        <v>20</v>
      </c>
      <c r="I114" s="217"/>
      <c r="J114" s="218">
        <f>ROUND(I114*H114,2)</f>
        <v>0</v>
      </c>
      <c r="K114" s="214" t="s">
        <v>119</v>
      </c>
      <c r="L114" s="219"/>
      <c r="M114" s="220" t="s">
        <v>19</v>
      </c>
      <c r="N114" s="221" t="s">
        <v>41</v>
      </c>
      <c r="O114" s="76"/>
      <c r="P114" s="206">
        <f>O114*H114</f>
        <v>0</v>
      </c>
      <c r="Q114" s="206">
        <v>0.00022</v>
      </c>
      <c r="R114" s="206">
        <f>Q114*H114</f>
        <v>0.0044</v>
      </c>
      <c r="S114" s="206">
        <v>0</v>
      </c>
      <c r="T114" s="207">
        <f>S114*H114</f>
        <v>0</v>
      </c>
      <c r="AR114" s="14" t="s">
        <v>128</v>
      </c>
      <c r="AT114" s="14" t="s">
        <v>124</v>
      </c>
      <c r="AU114" s="14" t="s">
        <v>80</v>
      </c>
      <c r="AY114" s="14" t="s">
        <v>112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4" t="s">
        <v>78</v>
      </c>
      <c r="BK114" s="208">
        <f>ROUND(I114*H114,2)</f>
        <v>0</v>
      </c>
      <c r="BL114" s="14" t="s">
        <v>128</v>
      </c>
      <c r="BM114" s="14" t="s">
        <v>180</v>
      </c>
    </row>
    <row r="115" spans="2:47" s="1" customFormat="1" ht="12">
      <c r="B115" s="35"/>
      <c r="C115" s="36"/>
      <c r="D115" s="209" t="s">
        <v>122</v>
      </c>
      <c r="E115" s="36"/>
      <c r="F115" s="210" t="s">
        <v>179</v>
      </c>
      <c r="G115" s="36"/>
      <c r="H115" s="36"/>
      <c r="I115" s="123"/>
      <c r="J115" s="36"/>
      <c r="K115" s="36"/>
      <c r="L115" s="40"/>
      <c r="M115" s="211"/>
      <c r="N115" s="76"/>
      <c r="O115" s="76"/>
      <c r="P115" s="76"/>
      <c r="Q115" s="76"/>
      <c r="R115" s="76"/>
      <c r="S115" s="76"/>
      <c r="T115" s="77"/>
      <c r="AT115" s="14" t="s">
        <v>122</v>
      </c>
      <c r="AU115" s="14" t="s">
        <v>80</v>
      </c>
    </row>
    <row r="116" spans="2:65" s="1" customFormat="1" ht="16.5" customHeight="1">
      <c r="B116" s="35"/>
      <c r="C116" s="212" t="s">
        <v>181</v>
      </c>
      <c r="D116" s="212" t="s">
        <v>124</v>
      </c>
      <c r="E116" s="213" t="s">
        <v>182</v>
      </c>
      <c r="F116" s="214" t="s">
        <v>183</v>
      </c>
      <c r="G116" s="215" t="s">
        <v>148</v>
      </c>
      <c r="H116" s="216">
        <v>18</v>
      </c>
      <c r="I116" s="217"/>
      <c r="J116" s="218">
        <f>ROUND(I116*H116,2)</f>
        <v>0</v>
      </c>
      <c r="K116" s="214" t="s">
        <v>119</v>
      </c>
      <c r="L116" s="219"/>
      <c r="M116" s="220" t="s">
        <v>19</v>
      </c>
      <c r="N116" s="221" t="s">
        <v>41</v>
      </c>
      <c r="O116" s="76"/>
      <c r="P116" s="206">
        <f>O116*H116</f>
        <v>0</v>
      </c>
      <c r="Q116" s="206">
        <v>0.00014</v>
      </c>
      <c r="R116" s="206">
        <f>Q116*H116</f>
        <v>0.0025199999999999997</v>
      </c>
      <c r="S116" s="206">
        <v>0</v>
      </c>
      <c r="T116" s="207">
        <f>S116*H116</f>
        <v>0</v>
      </c>
      <c r="AR116" s="14" t="s">
        <v>128</v>
      </c>
      <c r="AT116" s="14" t="s">
        <v>124</v>
      </c>
      <c r="AU116" s="14" t="s">
        <v>80</v>
      </c>
      <c r="AY116" s="14" t="s">
        <v>112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4" t="s">
        <v>78</v>
      </c>
      <c r="BK116" s="208">
        <f>ROUND(I116*H116,2)</f>
        <v>0</v>
      </c>
      <c r="BL116" s="14" t="s">
        <v>128</v>
      </c>
      <c r="BM116" s="14" t="s">
        <v>184</v>
      </c>
    </row>
    <row r="117" spans="2:47" s="1" customFormat="1" ht="12">
      <c r="B117" s="35"/>
      <c r="C117" s="36"/>
      <c r="D117" s="209" t="s">
        <v>122</v>
      </c>
      <c r="E117" s="36"/>
      <c r="F117" s="210" t="s">
        <v>183</v>
      </c>
      <c r="G117" s="36"/>
      <c r="H117" s="36"/>
      <c r="I117" s="123"/>
      <c r="J117" s="36"/>
      <c r="K117" s="36"/>
      <c r="L117" s="40"/>
      <c r="M117" s="211"/>
      <c r="N117" s="76"/>
      <c r="O117" s="76"/>
      <c r="P117" s="76"/>
      <c r="Q117" s="76"/>
      <c r="R117" s="76"/>
      <c r="S117" s="76"/>
      <c r="T117" s="77"/>
      <c r="AT117" s="14" t="s">
        <v>122</v>
      </c>
      <c r="AU117" s="14" t="s">
        <v>80</v>
      </c>
    </row>
    <row r="118" spans="2:65" s="1" customFormat="1" ht="16.5" customHeight="1">
      <c r="B118" s="35"/>
      <c r="C118" s="197" t="s">
        <v>185</v>
      </c>
      <c r="D118" s="197" t="s">
        <v>115</v>
      </c>
      <c r="E118" s="198" t="s">
        <v>186</v>
      </c>
      <c r="F118" s="199" t="s">
        <v>187</v>
      </c>
      <c r="G118" s="200" t="s">
        <v>118</v>
      </c>
      <c r="H118" s="201">
        <v>687</v>
      </c>
      <c r="I118" s="202"/>
      <c r="J118" s="203">
        <f>ROUND(I118*H118,2)</f>
        <v>0</v>
      </c>
      <c r="K118" s="199" t="s">
        <v>119</v>
      </c>
      <c r="L118" s="40"/>
      <c r="M118" s="204" t="s">
        <v>19</v>
      </c>
      <c r="N118" s="205" t="s">
        <v>41</v>
      </c>
      <c r="O118" s="76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14" t="s">
        <v>120</v>
      </c>
      <c r="AT118" s="14" t="s">
        <v>115</v>
      </c>
      <c r="AU118" s="14" t="s">
        <v>80</v>
      </c>
      <c r="AY118" s="14" t="s">
        <v>112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4" t="s">
        <v>78</v>
      </c>
      <c r="BK118" s="208">
        <f>ROUND(I118*H118,2)</f>
        <v>0</v>
      </c>
      <c r="BL118" s="14" t="s">
        <v>120</v>
      </c>
      <c r="BM118" s="14" t="s">
        <v>188</v>
      </c>
    </row>
    <row r="119" spans="2:47" s="1" customFormat="1" ht="12">
      <c r="B119" s="35"/>
      <c r="C119" s="36"/>
      <c r="D119" s="209" t="s">
        <v>122</v>
      </c>
      <c r="E119" s="36"/>
      <c r="F119" s="210" t="s">
        <v>189</v>
      </c>
      <c r="G119" s="36"/>
      <c r="H119" s="36"/>
      <c r="I119" s="123"/>
      <c r="J119" s="36"/>
      <c r="K119" s="36"/>
      <c r="L119" s="40"/>
      <c r="M119" s="211"/>
      <c r="N119" s="76"/>
      <c r="O119" s="76"/>
      <c r="P119" s="76"/>
      <c r="Q119" s="76"/>
      <c r="R119" s="76"/>
      <c r="S119" s="76"/>
      <c r="T119" s="77"/>
      <c r="AT119" s="14" t="s">
        <v>122</v>
      </c>
      <c r="AU119" s="14" t="s">
        <v>80</v>
      </c>
    </row>
    <row r="120" spans="2:51" s="11" customFormat="1" ht="12">
      <c r="B120" s="223"/>
      <c r="C120" s="224"/>
      <c r="D120" s="209" t="s">
        <v>132</v>
      </c>
      <c r="E120" s="225" t="s">
        <v>19</v>
      </c>
      <c r="F120" s="226" t="s">
        <v>190</v>
      </c>
      <c r="G120" s="224"/>
      <c r="H120" s="227">
        <v>687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132</v>
      </c>
      <c r="AU120" s="233" t="s">
        <v>80</v>
      </c>
      <c r="AV120" s="11" t="s">
        <v>80</v>
      </c>
      <c r="AW120" s="11" t="s">
        <v>32</v>
      </c>
      <c r="AX120" s="11" t="s">
        <v>78</v>
      </c>
      <c r="AY120" s="233" t="s">
        <v>112</v>
      </c>
    </row>
    <row r="121" spans="2:65" s="1" customFormat="1" ht="16.5" customHeight="1">
      <c r="B121" s="35"/>
      <c r="C121" s="212" t="s">
        <v>191</v>
      </c>
      <c r="D121" s="212" t="s">
        <v>124</v>
      </c>
      <c r="E121" s="213" t="s">
        <v>192</v>
      </c>
      <c r="F121" s="214" t="s">
        <v>193</v>
      </c>
      <c r="G121" s="215" t="s">
        <v>194</v>
      </c>
      <c r="H121" s="216">
        <v>426.708</v>
      </c>
      <c r="I121" s="217"/>
      <c r="J121" s="218">
        <f>ROUND(I121*H121,2)</f>
        <v>0</v>
      </c>
      <c r="K121" s="214" t="s">
        <v>119</v>
      </c>
      <c r="L121" s="219"/>
      <c r="M121" s="220" t="s">
        <v>19</v>
      </c>
      <c r="N121" s="221" t="s">
        <v>41</v>
      </c>
      <c r="O121" s="76"/>
      <c r="P121" s="206">
        <f>O121*H121</f>
        <v>0</v>
      </c>
      <c r="Q121" s="206">
        <v>0.001</v>
      </c>
      <c r="R121" s="206">
        <f>Q121*H121</f>
        <v>0.42670800000000003</v>
      </c>
      <c r="S121" s="206">
        <v>0</v>
      </c>
      <c r="T121" s="207">
        <f>S121*H121</f>
        <v>0</v>
      </c>
      <c r="AR121" s="14" t="s">
        <v>143</v>
      </c>
      <c r="AT121" s="14" t="s">
        <v>124</v>
      </c>
      <c r="AU121" s="14" t="s">
        <v>80</v>
      </c>
      <c r="AY121" s="14" t="s">
        <v>112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4" t="s">
        <v>78</v>
      </c>
      <c r="BK121" s="208">
        <f>ROUND(I121*H121,2)</f>
        <v>0</v>
      </c>
      <c r="BL121" s="14" t="s">
        <v>120</v>
      </c>
      <c r="BM121" s="14" t="s">
        <v>195</v>
      </c>
    </row>
    <row r="122" spans="2:47" s="1" customFormat="1" ht="12">
      <c r="B122" s="35"/>
      <c r="C122" s="36"/>
      <c r="D122" s="209" t="s">
        <v>122</v>
      </c>
      <c r="E122" s="36"/>
      <c r="F122" s="210" t="s">
        <v>196</v>
      </c>
      <c r="G122" s="36"/>
      <c r="H122" s="36"/>
      <c r="I122" s="123"/>
      <c r="J122" s="36"/>
      <c r="K122" s="36"/>
      <c r="L122" s="40"/>
      <c r="M122" s="211"/>
      <c r="N122" s="76"/>
      <c r="O122" s="76"/>
      <c r="P122" s="76"/>
      <c r="Q122" s="76"/>
      <c r="R122" s="76"/>
      <c r="S122" s="76"/>
      <c r="T122" s="77"/>
      <c r="AT122" s="14" t="s">
        <v>122</v>
      </c>
      <c r="AU122" s="14" t="s">
        <v>80</v>
      </c>
    </row>
    <row r="123" spans="2:51" s="11" customFormat="1" ht="12">
      <c r="B123" s="223"/>
      <c r="C123" s="224"/>
      <c r="D123" s="209" t="s">
        <v>132</v>
      </c>
      <c r="E123" s="225" t="s">
        <v>19</v>
      </c>
      <c r="F123" s="226" t="s">
        <v>197</v>
      </c>
      <c r="G123" s="224"/>
      <c r="H123" s="227">
        <v>426.708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132</v>
      </c>
      <c r="AU123" s="233" t="s">
        <v>80</v>
      </c>
      <c r="AV123" s="11" t="s">
        <v>80</v>
      </c>
      <c r="AW123" s="11" t="s">
        <v>32</v>
      </c>
      <c r="AX123" s="11" t="s">
        <v>78</v>
      </c>
      <c r="AY123" s="233" t="s">
        <v>112</v>
      </c>
    </row>
    <row r="124" spans="2:65" s="1" customFormat="1" ht="16.5" customHeight="1">
      <c r="B124" s="35"/>
      <c r="C124" s="197" t="s">
        <v>8</v>
      </c>
      <c r="D124" s="197" t="s">
        <v>115</v>
      </c>
      <c r="E124" s="198" t="s">
        <v>198</v>
      </c>
      <c r="F124" s="199" t="s">
        <v>199</v>
      </c>
      <c r="G124" s="200" t="s">
        <v>148</v>
      </c>
      <c r="H124" s="201">
        <v>1</v>
      </c>
      <c r="I124" s="202"/>
      <c r="J124" s="203">
        <f>ROUND(I124*H124,2)</f>
        <v>0</v>
      </c>
      <c r="K124" s="199" t="s">
        <v>119</v>
      </c>
      <c r="L124" s="40"/>
      <c r="M124" s="204" t="s">
        <v>19</v>
      </c>
      <c r="N124" s="205" t="s">
        <v>41</v>
      </c>
      <c r="O124" s="76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14" t="s">
        <v>120</v>
      </c>
      <c r="AT124" s="14" t="s">
        <v>115</v>
      </c>
      <c r="AU124" s="14" t="s">
        <v>80</v>
      </c>
      <c r="AY124" s="14" t="s">
        <v>112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4" t="s">
        <v>78</v>
      </c>
      <c r="BK124" s="208">
        <f>ROUND(I124*H124,2)</f>
        <v>0</v>
      </c>
      <c r="BL124" s="14" t="s">
        <v>120</v>
      </c>
      <c r="BM124" s="14" t="s">
        <v>200</v>
      </c>
    </row>
    <row r="125" spans="2:47" s="1" customFormat="1" ht="12">
      <c r="B125" s="35"/>
      <c r="C125" s="36"/>
      <c r="D125" s="209" t="s">
        <v>122</v>
      </c>
      <c r="E125" s="36"/>
      <c r="F125" s="210" t="s">
        <v>201</v>
      </c>
      <c r="G125" s="36"/>
      <c r="H125" s="36"/>
      <c r="I125" s="123"/>
      <c r="J125" s="36"/>
      <c r="K125" s="36"/>
      <c r="L125" s="40"/>
      <c r="M125" s="211"/>
      <c r="N125" s="76"/>
      <c r="O125" s="76"/>
      <c r="P125" s="76"/>
      <c r="Q125" s="76"/>
      <c r="R125" s="76"/>
      <c r="S125" s="76"/>
      <c r="T125" s="77"/>
      <c r="AT125" s="14" t="s">
        <v>122</v>
      </c>
      <c r="AU125" s="14" t="s">
        <v>80</v>
      </c>
    </row>
    <row r="126" spans="2:47" s="1" customFormat="1" ht="12">
      <c r="B126" s="35"/>
      <c r="C126" s="36"/>
      <c r="D126" s="209" t="s">
        <v>202</v>
      </c>
      <c r="E126" s="36"/>
      <c r="F126" s="222" t="s">
        <v>203</v>
      </c>
      <c r="G126" s="36"/>
      <c r="H126" s="36"/>
      <c r="I126" s="123"/>
      <c r="J126" s="36"/>
      <c r="K126" s="36"/>
      <c r="L126" s="40"/>
      <c r="M126" s="211"/>
      <c r="N126" s="76"/>
      <c r="O126" s="76"/>
      <c r="P126" s="76"/>
      <c r="Q126" s="76"/>
      <c r="R126" s="76"/>
      <c r="S126" s="76"/>
      <c r="T126" s="77"/>
      <c r="AT126" s="14" t="s">
        <v>202</v>
      </c>
      <c r="AU126" s="14" t="s">
        <v>80</v>
      </c>
    </row>
    <row r="127" spans="2:63" s="10" customFormat="1" ht="25.9" customHeight="1">
      <c r="B127" s="181"/>
      <c r="C127" s="182"/>
      <c r="D127" s="183" t="s">
        <v>69</v>
      </c>
      <c r="E127" s="184" t="s">
        <v>124</v>
      </c>
      <c r="F127" s="184" t="s">
        <v>204</v>
      </c>
      <c r="G127" s="182"/>
      <c r="H127" s="182"/>
      <c r="I127" s="185"/>
      <c r="J127" s="186">
        <f>BK127</f>
        <v>0</v>
      </c>
      <c r="K127" s="182"/>
      <c r="L127" s="187"/>
      <c r="M127" s="188"/>
      <c r="N127" s="189"/>
      <c r="O127" s="189"/>
      <c r="P127" s="190">
        <f>P128+P149</f>
        <v>0</v>
      </c>
      <c r="Q127" s="189"/>
      <c r="R127" s="190">
        <f>R128+R149</f>
        <v>10.7614304</v>
      </c>
      <c r="S127" s="189"/>
      <c r="T127" s="191">
        <f>T128+T149</f>
        <v>0</v>
      </c>
      <c r="AR127" s="192" t="s">
        <v>134</v>
      </c>
      <c r="AT127" s="193" t="s">
        <v>69</v>
      </c>
      <c r="AU127" s="193" t="s">
        <v>70</v>
      </c>
      <c r="AY127" s="192" t="s">
        <v>112</v>
      </c>
      <c r="BK127" s="194">
        <f>BK128+BK149</f>
        <v>0</v>
      </c>
    </row>
    <row r="128" spans="2:63" s="10" customFormat="1" ht="22.8" customHeight="1">
      <c r="B128" s="181"/>
      <c r="C128" s="182"/>
      <c r="D128" s="183" t="s">
        <v>69</v>
      </c>
      <c r="E128" s="195" t="s">
        <v>205</v>
      </c>
      <c r="F128" s="195" t="s">
        <v>206</v>
      </c>
      <c r="G128" s="182"/>
      <c r="H128" s="182"/>
      <c r="I128" s="185"/>
      <c r="J128" s="196">
        <f>BK128</f>
        <v>0</v>
      </c>
      <c r="K128" s="182"/>
      <c r="L128" s="187"/>
      <c r="M128" s="188"/>
      <c r="N128" s="189"/>
      <c r="O128" s="189"/>
      <c r="P128" s="190">
        <f>SUM(P129:P148)</f>
        <v>0</v>
      </c>
      <c r="Q128" s="189"/>
      <c r="R128" s="190">
        <f>SUM(R129:R148)</f>
        <v>1.4560000000000002</v>
      </c>
      <c r="S128" s="189"/>
      <c r="T128" s="191">
        <f>SUM(T129:T148)</f>
        <v>0</v>
      </c>
      <c r="AR128" s="192" t="s">
        <v>134</v>
      </c>
      <c r="AT128" s="193" t="s">
        <v>69</v>
      </c>
      <c r="AU128" s="193" t="s">
        <v>78</v>
      </c>
      <c r="AY128" s="192" t="s">
        <v>112</v>
      </c>
      <c r="BK128" s="194">
        <f>SUM(BK129:BK148)</f>
        <v>0</v>
      </c>
    </row>
    <row r="129" spans="2:65" s="1" customFormat="1" ht="16.5" customHeight="1">
      <c r="B129" s="35"/>
      <c r="C129" s="197" t="s">
        <v>120</v>
      </c>
      <c r="D129" s="197" t="s">
        <v>115</v>
      </c>
      <c r="E129" s="198" t="s">
        <v>207</v>
      </c>
      <c r="F129" s="199" t="s">
        <v>208</v>
      </c>
      <c r="G129" s="200" t="s">
        <v>148</v>
      </c>
      <c r="H129" s="201">
        <v>18</v>
      </c>
      <c r="I129" s="202"/>
      <c r="J129" s="203">
        <f>ROUND(I129*H129,2)</f>
        <v>0</v>
      </c>
      <c r="K129" s="199" t="s">
        <v>119</v>
      </c>
      <c r="L129" s="40"/>
      <c r="M129" s="204" t="s">
        <v>19</v>
      </c>
      <c r="N129" s="205" t="s">
        <v>41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AR129" s="14" t="s">
        <v>209</v>
      </c>
      <c r="AT129" s="14" t="s">
        <v>115</v>
      </c>
      <c r="AU129" s="14" t="s">
        <v>80</v>
      </c>
      <c r="AY129" s="14" t="s">
        <v>112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4" t="s">
        <v>78</v>
      </c>
      <c r="BK129" s="208">
        <f>ROUND(I129*H129,2)</f>
        <v>0</v>
      </c>
      <c r="BL129" s="14" t="s">
        <v>209</v>
      </c>
      <c r="BM129" s="14" t="s">
        <v>210</v>
      </c>
    </row>
    <row r="130" spans="2:47" s="1" customFormat="1" ht="12">
      <c r="B130" s="35"/>
      <c r="C130" s="36"/>
      <c r="D130" s="209" t="s">
        <v>122</v>
      </c>
      <c r="E130" s="36"/>
      <c r="F130" s="210" t="s">
        <v>211</v>
      </c>
      <c r="G130" s="36"/>
      <c r="H130" s="36"/>
      <c r="I130" s="123"/>
      <c r="J130" s="36"/>
      <c r="K130" s="36"/>
      <c r="L130" s="40"/>
      <c r="M130" s="211"/>
      <c r="N130" s="76"/>
      <c r="O130" s="76"/>
      <c r="P130" s="76"/>
      <c r="Q130" s="76"/>
      <c r="R130" s="76"/>
      <c r="S130" s="76"/>
      <c r="T130" s="77"/>
      <c r="AT130" s="14" t="s">
        <v>122</v>
      </c>
      <c r="AU130" s="14" t="s">
        <v>80</v>
      </c>
    </row>
    <row r="131" spans="2:65" s="1" customFormat="1" ht="16.5" customHeight="1">
      <c r="B131" s="35"/>
      <c r="C131" s="212" t="s">
        <v>212</v>
      </c>
      <c r="D131" s="212" t="s">
        <v>124</v>
      </c>
      <c r="E131" s="213" t="s">
        <v>213</v>
      </c>
      <c r="F131" s="214" t="s">
        <v>214</v>
      </c>
      <c r="G131" s="215" t="s">
        <v>148</v>
      </c>
      <c r="H131" s="216">
        <v>18</v>
      </c>
      <c r="I131" s="217"/>
      <c r="J131" s="218">
        <f>ROUND(I131*H131,2)</f>
        <v>0</v>
      </c>
      <c r="K131" s="214" t="s">
        <v>119</v>
      </c>
      <c r="L131" s="219"/>
      <c r="M131" s="220" t="s">
        <v>19</v>
      </c>
      <c r="N131" s="221" t="s">
        <v>41</v>
      </c>
      <c r="O131" s="76"/>
      <c r="P131" s="206">
        <f>O131*H131</f>
        <v>0</v>
      </c>
      <c r="Q131" s="206">
        <v>0.062</v>
      </c>
      <c r="R131" s="206">
        <f>Q131*H131</f>
        <v>1.116</v>
      </c>
      <c r="S131" s="206">
        <v>0</v>
      </c>
      <c r="T131" s="207">
        <f>S131*H131</f>
        <v>0</v>
      </c>
      <c r="AR131" s="14" t="s">
        <v>128</v>
      </c>
      <c r="AT131" s="14" t="s">
        <v>124</v>
      </c>
      <c r="AU131" s="14" t="s">
        <v>80</v>
      </c>
      <c r="AY131" s="14" t="s">
        <v>112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4" t="s">
        <v>78</v>
      </c>
      <c r="BK131" s="208">
        <f>ROUND(I131*H131,2)</f>
        <v>0</v>
      </c>
      <c r="BL131" s="14" t="s">
        <v>128</v>
      </c>
      <c r="BM131" s="14" t="s">
        <v>215</v>
      </c>
    </row>
    <row r="132" spans="2:47" s="1" customFormat="1" ht="12">
      <c r="B132" s="35"/>
      <c r="C132" s="36"/>
      <c r="D132" s="209" t="s">
        <v>122</v>
      </c>
      <c r="E132" s="36"/>
      <c r="F132" s="210" t="s">
        <v>214</v>
      </c>
      <c r="G132" s="36"/>
      <c r="H132" s="36"/>
      <c r="I132" s="123"/>
      <c r="J132" s="36"/>
      <c r="K132" s="36"/>
      <c r="L132" s="40"/>
      <c r="M132" s="211"/>
      <c r="N132" s="76"/>
      <c r="O132" s="76"/>
      <c r="P132" s="76"/>
      <c r="Q132" s="76"/>
      <c r="R132" s="76"/>
      <c r="S132" s="76"/>
      <c r="T132" s="77"/>
      <c r="AT132" s="14" t="s">
        <v>122</v>
      </c>
      <c r="AU132" s="14" t="s">
        <v>80</v>
      </c>
    </row>
    <row r="133" spans="2:65" s="1" customFormat="1" ht="16.5" customHeight="1">
      <c r="B133" s="35"/>
      <c r="C133" s="212" t="s">
        <v>216</v>
      </c>
      <c r="D133" s="212" t="s">
        <v>124</v>
      </c>
      <c r="E133" s="213" t="s">
        <v>217</v>
      </c>
      <c r="F133" s="214" t="s">
        <v>218</v>
      </c>
      <c r="G133" s="215" t="s">
        <v>219</v>
      </c>
      <c r="H133" s="216">
        <v>0.34</v>
      </c>
      <c r="I133" s="217"/>
      <c r="J133" s="218">
        <f>ROUND(I133*H133,2)</f>
        <v>0</v>
      </c>
      <c r="K133" s="214" t="s">
        <v>119</v>
      </c>
      <c r="L133" s="219"/>
      <c r="M133" s="220" t="s">
        <v>19</v>
      </c>
      <c r="N133" s="221" t="s">
        <v>41</v>
      </c>
      <c r="O133" s="76"/>
      <c r="P133" s="206">
        <f>O133*H133</f>
        <v>0</v>
      </c>
      <c r="Q133" s="206">
        <v>1</v>
      </c>
      <c r="R133" s="206">
        <f>Q133*H133</f>
        <v>0.34</v>
      </c>
      <c r="S133" s="206">
        <v>0</v>
      </c>
      <c r="T133" s="207">
        <f>S133*H133</f>
        <v>0</v>
      </c>
      <c r="AR133" s="14" t="s">
        <v>128</v>
      </c>
      <c r="AT133" s="14" t="s">
        <v>124</v>
      </c>
      <c r="AU133" s="14" t="s">
        <v>80</v>
      </c>
      <c r="AY133" s="14" t="s">
        <v>112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4" t="s">
        <v>78</v>
      </c>
      <c r="BK133" s="208">
        <f>ROUND(I133*H133,2)</f>
        <v>0</v>
      </c>
      <c r="BL133" s="14" t="s">
        <v>128</v>
      </c>
      <c r="BM133" s="14" t="s">
        <v>220</v>
      </c>
    </row>
    <row r="134" spans="2:47" s="1" customFormat="1" ht="12">
      <c r="B134" s="35"/>
      <c r="C134" s="36"/>
      <c r="D134" s="209" t="s">
        <v>122</v>
      </c>
      <c r="E134" s="36"/>
      <c r="F134" s="210" t="s">
        <v>218</v>
      </c>
      <c r="G134" s="36"/>
      <c r="H134" s="36"/>
      <c r="I134" s="123"/>
      <c r="J134" s="36"/>
      <c r="K134" s="36"/>
      <c r="L134" s="40"/>
      <c r="M134" s="211"/>
      <c r="N134" s="76"/>
      <c r="O134" s="76"/>
      <c r="P134" s="76"/>
      <c r="Q134" s="76"/>
      <c r="R134" s="76"/>
      <c r="S134" s="76"/>
      <c r="T134" s="77"/>
      <c r="AT134" s="14" t="s">
        <v>122</v>
      </c>
      <c r="AU134" s="14" t="s">
        <v>80</v>
      </c>
    </row>
    <row r="135" spans="2:47" s="1" customFormat="1" ht="12">
      <c r="B135" s="35"/>
      <c r="C135" s="36"/>
      <c r="D135" s="209" t="s">
        <v>130</v>
      </c>
      <c r="E135" s="36"/>
      <c r="F135" s="222" t="s">
        <v>221</v>
      </c>
      <c r="G135" s="36"/>
      <c r="H135" s="36"/>
      <c r="I135" s="123"/>
      <c r="J135" s="36"/>
      <c r="K135" s="36"/>
      <c r="L135" s="40"/>
      <c r="M135" s="211"/>
      <c r="N135" s="76"/>
      <c r="O135" s="76"/>
      <c r="P135" s="76"/>
      <c r="Q135" s="76"/>
      <c r="R135" s="76"/>
      <c r="S135" s="76"/>
      <c r="T135" s="77"/>
      <c r="AT135" s="14" t="s">
        <v>130</v>
      </c>
      <c r="AU135" s="14" t="s">
        <v>80</v>
      </c>
    </row>
    <row r="136" spans="2:51" s="11" customFormat="1" ht="12">
      <c r="B136" s="223"/>
      <c r="C136" s="224"/>
      <c r="D136" s="209" t="s">
        <v>132</v>
      </c>
      <c r="E136" s="225" t="s">
        <v>19</v>
      </c>
      <c r="F136" s="226" t="s">
        <v>222</v>
      </c>
      <c r="G136" s="224"/>
      <c r="H136" s="227">
        <v>0.34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132</v>
      </c>
      <c r="AU136" s="233" t="s">
        <v>80</v>
      </c>
      <c r="AV136" s="11" t="s">
        <v>80</v>
      </c>
      <c r="AW136" s="11" t="s">
        <v>32</v>
      </c>
      <c r="AX136" s="11" t="s">
        <v>78</v>
      </c>
      <c r="AY136" s="233" t="s">
        <v>112</v>
      </c>
    </row>
    <row r="137" spans="2:65" s="1" customFormat="1" ht="16.5" customHeight="1">
      <c r="B137" s="35"/>
      <c r="C137" s="197" t="s">
        <v>223</v>
      </c>
      <c r="D137" s="197" t="s">
        <v>115</v>
      </c>
      <c r="E137" s="198" t="s">
        <v>224</v>
      </c>
      <c r="F137" s="199" t="s">
        <v>225</v>
      </c>
      <c r="G137" s="200" t="s">
        <v>148</v>
      </c>
      <c r="H137" s="201">
        <v>2</v>
      </c>
      <c r="I137" s="202"/>
      <c r="J137" s="203">
        <f>ROUND(I137*H137,2)</f>
        <v>0</v>
      </c>
      <c r="K137" s="199" t="s">
        <v>119</v>
      </c>
      <c r="L137" s="40"/>
      <c r="M137" s="204" t="s">
        <v>19</v>
      </c>
      <c r="N137" s="205" t="s">
        <v>41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14" t="s">
        <v>209</v>
      </c>
      <c r="AT137" s="14" t="s">
        <v>115</v>
      </c>
      <c r="AU137" s="14" t="s">
        <v>80</v>
      </c>
      <c r="AY137" s="14" t="s">
        <v>112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4" t="s">
        <v>78</v>
      </c>
      <c r="BK137" s="208">
        <f>ROUND(I137*H137,2)</f>
        <v>0</v>
      </c>
      <c r="BL137" s="14" t="s">
        <v>209</v>
      </c>
      <c r="BM137" s="14" t="s">
        <v>226</v>
      </c>
    </row>
    <row r="138" spans="2:47" s="1" customFormat="1" ht="12">
      <c r="B138" s="35"/>
      <c r="C138" s="36"/>
      <c r="D138" s="209" t="s">
        <v>122</v>
      </c>
      <c r="E138" s="36"/>
      <c r="F138" s="210" t="s">
        <v>227</v>
      </c>
      <c r="G138" s="36"/>
      <c r="H138" s="36"/>
      <c r="I138" s="123"/>
      <c r="J138" s="36"/>
      <c r="K138" s="36"/>
      <c r="L138" s="40"/>
      <c r="M138" s="211"/>
      <c r="N138" s="76"/>
      <c r="O138" s="76"/>
      <c r="P138" s="76"/>
      <c r="Q138" s="76"/>
      <c r="R138" s="76"/>
      <c r="S138" s="76"/>
      <c r="T138" s="77"/>
      <c r="AT138" s="14" t="s">
        <v>122</v>
      </c>
      <c r="AU138" s="14" t="s">
        <v>80</v>
      </c>
    </row>
    <row r="139" spans="2:65" s="1" customFormat="1" ht="16.5" customHeight="1">
      <c r="B139" s="35"/>
      <c r="C139" s="197" t="s">
        <v>228</v>
      </c>
      <c r="D139" s="197" t="s">
        <v>115</v>
      </c>
      <c r="E139" s="198" t="s">
        <v>229</v>
      </c>
      <c r="F139" s="199" t="s">
        <v>230</v>
      </c>
      <c r="G139" s="200" t="s">
        <v>148</v>
      </c>
      <c r="H139" s="201">
        <v>16</v>
      </c>
      <c r="I139" s="202"/>
      <c r="J139" s="203">
        <f>ROUND(I139*H139,2)</f>
        <v>0</v>
      </c>
      <c r="K139" s="199" t="s">
        <v>119</v>
      </c>
      <c r="L139" s="40"/>
      <c r="M139" s="204" t="s">
        <v>19</v>
      </c>
      <c r="N139" s="205" t="s">
        <v>41</v>
      </c>
      <c r="O139" s="76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AR139" s="14" t="s">
        <v>209</v>
      </c>
      <c r="AT139" s="14" t="s">
        <v>115</v>
      </c>
      <c r="AU139" s="14" t="s">
        <v>80</v>
      </c>
      <c r="AY139" s="14" t="s">
        <v>112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4" t="s">
        <v>78</v>
      </c>
      <c r="BK139" s="208">
        <f>ROUND(I139*H139,2)</f>
        <v>0</v>
      </c>
      <c r="BL139" s="14" t="s">
        <v>209</v>
      </c>
      <c r="BM139" s="14" t="s">
        <v>231</v>
      </c>
    </row>
    <row r="140" spans="2:47" s="1" customFormat="1" ht="12">
      <c r="B140" s="35"/>
      <c r="C140" s="36"/>
      <c r="D140" s="209" t="s">
        <v>122</v>
      </c>
      <c r="E140" s="36"/>
      <c r="F140" s="210" t="s">
        <v>230</v>
      </c>
      <c r="G140" s="36"/>
      <c r="H140" s="36"/>
      <c r="I140" s="123"/>
      <c r="J140" s="36"/>
      <c r="K140" s="36"/>
      <c r="L140" s="40"/>
      <c r="M140" s="211"/>
      <c r="N140" s="76"/>
      <c r="O140" s="76"/>
      <c r="P140" s="76"/>
      <c r="Q140" s="76"/>
      <c r="R140" s="76"/>
      <c r="S140" s="76"/>
      <c r="T140" s="77"/>
      <c r="AT140" s="14" t="s">
        <v>122</v>
      </c>
      <c r="AU140" s="14" t="s">
        <v>80</v>
      </c>
    </row>
    <row r="141" spans="2:65" s="1" customFormat="1" ht="16.5" customHeight="1">
      <c r="B141" s="35"/>
      <c r="C141" s="212" t="s">
        <v>7</v>
      </c>
      <c r="D141" s="212" t="s">
        <v>124</v>
      </c>
      <c r="E141" s="213" t="s">
        <v>232</v>
      </c>
      <c r="F141" s="214" t="s">
        <v>233</v>
      </c>
      <c r="G141" s="215" t="s">
        <v>171</v>
      </c>
      <c r="H141" s="216">
        <v>15</v>
      </c>
      <c r="I141" s="217"/>
      <c r="J141" s="218">
        <f>ROUND(I141*H141,2)</f>
        <v>0</v>
      </c>
      <c r="K141" s="214" t="s">
        <v>127</v>
      </c>
      <c r="L141" s="219"/>
      <c r="M141" s="220" t="s">
        <v>19</v>
      </c>
      <c r="N141" s="221" t="s">
        <v>41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AR141" s="14" t="s">
        <v>128</v>
      </c>
      <c r="AT141" s="14" t="s">
        <v>124</v>
      </c>
      <c r="AU141" s="14" t="s">
        <v>80</v>
      </c>
      <c r="AY141" s="14" t="s">
        <v>112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4" t="s">
        <v>78</v>
      </c>
      <c r="BK141" s="208">
        <f>ROUND(I141*H141,2)</f>
        <v>0</v>
      </c>
      <c r="BL141" s="14" t="s">
        <v>128</v>
      </c>
      <c r="BM141" s="14" t="s">
        <v>234</v>
      </c>
    </row>
    <row r="142" spans="2:47" s="1" customFormat="1" ht="12">
      <c r="B142" s="35"/>
      <c r="C142" s="36"/>
      <c r="D142" s="209" t="s">
        <v>122</v>
      </c>
      <c r="E142" s="36"/>
      <c r="F142" s="210" t="s">
        <v>233</v>
      </c>
      <c r="G142" s="36"/>
      <c r="H142" s="36"/>
      <c r="I142" s="123"/>
      <c r="J142" s="36"/>
      <c r="K142" s="36"/>
      <c r="L142" s="40"/>
      <c r="M142" s="211"/>
      <c r="N142" s="76"/>
      <c r="O142" s="76"/>
      <c r="P142" s="76"/>
      <c r="Q142" s="76"/>
      <c r="R142" s="76"/>
      <c r="S142" s="76"/>
      <c r="T142" s="77"/>
      <c r="AT142" s="14" t="s">
        <v>122</v>
      </c>
      <c r="AU142" s="14" t="s">
        <v>80</v>
      </c>
    </row>
    <row r="143" spans="2:65" s="1" customFormat="1" ht="16.5" customHeight="1">
      <c r="B143" s="35"/>
      <c r="C143" s="212" t="s">
        <v>235</v>
      </c>
      <c r="D143" s="212" t="s">
        <v>124</v>
      </c>
      <c r="E143" s="213" t="s">
        <v>236</v>
      </c>
      <c r="F143" s="214" t="s">
        <v>237</v>
      </c>
      <c r="G143" s="215" t="s">
        <v>171</v>
      </c>
      <c r="H143" s="216">
        <v>1</v>
      </c>
      <c r="I143" s="217"/>
      <c r="J143" s="218">
        <f>ROUND(I143*H143,2)</f>
        <v>0</v>
      </c>
      <c r="K143" s="214" t="s">
        <v>127</v>
      </c>
      <c r="L143" s="219"/>
      <c r="M143" s="220" t="s">
        <v>19</v>
      </c>
      <c r="N143" s="221" t="s">
        <v>41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AR143" s="14" t="s">
        <v>128</v>
      </c>
      <c r="AT143" s="14" t="s">
        <v>124</v>
      </c>
      <c r="AU143" s="14" t="s">
        <v>80</v>
      </c>
      <c r="AY143" s="14" t="s">
        <v>112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4" t="s">
        <v>78</v>
      </c>
      <c r="BK143" s="208">
        <f>ROUND(I143*H143,2)</f>
        <v>0</v>
      </c>
      <c r="BL143" s="14" t="s">
        <v>128</v>
      </c>
      <c r="BM143" s="14" t="s">
        <v>238</v>
      </c>
    </row>
    <row r="144" spans="2:47" s="1" customFormat="1" ht="12">
      <c r="B144" s="35"/>
      <c r="C144" s="36"/>
      <c r="D144" s="209" t="s">
        <v>122</v>
      </c>
      <c r="E144" s="36"/>
      <c r="F144" s="210" t="s">
        <v>237</v>
      </c>
      <c r="G144" s="36"/>
      <c r="H144" s="36"/>
      <c r="I144" s="123"/>
      <c r="J144" s="36"/>
      <c r="K144" s="36"/>
      <c r="L144" s="40"/>
      <c r="M144" s="211"/>
      <c r="N144" s="76"/>
      <c r="O144" s="76"/>
      <c r="P144" s="76"/>
      <c r="Q144" s="76"/>
      <c r="R144" s="76"/>
      <c r="S144" s="76"/>
      <c r="T144" s="77"/>
      <c r="AT144" s="14" t="s">
        <v>122</v>
      </c>
      <c r="AU144" s="14" t="s">
        <v>80</v>
      </c>
    </row>
    <row r="145" spans="2:65" s="1" customFormat="1" ht="16.5" customHeight="1">
      <c r="B145" s="35"/>
      <c r="C145" s="197" t="s">
        <v>239</v>
      </c>
      <c r="D145" s="197" t="s">
        <v>115</v>
      </c>
      <c r="E145" s="198" t="s">
        <v>240</v>
      </c>
      <c r="F145" s="199" t="s">
        <v>241</v>
      </c>
      <c r="G145" s="200" t="s">
        <v>148</v>
      </c>
      <c r="H145" s="201">
        <v>2</v>
      </c>
      <c r="I145" s="202"/>
      <c r="J145" s="203">
        <f>ROUND(I145*H145,2)</f>
        <v>0</v>
      </c>
      <c r="K145" s="199" t="s">
        <v>119</v>
      </c>
      <c r="L145" s="40"/>
      <c r="M145" s="204" t="s">
        <v>19</v>
      </c>
      <c r="N145" s="205" t="s">
        <v>41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AR145" s="14" t="s">
        <v>209</v>
      </c>
      <c r="AT145" s="14" t="s">
        <v>115</v>
      </c>
      <c r="AU145" s="14" t="s">
        <v>80</v>
      </c>
      <c r="AY145" s="14" t="s">
        <v>112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4" t="s">
        <v>78</v>
      </c>
      <c r="BK145" s="208">
        <f>ROUND(I145*H145,2)</f>
        <v>0</v>
      </c>
      <c r="BL145" s="14" t="s">
        <v>209</v>
      </c>
      <c r="BM145" s="14" t="s">
        <v>242</v>
      </c>
    </row>
    <row r="146" spans="2:47" s="1" customFormat="1" ht="12">
      <c r="B146" s="35"/>
      <c r="C146" s="36"/>
      <c r="D146" s="209" t="s">
        <v>122</v>
      </c>
      <c r="E146" s="36"/>
      <c r="F146" s="210" t="s">
        <v>241</v>
      </c>
      <c r="G146" s="36"/>
      <c r="H146" s="36"/>
      <c r="I146" s="123"/>
      <c r="J146" s="36"/>
      <c r="K146" s="36"/>
      <c r="L146" s="40"/>
      <c r="M146" s="211"/>
      <c r="N146" s="76"/>
      <c r="O146" s="76"/>
      <c r="P146" s="76"/>
      <c r="Q146" s="76"/>
      <c r="R146" s="76"/>
      <c r="S146" s="76"/>
      <c r="T146" s="77"/>
      <c r="AT146" s="14" t="s">
        <v>122</v>
      </c>
      <c r="AU146" s="14" t="s">
        <v>80</v>
      </c>
    </row>
    <row r="147" spans="2:65" s="1" customFormat="1" ht="16.5" customHeight="1">
      <c r="B147" s="35"/>
      <c r="C147" s="212" t="s">
        <v>243</v>
      </c>
      <c r="D147" s="212" t="s">
        <v>124</v>
      </c>
      <c r="E147" s="213" t="s">
        <v>244</v>
      </c>
      <c r="F147" s="214" t="s">
        <v>245</v>
      </c>
      <c r="G147" s="215" t="s">
        <v>171</v>
      </c>
      <c r="H147" s="216">
        <v>2</v>
      </c>
      <c r="I147" s="217"/>
      <c r="J147" s="218">
        <f>ROUND(I147*H147,2)</f>
        <v>0</v>
      </c>
      <c r="K147" s="214" t="s">
        <v>127</v>
      </c>
      <c r="L147" s="219"/>
      <c r="M147" s="220" t="s">
        <v>19</v>
      </c>
      <c r="N147" s="221" t="s">
        <v>41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AR147" s="14" t="s">
        <v>246</v>
      </c>
      <c r="AT147" s="14" t="s">
        <v>124</v>
      </c>
      <c r="AU147" s="14" t="s">
        <v>80</v>
      </c>
      <c r="AY147" s="14" t="s">
        <v>112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4" t="s">
        <v>78</v>
      </c>
      <c r="BK147" s="208">
        <f>ROUND(I147*H147,2)</f>
        <v>0</v>
      </c>
      <c r="BL147" s="14" t="s">
        <v>209</v>
      </c>
      <c r="BM147" s="14" t="s">
        <v>247</v>
      </c>
    </row>
    <row r="148" spans="2:47" s="1" customFormat="1" ht="12">
      <c r="B148" s="35"/>
      <c r="C148" s="36"/>
      <c r="D148" s="209" t="s">
        <v>122</v>
      </c>
      <c r="E148" s="36"/>
      <c r="F148" s="210" t="s">
        <v>245</v>
      </c>
      <c r="G148" s="36"/>
      <c r="H148" s="36"/>
      <c r="I148" s="123"/>
      <c r="J148" s="36"/>
      <c r="K148" s="36"/>
      <c r="L148" s="40"/>
      <c r="M148" s="211"/>
      <c r="N148" s="76"/>
      <c r="O148" s="76"/>
      <c r="P148" s="76"/>
      <c r="Q148" s="76"/>
      <c r="R148" s="76"/>
      <c r="S148" s="76"/>
      <c r="T148" s="77"/>
      <c r="AT148" s="14" t="s">
        <v>122</v>
      </c>
      <c r="AU148" s="14" t="s">
        <v>80</v>
      </c>
    </row>
    <row r="149" spans="2:63" s="10" customFormat="1" ht="22.8" customHeight="1">
      <c r="B149" s="181"/>
      <c r="C149" s="182"/>
      <c r="D149" s="183" t="s">
        <v>69</v>
      </c>
      <c r="E149" s="195" t="s">
        <v>248</v>
      </c>
      <c r="F149" s="195" t="s">
        <v>249</v>
      </c>
      <c r="G149" s="182"/>
      <c r="H149" s="182"/>
      <c r="I149" s="185"/>
      <c r="J149" s="196">
        <f>BK149</f>
        <v>0</v>
      </c>
      <c r="K149" s="182"/>
      <c r="L149" s="187"/>
      <c r="M149" s="188"/>
      <c r="N149" s="189"/>
      <c r="O149" s="189"/>
      <c r="P149" s="190">
        <f>SUM(P150:P221)</f>
        <v>0</v>
      </c>
      <c r="Q149" s="189"/>
      <c r="R149" s="190">
        <f>SUM(R150:R221)</f>
        <v>9.3054304</v>
      </c>
      <c r="S149" s="189"/>
      <c r="T149" s="191">
        <f>SUM(T150:T221)</f>
        <v>0</v>
      </c>
      <c r="AR149" s="192" t="s">
        <v>134</v>
      </c>
      <c r="AT149" s="193" t="s">
        <v>69</v>
      </c>
      <c r="AU149" s="193" t="s">
        <v>78</v>
      </c>
      <c r="AY149" s="192" t="s">
        <v>112</v>
      </c>
      <c r="BK149" s="194">
        <f>SUM(BK150:BK221)</f>
        <v>0</v>
      </c>
    </row>
    <row r="150" spans="2:65" s="1" customFormat="1" ht="16.5" customHeight="1">
      <c r="B150" s="35"/>
      <c r="C150" s="197" t="s">
        <v>250</v>
      </c>
      <c r="D150" s="197" t="s">
        <v>115</v>
      </c>
      <c r="E150" s="198" t="s">
        <v>251</v>
      </c>
      <c r="F150" s="199" t="s">
        <v>252</v>
      </c>
      <c r="G150" s="200" t="s">
        <v>253</v>
      </c>
      <c r="H150" s="201">
        <v>0.68</v>
      </c>
      <c r="I150" s="202"/>
      <c r="J150" s="203">
        <f>ROUND(I150*H150,2)</f>
        <v>0</v>
      </c>
      <c r="K150" s="199" t="s">
        <v>119</v>
      </c>
      <c r="L150" s="40"/>
      <c r="M150" s="204" t="s">
        <v>19</v>
      </c>
      <c r="N150" s="205" t="s">
        <v>41</v>
      </c>
      <c r="O150" s="76"/>
      <c r="P150" s="206">
        <f>O150*H150</f>
        <v>0</v>
      </c>
      <c r="Q150" s="206">
        <v>0.00193</v>
      </c>
      <c r="R150" s="206">
        <f>Q150*H150</f>
        <v>0.0013124000000000002</v>
      </c>
      <c r="S150" s="206">
        <v>0</v>
      </c>
      <c r="T150" s="207">
        <f>S150*H150</f>
        <v>0</v>
      </c>
      <c r="AR150" s="14" t="s">
        <v>209</v>
      </c>
      <c r="AT150" s="14" t="s">
        <v>115</v>
      </c>
      <c r="AU150" s="14" t="s">
        <v>80</v>
      </c>
      <c r="AY150" s="14" t="s">
        <v>112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4" t="s">
        <v>78</v>
      </c>
      <c r="BK150" s="208">
        <f>ROUND(I150*H150,2)</f>
        <v>0</v>
      </c>
      <c r="BL150" s="14" t="s">
        <v>209</v>
      </c>
      <c r="BM150" s="14" t="s">
        <v>254</v>
      </c>
    </row>
    <row r="151" spans="2:47" s="1" customFormat="1" ht="12">
      <c r="B151" s="35"/>
      <c r="C151" s="36"/>
      <c r="D151" s="209" t="s">
        <v>122</v>
      </c>
      <c r="E151" s="36"/>
      <c r="F151" s="210" t="s">
        <v>255</v>
      </c>
      <c r="G151" s="36"/>
      <c r="H151" s="36"/>
      <c r="I151" s="123"/>
      <c r="J151" s="36"/>
      <c r="K151" s="36"/>
      <c r="L151" s="40"/>
      <c r="M151" s="211"/>
      <c r="N151" s="76"/>
      <c r="O151" s="76"/>
      <c r="P151" s="76"/>
      <c r="Q151" s="76"/>
      <c r="R151" s="76"/>
      <c r="S151" s="76"/>
      <c r="T151" s="77"/>
      <c r="AT151" s="14" t="s">
        <v>122</v>
      </c>
      <c r="AU151" s="14" t="s">
        <v>80</v>
      </c>
    </row>
    <row r="152" spans="2:47" s="1" customFormat="1" ht="12">
      <c r="B152" s="35"/>
      <c r="C152" s="36"/>
      <c r="D152" s="209" t="s">
        <v>202</v>
      </c>
      <c r="E152" s="36"/>
      <c r="F152" s="222" t="s">
        <v>256</v>
      </c>
      <c r="G152" s="36"/>
      <c r="H152" s="36"/>
      <c r="I152" s="123"/>
      <c r="J152" s="36"/>
      <c r="K152" s="36"/>
      <c r="L152" s="40"/>
      <c r="M152" s="211"/>
      <c r="N152" s="76"/>
      <c r="O152" s="76"/>
      <c r="P152" s="76"/>
      <c r="Q152" s="76"/>
      <c r="R152" s="76"/>
      <c r="S152" s="76"/>
      <c r="T152" s="77"/>
      <c r="AT152" s="14" t="s">
        <v>202</v>
      </c>
      <c r="AU152" s="14" t="s">
        <v>80</v>
      </c>
    </row>
    <row r="153" spans="2:65" s="1" customFormat="1" ht="16.5" customHeight="1">
      <c r="B153" s="35"/>
      <c r="C153" s="197" t="s">
        <v>257</v>
      </c>
      <c r="D153" s="197" t="s">
        <v>115</v>
      </c>
      <c r="E153" s="198" t="s">
        <v>258</v>
      </c>
      <c r="F153" s="199" t="s">
        <v>259</v>
      </c>
      <c r="G153" s="200" t="s">
        <v>260</v>
      </c>
      <c r="H153" s="201">
        <v>325</v>
      </c>
      <c r="I153" s="202"/>
      <c r="J153" s="203">
        <f>ROUND(I153*H153,2)</f>
        <v>0</v>
      </c>
      <c r="K153" s="199" t="s">
        <v>119</v>
      </c>
      <c r="L153" s="40"/>
      <c r="M153" s="204" t="s">
        <v>19</v>
      </c>
      <c r="N153" s="205" t="s">
        <v>41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AR153" s="14" t="s">
        <v>209</v>
      </c>
      <c r="AT153" s="14" t="s">
        <v>115</v>
      </c>
      <c r="AU153" s="14" t="s">
        <v>80</v>
      </c>
      <c r="AY153" s="14" t="s">
        <v>112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4" t="s">
        <v>78</v>
      </c>
      <c r="BK153" s="208">
        <f>ROUND(I153*H153,2)</f>
        <v>0</v>
      </c>
      <c r="BL153" s="14" t="s">
        <v>209</v>
      </c>
      <c r="BM153" s="14" t="s">
        <v>261</v>
      </c>
    </row>
    <row r="154" spans="2:47" s="1" customFormat="1" ht="12">
      <c r="B154" s="35"/>
      <c r="C154" s="36"/>
      <c r="D154" s="209" t="s">
        <v>122</v>
      </c>
      <c r="E154" s="36"/>
      <c r="F154" s="210" t="s">
        <v>262</v>
      </c>
      <c r="G154" s="36"/>
      <c r="H154" s="36"/>
      <c r="I154" s="123"/>
      <c r="J154" s="36"/>
      <c r="K154" s="36"/>
      <c r="L154" s="40"/>
      <c r="M154" s="211"/>
      <c r="N154" s="76"/>
      <c r="O154" s="76"/>
      <c r="P154" s="76"/>
      <c r="Q154" s="76"/>
      <c r="R154" s="76"/>
      <c r="S154" s="76"/>
      <c r="T154" s="77"/>
      <c r="AT154" s="14" t="s">
        <v>122</v>
      </c>
      <c r="AU154" s="14" t="s">
        <v>80</v>
      </c>
    </row>
    <row r="155" spans="2:47" s="1" customFormat="1" ht="12">
      <c r="B155" s="35"/>
      <c r="C155" s="36"/>
      <c r="D155" s="209" t="s">
        <v>202</v>
      </c>
      <c r="E155" s="36"/>
      <c r="F155" s="222" t="s">
        <v>263</v>
      </c>
      <c r="G155" s="36"/>
      <c r="H155" s="36"/>
      <c r="I155" s="123"/>
      <c r="J155" s="36"/>
      <c r="K155" s="36"/>
      <c r="L155" s="40"/>
      <c r="M155" s="211"/>
      <c r="N155" s="76"/>
      <c r="O155" s="76"/>
      <c r="P155" s="76"/>
      <c r="Q155" s="76"/>
      <c r="R155" s="76"/>
      <c r="S155" s="76"/>
      <c r="T155" s="77"/>
      <c r="AT155" s="14" t="s">
        <v>202</v>
      </c>
      <c r="AU155" s="14" t="s">
        <v>80</v>
      </c>
    </row>
    <row r="156" spans="2:47" s="1" customFormat="1" ht="12">
      <c r="B156" s="35"/>
      <c r="C156" s="36"/>
      <c r="D156" s="209" t="s">
        <v>130</v>
      </c>
      <c r="E156" s="36"/>
      <c r="F156" s="222" t="s">
        <v>264</v>
      </c>
      <c r="G156" s="36"/>
      <c r="H156" s="36"/>
      <c r="I156" s="123"/>
      <c r="J156" s="36"/>
      <c r="K156" s="36"/>
      <c r="L156" s="40"/>
      <c r="M156" s="211"/>
      <c r="N156" s="76"/>
      <c r="O156" s="76"/>
      <c r="P156" s="76"/>
      <c r="Q156" s="76"/>
      <c r="R156" s="76"/>
      <c r="S156" s="76"/>
      <c r="T156" s="77"/>
      <c r="AT156" s="14" t="s">
        <v>130</v>
      </c>
      <c r="AU156" s="14" t="s">
        <v>80</v>
      </c>
    </row>
    <row r="157" spans="2:51" s="11" customFormat="1" ht="12">
      <c r="B157" s="223"/>
      <c r="C157" s="224"/>
      <c r="D157" s="209" t="s">
        <v>132</v>
      </c>
      <c r="E157" s="225" t="s">
        <v>19</v>
      </c>
      <c r="F157" s="226" t="s">
        <v>265</v>
      </c>
      <c r="G157" s="224"/>
      <c r="H157" s="227">
        <v>325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132</v>
      </c>
      <c r="AU157" s="233" t="s">
        <v>80</v>
      </c>
      <c r="AV157" s="11" t="s">
        <v>80</v>
      </c>
      <c r="AW157" s="11" t="s">
        <v>32</v>
      </c>
      <c r="AX157" s="11" t="s">
        <v>78</v>
      </c>
      <c r="AY157" s="233" t="s">
        <v>112</v>
      </c>
    </row>
    <row r="158" spans="2:65" s="1" customFormat="1" ht="16.5" customHeight="1">
      <c r="B158" s="35"/>
      <c r="C158" s="197" t="s">
        <v>266</v>
      </c>
      <c r="D158" s="197" t="s">
        <v>115</v>
      </c>
      <c r="E158" s="198" t="s">
        <v>267</v>
      </c>
      <c r="F158" s="199" t="s">
        <v>268</v>
      </c>
      <c r="G158" s="200" t="s">
        <v>260</v>
      </c>
      <c r="H158" s="201">
        <v>9.75</v>
      </c>
      <c r="I158" s="202"/>
      <c r="J158" s="203">
        <f>ROUND(I158*H158,2)</f>
        <v>0</v>
      </c>
      <c r="K158" s="199" t="s">
        <v>119</v>
      </c>
      <c r="L158" s="40"/>
      <c r="M158" s="204" t="s">
        <v>19</v>
      </c>
      <c r="N158" s="205" t="s">
        <v>41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AR158" s="14" t="s">
        <v>209</v>
      </c>
      <c r="AT158" s="14" t="s">
        <v>115</v>
      </c>
      <c r="AU158" s="14" t="s">
        <v>80</v>
      </c>
      <c r="AY158" s="14" t="s">
        <v>112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4" t="s">
        <v>78</v>
      </c>
      <c r="BK158" s="208">
        <f>ROUND(I158*H158,2)</f>
        <v>0</v>
      </c>
      <c r="BL158" s="14" t="s">
        <v>209</v>
      </c>
      <c r="BM158" s="14" t="s">
        <v>269</v>
      </c>
    </row>
    <row r="159" spans="2:47" s="1" customFormat="1" ht="12">
      <c r="B159" s="35"/>
      <c r="C159" s="36"/>
      <c r="D159" s="209" t="s">
        <v>122</v>
      </c>
      <c r="E159" s="36"/>
      <c r="F159" s="210" t="s">
        <v>270</v>
      </c>
      <c r="G159" s="36"/>
      <c r="H159" s="36"/>
      <c r="I159" s="123"/>
      <c r="J159" s="36"/>
      <c r="K159" s="36"/>
      <c r="L159" s="40"/>
      <c r="M159" s="211"/>
      <c r="N159" s="76"/>
      <c r="O159" s="76"/>
      <c r="P159" s="76"/>
      <c r="Q159" s="76"/>
      <c r="R159" s="76"/>
      <c r="S159" s="76"/>
      <c r="T159" s="77"/>
      <c r="AT159" s="14" t="s">
        <v>122</v>
      </c>
      <c r="AU159" s="14" t="s">
        <v>80</v>
      </c>
    </row>
    <row r="160" spans="2:47" s="1" customFormat="1" ht="12">
      <c r="B160" s="35"/>
      <c r="C160" s="36"/>
      <c r="D160" s="209" t="s">
        <v>202</v>
      </c>
      <c r="E160" s="36"/>
      <c r="F160" s="222" t="s">
        <v>263</v>
      </c>
      <c r="G160" s="36"/>
      <c r="H160" s="36"/>
      <c r="I160" s="123"/>
      <c r="J160" s="36"/>
      <c r="K160" s="36"/>
      <c r="L160" s="40"/>
      <c r="M160" s="211"/>
      <c r="N160" s="76"/>
      <c r="O160" s="76"/>
      <c r="P160" s="76"/>
      <c r="Q160" s="76"/>
      <c r="R160" s="76"/>
      <c r="S160" s="76"/>
      <c r="T160" s="77"/>
      <c r="AT160" s="14" t="s">
        <v>202</v>
      </c>
      <c r="AU160" s="14" t="s">
        <v>80</v>
      </c>
    </row>
    <row r="161" spans="2:47" s="1" customFormat="1" ht="12">
      <c r="B161" s="35"/>
      <c r="C161" s="36"/>
      <c r="D161" s="209" t="s">
        <v>130</v>
      </c>
      <c r="E161" s="36"/>
      <c r="F161" s="222" t="s">
        <v>271</v>
      </c>
      <c r="G161" s="36"/>
      <c r="H161" s="36"/>
      <c r="I161" s="123"/>
      <c r="J161" s="36"/>
      <c r="K161" s="36"/>
      <c r="L161" s="40"/>
      <c r="M161" s="211"/>
      <c r="N161" s="76"/>
      <c r="O161" s="76"/>
      <c r="P161" s="76"/>
      <c r="Q161" s="76"/>
      <c r="R161" s="76"/>
      <c r="S161" s="76"/>
      <c r="T161" s="77"/>
      <c r="AT161" s="14" t="s">
        <v>130</v>
      </c>
      <c r="AU161" s="14" t="s">
        <v>80</v>
      </c>
    </row>
    <row r="162" spans="2:51" s="11" customFormat="1" ht="12">
      <c r="B162" s="223"/>
      <c r="C162" s="224"/>
      <c r="D162" s="209" t="s">
        <v>132</v>
      </c>
      <c r="E162" s="225" t="s">
        <v>19</v>
      </c>
      <c r="F162" s="226" t="s">
        <v>272</v>
      </c>
      <c r="G162" s="224"/>
      <c r="H162" s="227">
        <v>9.75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132</v>
      </c>
      <c r="AU162" s="233" t="s">
        <v>80</v>
      </c>
      <c r="AV162" s="11" t="s">
        <v>80</v>
      </c>
      <c r="AW162" s="11" t="s">
        <v>32</v>
      </c>
      <c r="AX162" s="11" t="s">
        <v>78</v>
      </c>
      <c r="AY162" s="233" t="s">
        <v>112</v>
      </c>
    </row>
    <row r="163" spans="2:65" s="1" customFormat="1" ht="16.5" customHeight="1">
      <c r="B163" s="35"/>
      <c r="C163" s="197" t="s">
        <v>273</v>
      </c>
      <c r="D163" s="197" t="s">
        <v>115</v>
      </c>
      <c r="E163" s="198" t="s">
        <v>274</v>
      </c>
      <c r="F163" s="199" t="s">
        <v>275</v>
      </c>
      <c r="G163" s="200" t="s">
        <v>276</v>
      </c>
      <c r="H163" s="201">
        <v>4.95</v>
      </c>
      <c r="I163" s="202"/>
      <c r="J163" s="203">
        <f>ROUND(I163*H163,2)</f>
        <v>0</v>
      </c>
      <c r="K163" s="199" t="s">
        <v>119</v>
      </c>
      <c r="L163" s="40"/>
      <c r="M163" s="204" t="s">
        <v>19</v>
      </c>
      <c r="N163" s="205" t="s">
        <v>41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AR163" s="14" t="s">
        <v>209</v>
      </c>
      <c r="AT163" s="14" t="s">
        <v>115</v>
      </c>
      <c r="AU163" s="14" t="s">
        <v>80</v>
      </c>
      <c r="AY163" s="14" t="s">
        <v>112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4" t="s">
        <v>78</v>
      </c>
      <c r="BK163" s="208">
        <f>ROUND(I163*H163,2)</f>
        <v>0</v>
      </c>
      <c r="BL163" s="14" t="s">
        <v>209</v>
      </c>
      <c r="BM163" s="14" t="s">
        <v>277</v>
      </c>
    </row>
    <row r="164" spans="2:47" s="1" customFormat="1" ht="12">
      <c r="B164" s="35"/>
      <c r="C164" s="36"/>
      <c r="D164" s="209" t="s">
        <v>122</v>
      </c>
      <c r="E164" s="36"/>
      <c r="F164" s="210" t="s">
        <v>278</v>
      </c>
      <c r="G164" s="36"/>
      <c r="H164" s="36"/>
      <c r="I164" s="123"/>
      <c r="J164" s="36"/>
      <c r="K164" s="36"/>
      <c r="L164" s="40"/>
      <c r="M164" s="211"/>
      <c r="N164" s="76"/>
      <c r="O164" s="76"/>
      <c r="P164" s="76"/>
      <c r="Q164" s="76"/>
      <c r="R164" s="76"/>
      <c r="S164" s="76"/>
      <c r="T164" s="77"/>
      <c r="AT164" s="14" t="s">
        <v>122</v>
      </c>
      <c r="AU164" s="14" t="s">
        <v>80</v>
      </c>
    </row>
    <row r="165" spans="2:51" s="11" customFormat="1" ht="12">
      <c r="B165" s="223"/>
      <c r="C165" s="224"/>
      <c r="D165" s="209" t="s">
        <v>132</v>
      </c>
      <c r="E165" s="225" t="s">
        <v>19</v>
      </c>
      <c r="F165" s="226" t="s">
        <v>279</v>
      </c>
      <c r="G165" s="224"/>
      <c r="H165" s="227">
        <v>4.95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132</v>
      </c>
      <c r="AU165" s="233" t="s">
        <v>80</v>
      </c>
      <c r="AV165" s="11" t="s">
        <v>80</v>
      </c>
      <c r="AW165" s="11" t="s">
        <v>32</v>
      </c>
      <c r="AX165" s="11" t="s">
        <v>78</v>
      </c>
      <c r="AY165" s="233" t="s">
        <v>112</v>
      </c>
    </row>
    <row r="166" spans="2:65" s="1" customFormat="1" ht="16.5" customHeight="1">
      <c r="B166" s="35"/>
      <c r="C166" s="197" t="s">
        <v>280</v>
      </c>
      <c r="D166" s="197" t="s">
        <v>115</v>
      </c>
      <c r="E166" s="198" t="s">
        <v>281</v>
      </c>
      <c r="F166" s="199" t="s">
        <v>282</v>
      </c>
      <c r="G166" s="200" t="s">
        <v>276</v>
      </c>
      <c r="H166" s="201">
        <v>2.7</v>
      </c>
      <c r="I166" s="202"/>
      <c r="J166" s="203">
        <f>ROUND(I166*H166,2)</f>
        <v>0</v>
      </c>
      <c r="K166" s="199" t="s">
        <v>119</v>
      </c>
      <c r="L166" s="40"/>
      <c r="M166" s="204" t="s">
        <v>19</v>
      </c>
      <c r="N166" s="205" t="s">
        <v>41</v>
      </c>
      <c r="O166" s="76"/>
      <c r="P166" s="206">
        <f>O166*H166</f>
        <v>0</v>
      </c>
      <c r="Q166" s="206">
        <v>2.25634</v>
      </c>
      <c r="R166" s="206">
        <f>Q166*H166</f>
        <v>6.092118</v>
      </c>
      <c r="S166" s="206">
        <v>0</v>
      </c>
      <c r="T166" s="207">
        <f>S166*H166</f>
        <v>0</v>
      </c>
      <c r="AR166" s="14" t="s">
        <v>209</v>
      </c>
      <c r="AT166" s="14" t="s">
        <v>115</v>
      </c>
      <c r="AU166" s="14" t="s">
        <v>80</v>
      </c>
      <c r="AY166" s="14" t="s">
        <v>112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4" t="s">
        <v>78</v>
      </c>
      <c r="BK166" s="208">
        <f>ROUND(I166*H166,2)</f>
        <v>0</v>
      </c>
      <c r="BL166" s="14" t="s">
        <v>209</v>
      </c>
      <c r="BM166" s="14" t="s">
        <v>283</v>
      </c>
    </row>
    <row r="167" spans="2:47" s="1" customFormat="1" ht="12">
      <c r="B167" s="35"/>
      <c r="C167" s="36"/>
      <c r="D167" s="209" t="s">
        <v>122</v>
      </c>
      <c r="E167" s="36"/>
      <c r="F167" s="210" t="s">
        <v>284</v>
      </c>
      <c r="G167" s="36"/>
      <c r="H167" s="36"/>
      <c r="I167" s="123"/>
      <c r="J167" s="36"/>
      <c r="K167" s="36"/>
      <c r="L167" s="40"/>
      <c r="M167" s="211"/>
      <c r="N167" s="76"/>
      <c r="O167" s="76"/>
      <c r="P167" s="76"/>
      <c r="Q167" s="76"/>
      <c r="R167" s="76"/>
      <c r="S167" s="76"/>
      <c r="T167" s="77"/>
      <c r="AT167" s="14" t="s">
        <v>122</v>
      </c>
      <c r="AU167" s="14" t="s">
        <v>80</v>
      </c>
    </row>
    <row r="168" spans="2:47" s="1" customFormat="1" ht="12">
      <c r="B168" s="35"/>
      <c r="C168" s="36"/>
      <c r="D168" s="209" t="s">
        <v>130</v>
      </c>
      <c r="E168" s="36"/>
      <c r="F168" s="222" t="s">
        <v>285</v>
      </c>
      <c r="G168" s="36"/>
      <c r="H168" s="36"/>
      <c r="I168" s="123"/>
      <c r="J168" s="36"/>
      <c r="K168" s="36"/>
      <c r="L168" s="40"/>
      <c r="M168" s="211"/>
      <c r="N168" s="76"/>
      <c r="O168" s="76"/>
      <c r="P168" s="76"/>
      <c r="Q168" s="76"/>
      <c r="R168" s="76"/>
      <c r="S168" s="76"/>
      <c r="T168" s="77"/>
      <c r="AT168" s="14" t="s">
        <v>130</v>
      </c>
      <c r="AU168" s="14" t="s">
        <v>80</v>
      </c>
    </row>
    <row r="169" spans="2:51" s="11" customFormat="1" ht="12">
      <c r="B169" s="223"/>
      <c r="C169" s="224"/>
      <c r="D169" s="209" t="s">
        <v>132</v>
      </c>
      <c r="E169" s="225" t="s">
        <v>19</v>
      </c>
      <c r="F169" s="226" t="s">
        <v>286</v>
      </c>
      <c r="G169" s="224"/>
      <c r="H169" s="227">
        <v>2.7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132</v>
      </c>
      <c r="AU169" s="233" t="s">
        <v>80</v>
      </c>
      <c r="AV169" s="11" t="s">
        <v>80</v>
      </c>
      <c r="AW169" s="11" t="s">
        <v>32</v>
      </c>
      <c r="AX169" s="11" t="s">
        <v>78</v>
      </c>
      <c r="AY169" s="233" t="s">
        <v>112</v>
      </c>
    </row>
    <row r="170" spans="2:65" s="1" customFormat="1" ht="16.5" customHeight="1">
      <c r="B170" s="35"/>
      <c r="C170" s="212" t="s">
        <v>287</v>
      </c>
      <c r="D170" s="212" t="s">
        <v>124</v>
      </c>
      <c r="E170" s="213" t="s">
        <v>288</v>
      </c>
      <c r="F170" s="214" t="s">
        <v>289</v>
      </c>
      <c r="G170" s="215" t="s">
        <v>118</v>
      </c>
      <c r="H170" s="216">
        <v>18</v>
      </c>
      <c r="I170" s="217"/>
      <c r="J170" s="218">
        <f>ROUND(I170*H170,2)</f>
        <v>0</v>
      </c>
      <c r="K170" s="214" t="s">
        <v>119</v>
      </c>
      <c r="L170" s="219"/>
      <c r="M170" s="220" t="s">
        <v>19</v>
      </c>
      <c r="N170" s="221" t="s">
        <v>41</v>
      </c>
      <c r="O170" s="76"/>
      <c r="P170" s="206">
        <f>O170*H170</f>
        <v>0</v>
      </c>
      <c r="Q170" s="206">
        <v>0.01313</v>
      </c>
      <c r="R170" s="206">
        <f>Q170*H170</f>
        <v>0.23634</v>
      </c>
      <c r="S170" s="206">
        <v>0</v>
      </c>
      <c r="T170" s="207">
        <f>S170*H170</f>
        <v>0</v>
      </c>
      <c r="AR170" s="14" t="s">
        <v>128</v>
      </c>
      <c r="AT170" s="14" t="s">
        <v>124</v>
      </c>
      <c r="AU170" s="14" t="s">
        <v>80</v>
      </c>
      <c r="AY170" s="14" t="s">
        <v>112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4" t="s">
        <v>78</v>
      </c>
      <c r="BK170" s="208">
        <f>ROUND(I170*H170,2)</f>
        <v>0</v>
      </c>
      <c r="BL170" s="14" t="s">
        <v>128</v>
      </c>
      <c r="BM170" s="14" t="s">
        <v>290</v>
      </c>
    </row>
    <row r="171" spans="2:47" s="1" customFormat="1" ht="12">
      <c r="B171" s="35"/>
      <c r="C171" s="36"/>
      <c r="D171" s="209" t="s">
        <v>122</v>
      </c>
      <c r="E171" s="36"/>
      <c r="F171" s="210" t="s">
        <v>289</v>
      </c>
      <c r="G171" s="36"/>
      <c r="H171" s="36"/>
      <c r="I171" s="123"/>
      <c r="J171" s="36"/>
      <c r="K171" s="36"/>
      <c r="L171" s="40"/>
      <c r="M171" s="211"/>
      <c r="N171" s="76"/>
      <c r="O171" s="76"/>
      <c r="P171" s="76"/>
      <c r="Q171" s="76"/>
      <c r="R171" s="76"/>
      <c r="S171" s="76"/>
      <c r="T171" s="77"/>
      <c r="AT171" s="14" t="s">
        <v>122</v>
      </c>
      <c r="AU171" s="14" t="s">
        <v>80</v>
      </c>
    </row>
    <row r="172" spans="2:47" s="1" customFormat="1" ht="12">
      <c r="B172" s="35"/>
      <c r="C172" s="36"/>
      <c r="D172" s="209" t="s">
        <v>130</v>
      </c>
      <c r="E172" s="36"/>
      <c r="F172" s="222" t="s">
        <v>291</v>
      </c>
      <c r="G172" s="36"/>
      <c r="H172" s="36"/>
      <c r="I172" s="123"/>
      <c r="J172" s="36"/>
      <c r="K172" s="36"/>
      <c r="L172" s="40"/>
      <c r="M172" s="211"/>
      <c r="N172" s="76"/>
      <c r="O172" s="76"/>
      <c r="P172" s="76"/>
      <c r="Q172" s="76"/>
      <c r="R172" s="76"/>
      <c r="S172" s="76"/>
      <c r="T172" s="77"/>
      <c r="AT172" s="14" t="s">
        <v>130</v>
      </c>
      <c r="AU172" s="14" t="s">
        <v>80</v>
      </c>
    </row>
    <row r="173" spans="2:65" s="1" customFormat="1" ht="16.5" customHeight="1">
      <c r="B173" s="35"/>
      <c r="C173" s="197" t="s">
        <v>292</v>
      </c>
      <c r="D173" s="197" t="s">
        <v>115</v>
      </c>
      <c r="E173" s="198" t="s">
        <v>293</v>
      </c>
      <c r="F173" s="199" t="s">
        <v>294</v>
      </c>
      <c r="G173" s="200" t="s">
        <v>276</v>
      </c>
      <c r="H173" s="201">
        <v>2.957</v>
      </c>
      <c r="I173" s="202"/>
      <c r="J173" s="203">
        <f>ROUND(I173*H173,2)</f>
        <v>0</v>
      </c>
      <c r="K173" s="199" t="s">
        <v>119</v>
      </c>
      <c r="L173" s="40"/>
      <c r="M173" s="204" t="s">
        <v>19</v>
      </c>
      <c r="N173" s="205" t="s">
        <v>41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AR173" s="14" t="s">
        <v>209</v>
      </c>
      <c r="AT173" s="14" t="s">
        <v>115</v>
      </c>
      <c r="AU173" s="14" t="s">
        <v>80</v>
      </c>
      <c r="AY173" s="14" t="s">
        <v>112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4" t="s">
        <v>78</v>
      </c>
      <c r="BK173" s="208">
        <f>ROUND(I173*H173,2)</f>
        <v>0</v>
      </c>
      <c r="BL173" s="14" t="s">
        <v>209</v>
      </c>
      <c r="BM173" s="14" t="s">
        <v>295</v>
      </c>
    </row>
    <row r="174" spans="2:47" s="1" customFormat="1" ht="12">
      <c r="B174" s="35"/>
      <c r="C174" s="36"/>
      <c r="D174" s="209" t="s">
        <v>122</v>
      </c>
      <c r="E174" s="36"/>
      <c r="F174" s="210" t="s">
        <v>296</v>
      </c>
      <c r="G174" s="36"/>
      <c r="H174" s="36"/>
      <c r="I174" s="123"/>
      <c r="J174" s="36"/>
      <c r="K174" s="36"/>
      <c r="L174" s="40"/>
      <c r="M174" s="211"/>
      <c r="N174" s="76"/>
      <c r="O174" s="76"/>
      <c r="P174" s="76"/>
      <c r="Q174" s="76"/>
      <c r="R174" s="76"/>
      <c r="S174" s="76"/>
      <c r="T174" s="77"/>
      <c r="AT174" s="14" t="s">
        <v>122</v>
      </c>
      <c r="AU174" s="14" t="s">
        <v>80</v>
      </c>
    </row>
    <row r="175" spans="2:51" s="11" customFormat="1" ht="12">
      <c r="B175" s="223"/>
      <c r="C175" s="224"/>
      <c r="D175" s="209" t="s">
        <v>132</v>
      </c>
      <c r="E175" s="225" t="s">
        <v>19</v>
      </c>
      <c r="F175" s="226" t="s">
        <v>297</v>
      </c>
      <c r="G175" s="224"/>
      <c r="H175" s="227">
        <v>2.957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132</v>
      </c>
      <c r="AU175" s="233" t="s">
        <v>80</v>
      </c>
      <c r="AV175" s="11" t="s">
        <v>80</v>
      </c>
      <c r="AW175" s="11" t="s">
        <v>32</v>
      </c>
      <c r="AX175" s="11" t="s">
        <v>78</v>
      </c>
      <c r="AY175" s="233" t="s">
        <v>112</v>
      </c>
    </row>
    <row r="176" spans="2:65" s="1" customFormat="1" ht="16.5" customHeight="1">
      <c r="B176" s="35"/>
      <c r="C176" s="197" t="s">
        <v>143</v>
      </c>
      <c r="D176" s="197" t="s">
        <v>115</v>
      </c>
      <c r="E176" s="198" t="s">
        <v>298</v>
      </c>
      <c r="F176" s="199" t="s">
        <v>299</v>
      </c>
      <c r="G176" s="200" t="s">
        <v>118</v>
      </c>
      <c r="H176" s="201">
        <v>670</v>
      </c>
      <c r="I176" s="202"/>
      <c r="J176" s="203">
        <f>ROUND(I176*H176,2)</f>
        <v>0</v>
      </c>
      <c r="K176" s="199" t="s">
        <v>119</v>
      </c>
      <c r="L176" s="40"/>
      <c r="M176" s="204" t="s">
        <v>19</v>
      </c>
      <c r="N176" s="205" t="s">
        <v>41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14" t="s">
        <v>209</v>
      </c>
      <c r="AT176" s="14" t="s">
        <v>115</v>
      </c>
      <c r="AU176" s="14" t="s">
        <v>80</v>
      </c>
      <c r="AY176" s="14" t="s">
        <v>112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4" t="s">
        <v>78</v>
      </c>
      <c r="BK176" s="208">
        <f>ROUND(I176*H176,2)</f>
        <v>0</v>
      </c>
      <c r="BL176" s="14" t="s">
        <v>209</v>
      </c>
      <c r="BM176" s="14" t="s">
        <v>300</v>
      </c>
    </row>
    <row r="177" spans="2:47" s="1" customFormat="1" ht="12">
      <c r="B177" s="35"/>
      <c r="C177" s="36"/>
      <c r="D177" s="209" t="s">
        <v>122</v>
      </c>
      <c r="E177" s="36"/>
      <c r="F177" s="210" t="s">
        <v>301</v>
      </c>
      <c r="G177" s="36"/>
      <c r="H177" s="36"/>
      <c r="I177" s="123"/>
      <c r="J177" s="36"/>
      <c r="K177" s="36"/>
      <c r="L177" s="40"/>
      <c r="M177" s="211"/>
      <c r="N177" s="76"/>
      <c r="O177" s="76"/>
      <c r="P177" s="76"/>
      <c r="Q177" s="76"/>
      <c r="R177" s="76"/>
      <c r="S177" s="76"/>
      <c r="T177" s="77"/>
      <c r="AT177" s="14" t="s">
        <v>122</v>
      </c>
      <c r="AU177" s="14" t="s">
        <v>80</v>
      </c>
    </row>
    <row r="178" spans="2:47" s="1" customFormat="1" ht="12">
      <c r="B178" s="35"/>
      <c r="C178" s="36"/>
      <c r="D178" s="209" t="s">
        <v>202</v>
      </c>
      <c r="E178" s="36"/>
      <c r="F178" s="222" t="s">
        <v>302</v>
      </c>
      <c r="G178" s="36"/>
      <c r="H178" s="36"/>
      <c r="I178" s="123"/>
      <c r="J178" s="36"/>
      <c r="K178" s="36"/>
      <c r="L178" s="40"/>
      <c r="M178" s="211"/>
      <c r="N178" s="76"/>
      <c r="O178" s="76"/>
      <c r="P178" s="76"/>
      <c r="Q178" s="76"/>
      <c r="R178" s="76"/>
      <c r="S178" s="76"/>
      <c r="T178" s="77"/>
      <c r="AT178" s="14" t="s">
        <v>202</v>
      </c>
      <c r="AU178" s="14" t="s">
        <v>80</v>
      </c>
    </row>
    <row r="179" spans="2:65" s="1" customFormat="1" ht="16.5" customHeight="1">
      <c r="B179" s="35"/>
      <c r="C179" s="197" t="s">
        <v>303</v>
      </c>
      <c r="D179" s="197" t="s">
        <v>115</v>
      </c>
      <c r="E179" s="198" t="s">
        <v>304</v>
      </c>
      <c r="F179" s="199" t="s">
        <v>305</v>
      </c>
      <c r="G179" s="200" t="s">
        <v>118</v>
      </c>
      <c r="H179" s="201">
        <v>6</v>
      </c>
      <c r="I179" s="202"/>
      <c r="J179" s="203">
        <f>ROUND(I179*H179,2)</f>
        <v>0</v>
      </c>
      <c r="K179" s="199" t="s">
        <v>119</v>
      </c>
      <c r="L179" s="40"/>
      <c r="M179" s="204" t="s">
        <v>19</v>
      </c>
      <c r="N179" s="205" t="s">
        <v>41</v>
      </c>
      <c r="O179" s="76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AR179" s="14" t="s">
        <v>209</v>
      </c>
      <c r="AT179" s="14" t="s">
        <v>115</v>
      </c>
      <c r="AU179" s="14" t="s">
        <v>80</v>
      </c>
      <c r="AY179" s="14" t="s">
        <v>112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4" t="s">
        <v>78</v>
      </c>
      <c r="BK179" s="208">
        <f>ROUND(I179*H179,2)</f>
        <v>0</v>
      </c>
      <c r="BL179" s="14" t="s">
        <v>209</v>
      </c>
      <c r="BM179" s="14" t="s">
        <v>306</v>
      </c>
    </row>
    <row r="180" spans="2:47" s="1" customFormat="1" ht="12">
      <c r="B180" s="35"/>
      <c r="C180" s="36"/>
      <c r="D180" s="209" t="s">
        <v>122</v>
      </c>
      <c r="E180" s="36"/>
      <c r="F180" s="210" t="s">
        <v>307</v>
      </c>
      <c r="G180" s="36"/>
      <c r="H180" s="36"/>
      <c r="I180" s="123"/>
      <c r="J180" s="36"/>
      <c r="K180" s="36"/>
      <c r="L180" s="40"/>
      <c r="M180" s="211"/>
      <c r="N180" s="76"/>
      <c r="O180" s="76"/>
      <c r="P180" s="76"/>
      <c r="Q180" s="76"/>
      <c r="R180" s="76"/>
      <c r="S180" s="76"/>
      <c r="T180" s="77"/>
      <c r="AT180" s="14" t="s">
        <v>122</v>
      </c>
      <c r="AU180" s="14" t="s">
        <v>80</v>
      </c>
    </row>
    <row r="181" spans="2:47" s="1" customFormat="1" ht="12">
      <c r="B181" s="35"/>
      <c r="C181" s="36"/>
      <c r="D181" s="209" t="s">
        <v>202</v>
      </c>
      <c r="E181" s="36"/>
      <c r="F181" s="222" t="s">
        <v>308</v>
      </c>
      <c r="G181" s="36"/>
      <c r="H181" s="36"/>
      <c r="I181" s="123"/>
      <c r="J181" s="36"/>
      <c r="K181" s="36"/>
      <c r="L181" s="40"/>
      <c r="M181" s="211"/>
      <c r="N181" s="76"/>
      <c r="O181" s="76"/>
      <c r="P181" s="76"/>
      <c r="Q181" s="76"/>
      <c r="R181" s="76"/>
      <c r="S181" s="76"/>
      <c r="T181" s="77"/>
      <c r="AT181" s="14" t="s">
        <v>202</v>
      </c>
      <c r="AU181" s="14" t="s">
        <v>80</v>
      </c>
    </row>
    <row r="182" spans="2:65" s="1" customFormat="1" ht="16.5" customHeight="1">
      <c r="B182" s="35"/>
      <c r="C182" s="212" t="s">
        <v>309</v>
      </c>
      <c r="D182" s="212" t="s">
        <v>124</v>
      </c>
      <c r="E182" s="213" t="s">
        <v>310</v>
      </c>
      <c r="F182" s="214" t="s">
        <v>311</v>
      </c>
      <c r="G182" s="215" t="s">
        <v>118</v>
      </c>
      <c r="H182" s="216">
        <v>6</v>
      </c>
      <c r="I182" s="217"/>
      <c r="J182" s="218">
        <f>ROUND(I182*H182,2)</f>
        <v>0</v>
      </c>
      <c r="K182" s="214" t="s">
        <v>119</v>
      </c>
      <c r="L182" s="219"/>
      <c r="M182" s="220" t="s">
        <v>19</v>
      </c>
      <c r="N182" s="221" t="s">
        <v>41</v>
      </c>
      <c r="O182" s="76"/>
      <c r="P182" s="206">
        <f>O182*H182</f>
        <v>0</v>
      </c>
      <c r="Q182" s="206">
        <v>0.00067</v>
      </c>
      <c r="R182" s="206">
        <f>Q182*H182</f>
        <v>0.00402</v>
      </c>
      <c r="S182" s="206">
        <v>0</v>
      </c>
      <c r="T182" s="207">
        <f>S182*H182</f>
        <v>0</v>
      </c>
      <c r="AR182" s="14" t="s">
        <v>128</v>
      </c>
      <c r="AT182" s="14" t="s">
        <v>124</v>
      </c>
      <c r="AU182" s="14" t="s">
        <v>80</v>
      </c>
      <c r="AY182" s="14" t="s">
        <v>112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4" t="s">
        <v>78</v>
      </c>
      <c r="BK182" s="208">
        <f>ROUND(I182*H182,2)</f>
        <v>0</v>
      </c>
      <c r="BL182" s="14" t="s">
        <v>128</v>
      </c>
      <c r="BM182" s="14" t="s">
        <v>312</v>
      </c>
    </row>
    <row r="183" spans="2:47" s="1" customFormat="1" ht="12">
      <c r="B183" s="35"/>
      <c r="C183" s="36"/>
      <c r="D183" s="209" t="s">
        <v>122</v>
      </c>
      <c r="E183" s="36"/>
      <c r="F183" s="210" t="s">
        <v>311</v>
      </c>
      <c r="G183" s="36"/>
      <c r="H183" s="36"/>
      <c r="I183" s="123"/>
      <c r="J183" s="36"/>
      <c r="K183" s="36"/>
      <c r="L183" s="40"/>
      <c r="M183" s="211"/>
      <c r="N183" s="76"/>
      <c r="O183" s="76"/>
      <c r="P183" s="76"/>
      <c r="Q183" s="76"/>
      <c r="R183" s="76"/>
      <c r="S183" s="76"/>
      <c r="T183" s="77"/>
      <c r="AT183" s="14" t="s">
        <v>122</v>
      </c>
      <c r="AU183" s="14" t="s">
        <v>80</v>
      </c>
    </row>
    <row r="184" spans="2:47" s="1" customFormat="1" ht="12">
      <c r="B184" s="35"/>
      <c r="C184" s="36"/>
      <c r="D184" s="209" t="s">
        <v>130</v>
      </c>
      <c r="E184" s="36"/>
      <c r="F184" s="222" t="s">
        <v>313</v>
      </c>
      <c r="G184" s="36"/>
      <c r="H184" s="36"/>
      <c r="I184" s="123"/>
      <c r="J184" s="36"/>
      <c r="K184" s="36"/>
      <c r="L184" s="40"/>
      <c r="M184" s="211"/>
      <c r="N184" s="76"/>
      <c r="O184" s="76"/>
      <c r="P184" s="76"/>
      <c r="Q184" s="76"/>
      <c r="R184" s="76"/>
      <c r="S184" s="76"/>
      <c r="T184" s="77"/>
      <c r="AT184" s="14" t="s">
        <v>130</v>
      </c>
      <c r="AU184" s="14" t="s">
        <v>80</v>
      </c>
    </row>
    <row r="185" spans="2:65" s="1" customFormat="1" ht="16.5" customHeight="1">
      <c r="B185" s="35"/>
      <c r="C185" s="197" t="s">
        <v>314</v>
      </c>
      <c r="D185" s="197" t="s">
        <v>115</v>
      </c>
      <c r="E185" s="198" t="s">
        <v>315</v>
      </c>
      <c r="F185" s="199" t="s">
        <v>316</v>
      </c>
      <c r="G185" s="200" t="s">
        <v>118</v>
      </c>
      <c r="H185" s="201">
        <v>670</v>
      </c>
      <c r="I185" s="202"/>
      <c r="J185" s="203">
        <f>ROUND(I185*H185,2)</f>
        <v>0</v>
      </c>
      <c r="K185" s="199" t="s">
        <v>119</v>
      </c>
      <c r="L185" s="40"/>
      <c r="M185" s="204" t="s">
        <v>19</v>
      </c>
      <c r="N185" s="205" t="s">
        <v>41</v>
      </c>
      <c r="O185" s="76"/>
      <c r="P185" s="206">
        <f>O185*H185</f>
        <v>0</v>
      </c>
      <c r="Q185" s="206">
        <v>7E-05</v>
      </c>
      <c r="R185" s="206">
        <f>Q185*H185</f>
        <v>0.0469</v>
      </c>
      <c r="S185" s="206">
        <v>0</v>
      </c>
      <c r="T185" s="207">
        <f>S185*H185</f>
        <v>0</v>
      </c>
      <c r="AR185" s="14" t="s">
        <v>209</v>
      </c>
      <c r="AT185" s="14" t="s">
        <v>115</v>
      </c>
      <c r="AU185" s="14" t="s">
        <v>80</v>
      </c>
      <c r="AY185" s="14" t="s">
        <v>112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4" t="s">
        <v>78</v>
      </c>
      <c r="BK185" s="208">
        <f>ROUND(I185*H185,2)</f>
        <v>0</v>
      </c>
      <c r="BL185" s="14" t="s">
        <v>209</v>
      </c>
      <c r="BM185" s="14" t="s">
        <v>317</v>
      </c>
    </row>
    <row r="186" spans="2:47" s="1" customFormat="1" ht="12">
      <c r="B186" s="35"/>
      <c r="C186" s="36"/>
      <c r="D186" s="209" t="s">
        <v>122</v>
      </c>
      <c r="E186" s="36"/>
      <c r="F186" s="210" t="s">
        <v>318</v>
      </c>
      <c r="G186" s="36"/>
      <c r="H186" s="36"/>
      <c r="I186" s="123"/>
      <c r="J186" s="36"/>
      <c r="K186" s="36"/>
      <c r="L186" s="40"/>
      <c r="M186" s="211"/>
      <c r="N186" s="76"/>
      <c r="O186" s="76"/>
      <c r="P186" s="76"/>
      <c r="Q186" s="76"/>
      <c r="R186" s="76"/>
      <c r="S186" s="76"/>
      <c r="T186" s="77"/>
      <c r="AT186" s="14" t="s">
        <v>122</v>
      </c>
      <c r="AU186" s="14" t="s">
        <v>80</v>
      </c>
    </row>
    <row r="187" spans="2:47" s="1" customFormat="1" ht="12">
      <c r="B187" s="35"/>
      <c r="C187" s="36"/>
      <c r="D187" s="209" t="s">
        <v>202</v>
      </c>
      <c r="E187" s="36"/>
      <c r="F187" s="222" t="s">
        <v>319</v>
      </c>
      <c r="G187" s="36"/>
      <c r="H187" s="36"/>
      <c r="I187" s="123"/>
      <c r="J187" s="36"/>
      <c r="K187" s="36"/>
      <c r="L187" s="40"/>
      <c r="M187" s="211"/>
      <c r="N187" s="76"/>
      <c r="O187" s="76"/>
      <c r="P187" s="76"/>
      <c r="Q187" s="76"/>
      <c r="R187" s="76"/>
      <c r="S187" s="76"/>
      <c r="T187" s="77"/>
      <c r="AT187" s="14" t="s">
        <v>202</v>
      </c>
      <c r="AU187" s="14" t="s">
        <v>80</v>
      </c>
    </row>
    <row r="188" spans="2:65" s="1" customFormat="1" ht="16.5" customHeight="1">
      <c r="B188" s="35"/>
      <c r="C188" s="197" t="s">
        <v>320</v>
      </c>
      <c r="D188" s="197" t="s">
        <v>115</v>
      </c>
      <c r="E188" s="198" t="s">
        <v>321</v>
      </c>
      <c r="F188" s="199" t="s">
        <v>322</v>
      </c>
      <c r="G188" s="200" t="s">
        <v>118</v>
      </c>
      <c r="H188" s="201">
        <v>704</v>
      </c>
      <c r="I188" s="202"/>
      <c r="J188" s="203">
        <f>ROUND(I188*H188,2)</f>
        <v>0</v>
      </c>
      <c r="K188" s="199" t="s">
        <v>119</v>
      </c>
      <c r="L188" s="40"/>
      <c r="M188" s="204" t="s">
        <v>19</v>
      </c>
      <c r="N188" s="205" t="s">
        <v>41</v>
      </c>
      <c r="O188" s="76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AR188" s="14" t="s">
        <v>209</v>
      </c>
      <c r="AT188" s="14" t="s">
        <v>115</v>
      </c>
      <c r="AU188" s="14" t="s">
        <v>80</v>
      </c>
      <c r="AY188" s="14" t="s">
        <v>112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4" t="s">
        <v>78</v>
      </c>
      <c r="BK188" s="208">
        <f>ROUND(I188*H188,2)</f>
        <v>0</v>
      </c>
      <c r="BL188" s="14" t="s">
        <v>209</v>
      </c>
      <c r="BM188" s="14" t="s">
        <v>323</v>
      </c>
    </row>
    <row r="189" spans="2:47" s="1" customFormat="1" ht="12">
      <c r="B189" s="35"/>
      <c r="C189" s="36"/>
      <c r="D189" s="209" t="s">
        <v>122</v>
      </c>
      <c r="E189" s="36"/>
      <c r="F189" s="210" t="s">
        <v>324</v>
      </c>
      <c r="G189" s="36"/>
      <c r="H189" s="36"/>
      <c r="I189" s="123"/>
      <c r="J189" s="36"/>
      <c r="K189" s="36"/>
      <c r="L189" s="40"/>
      <c r="M189" s="211"/>
      <c r="N189" s="76"/>
      <c r="O189" s="76"/>
      <c r="P189" s="76"/>
      <c r="Q189" s="76"/>
      <c r="R189" s="76"/>
      <c r="S189" s="76"/>
      <c r="T189" s="77"/>
      <c r="AT189" s="14" t="s">
        <v>122</v>
      </c>
      <c r="AU189" s="14" t="s">
        <v>80</v>
      </c>
    </row>
    <row r="190" spans="2:65" s="1" customFormat="1" ht="16.5" customHeight="1">
      <c r="B190" s="35"/>
      <c r="C190" s="212" t="s">
        <v>325</v>
      </c>
      <c r="D190" s="212" t="s">
        <v>124</v>
      </c>
      <c r="E190" s="213" t="s">
        <v>326</v>
      </c>
      <c r="F190" s="214" t="s">
        <v>327</v>
      </c>
      <c r="G190" s="215" t="s">
        <v>118</v>
      </c>
      <c r="H190" s="216">
        <v>704</v>
      </c>
      <c r="I190" s="217"/>
      <c r="J190" s="218">
        <f>ROUND(I190*H190,2)</f>
        <v>0</v>
      </c>
      <c r="K190" s="214" t="s">
        <v>119</v>
      </c>
      <c r="L190" s="219"/>
      <c r="M190" s="220" t="s">
        <v>19</v>
      </c>
      <c r="N190" s="221" t="s">
        <v>41</v>
      </c>
      <c r="O190" s="76"/>
      <c r="P190" s="206">
        <f>O190*H190</f>
        <v>0</v>
      </c>
      <c r="Q190" s="206">
        <v>0.00026</v>
      </c>
      <c r="R190" s="206">
        <f>Q190*H190</f>
        <v>0.18303999999999998</v>
      </c>
      <c r="S190" s="206">
        <v>0</v>
      </c>
      <c r="T190" s="207">
        <f>S190*H190</f>
        <v>0</v>
      </c>
      <c r="AR190" s="14" t="s">
        <v>143</v>
      </c>
      <c r="AT190" s="14" t="s">
        <v>124</v>
      </c>
      <c r="AU190" s="14" t="s">
        <v>80</v>
      </c>
      <c r="AY190" s="14" t="s">
        <v>112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4" t="s">
        <v>78</v>
      </c>
      <c r="BK190" s="208">
        <f>ROUND(I190*H190,2)</f>
        <v>0</v>
      </c>
      <c r="BL190" s="14" t="s">
        <v>120</v>
      </c>
      <c r="BM190" s="14" t="s">
        <v>328</v>
      </c>
    </row>
    <row r="191" spans="2:47" s="1" customFormat="1" ht="12">
      <c r="B191" s="35"/>
      <c r="C191" s="36"/>
      <c r="D191" s="209" t="s">
        <v>122</v>
      </c>
      <c r="E191" s="36"/>
      <c r="F191" s="210" t="s">
        <v>327</v>
      </c>
      <c r="G191" s="36"/>
      <c r="H191" s="36"/>
      <c r="I191" s="123"/>
      <c r="J191" s="36"/>
      <c r="K191" s="36"/>
      <c r="L191" s="40"/>
      <c r="M191" s="211"/>
      <c r="N191" s="76"/>
      <c r="O191" s="76"/>
      <c r="P191" s="76"/>
      <c r="Q191" s="76"/>
      <c r="R191" s="76"/>
      <c r="S191" s="76"/>
      <c r="T191" s="77"/>
      <c r="AT191" s="14" t="s">
        <v>122</v>
      </c>
      <c r="AU191" s="14" t="s">
        <v>80</v>
      </c>
    </row>
    <row r="192" spans="2:51" s="11" customFormat="1" ht="12">
      <c r="B192" s="223"/>
      <c r="C192" s="224"/>
      <c r="D192" s="209" t="s">
        <v>132</v>
      </c>
      <c r="E192" s="225" t="s">
        <v>19</v>
      </c>
      <c r="F192" s="226" t="s">
        <v>139</v>
      </c>
      <c r="G192" s="224"/>
      <c r="H192" s="227">
        <v>704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132</v>
      </c>
      <c r="AU192" s="233" t="s">
        <v>80</v>
      </c>
      <c r="AV192" s="11" t="s">
        <v>80</v>
      </c>
      <c r="AW192" s="11" t="s">
        <v>32</v>
      </c>
      <c r="AX192" s="11" t="s">
        <v>78</v>
      </c>
      <c r="AY192" s="233" t="s">
        <v>112</v>
      </c>
    </row>
    <row r="193" spans="2:65" s="1" customFormat="1" ht="16.5" customHeight="1">
      <c r="B193" s="35"/>
      <c r="C193" s="197" t="s">
        <v>329</v>
      </c>
      <c r="D193" s="197" t="s">
        <v>115</v>
      </c>
      <c r="E193" s="198" t="s">
        <v>330</v>
      </c>
      <c r="F193" s="199" t="s">
        <v>331</v>
      </c>
      <c r="G193" s="200" t="s">
        <v>276</v>
      </c>
      <c r="H193" s="201">
        <v>117.25</v>
      </c>
      <c r="I193" s="202"/>
      <c r="J193" s="203">
        <f>ROUND(I193*H193,2)</f>
        <v>0</v>
      </c>
      <c r="K193" s="199" t="s">
        <v>119</v>
      </c>
      <c r="L193" s="40"/>
      <c r="M193" s="204" t="s">
        <v>19</v>
      </c>
      <c r="N193" s="205" t="s">
        <v>41</v>
      </c>
      <c r="O193" s="76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AR193" s="14" t="s">
        <v>209</v>
      </c>
      <c r="AT193" s="14" t="s">
        <v>115</v>
      </c>
      <c r="AU193" s="14" t="s">
        <v>80</v>
      </c>
      <c r="AY193" s="14" t="s">
        <v>112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4" t="s">
        <v>78</v>
      </c>
      <c r="BK193" s="208">
        <f>ROUND(I193*H193,2)</f>
        <v>0</v>
      </c>
      <c r="BL193" s="14" t="s">
        <v>209</v>
      </c>
      <c r="BM193" s="14" t="s">
        <v>332</v>
      </c>
    </row>
    <row r="194" spans="2:47" s="1" customFormat="1" ht="12">
      <c r="B194" s="35"/>
      <c r="C194" s="36"/>
      <c r="D194" s="209" t="s">
        <v>122</v>
      </c>
      <c r="E194" s="36"/>
      <c r="F194" s="210" t="s">
        <v>333</v>
      </c>
      <c r="G194" s="36"/>
      <c r="H194" s="36"/>
      <c r="I194" s="123"/>
      <c r="J194" s="36"/>
      <c r="K194" s="36"/>
      <c r="L194" s="40"/>
      <c r="M194" s="211"/>
      <c r="N194" s="76"/>
      <c r="O194" s="76"/>
      <c r="P194" s="76"/>
      <c r="Q194" s="76"/>
      <c r="R194" s="76"/>
      <c r="S194" s="76"/>
      <c r="T194" s="77"/>
      <c r="AT194" s="14" t="s">
        <v>122</v>
      </c>
      <c r="AU194" s="14" t="s">
        <v>80</v>
      </c>
    </row>
    <row r="195" spans="2:47" s="1" customFormat="1" ht="12">
      <c r="B195" s="35"/>
      <c r="C195" s="36"/>
      <c r="D195" s="209" t="s">
        <v>202</v>
      </c>
      <c r="E195" s="36"/>
      <c r="F195" s="222" t="s">
        <v>334</v>
      </c>
      <c r="G195" s="36"/>
      <c r="H195" s="36"/>
      <c r="I195" s="123"/>
      <c r="J195" s="36"/>
      <c r="K195" s="36"/>
      <c r="L195" s="40"/>
      <c r="M195" s="211"/>
      <c r="N195" s="76"/>
      <c r="O195" s="76"/>
      <c r="P195" s="76"/>
      <c r="Q195" s="76"/>
      <c r="R195" s="76"/>
      <c r="S195" s="76"/>
      <c r="T195" s="77"/>
      <c r="AT195" s="14" t="s">
        <v>202</v>
      </c>
      <c r="AU195" s="14" t="s">
        <v>80</v>
      </c>
    </row>
    <row r="196" spans="2:51" s="11" customFormat="1" ht="12">
      <c r="B196" s="223"/>
      <c r="C196" s="224"/>
      <c r="D196" s="209" t="s">
        <v>132</v>
      </c>
      <c r="E196" s="225" t="s">
        <v>19</v>
      </c>
      <c r="F196" s="226" t="s">
        <v>335</v>
      </c>
      <c r="G196" s="224"/>
      <c r="H196" s="227">
        <v>117.25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132</v>
      </c>
      <c r="AU196" s="233" t="s">
        <v>80</v>
      </c>
      <c r="AV196" s="11" t="s">
        <v>80</v>
      </c>
      <c r="AW196" s="11" t="s">
        <v>32</v>
      </c>
      <c r="AX196" s="11" t="s">
        <v>78</v>
      </c>
      <c r="AY196" s="233" t="s">
        <v>112</v>
      </c>
    </row>
    <row r="197" spans="2:65" s="1" customFormat="1" ht="16.5" customHeight="1">
      <c r="B197" s="35"/>
      <c r="C197" s="197" t="s">
        <v>336</v>
      </c>
      <c r="D197" s="197" t="s">
        <v>115</v>
      </c>
      <c r="E197" s="198" t="s">
        <v>337</v>
      </c>
      <c r="F197" s="199" t="s">
        <v>338</v>
      </c>
      <c r="G197" s="200" t="s">
        <v>219</v>
      </c>
      <c r="H197" s="201">
        <v>6.21</v>
      </c>
      <c r="I197" s="202"/>
      <c r="J197" s="203">
        <f>ROUND(I197*H197,2)</f>
        <v>0</v>
      </c>
      <c r="K197" s="199" t="s">
        <v>119</v>
      </c>
      <c r="L197" s="40"/>
      <c r="M197" s="204" t="s">
        <v>19</v>
      </c>
      <c r="N197" s="205" t="s">
        <v>41</v>
      </c>
      <c r="O197" s="76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AR197" s="14" t="s">
        <v>209</v>
      </c>
      <c r="AT197" s="14" t="s">
        <v>115</v>
      </c>
      <c r="AU197" s="14" t="s">
        <v>80</v>
      </c>
      <c r="AY197" s="14" t="s">
        <v>112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4" t="s">
        <v>78</v>
      </c>
      <c r="BK197" s="208">
        <f>ROUND(I197*H197,2)</f>
        <v>0</v>
      </c>
      <c r="BL197" s="14" t="s">
        <v>209</v>
      </c>
      <c r="BM197" s="14" t="s">
        <v>339</v>
      </c>
    </row>
    <row r="198" spans="2:47" s="1" customFormat="1" ht="12">
      <c r="B198" s="35"/>
      <c r="C198" s="36"/>
      <c r="D198" s="209" t="s">
        <v>122</v>
      </c>
      <c r="E198" s="36"/>
      <c r="F198" s="210" t="s">
        <v>340</v>
      </c>
      <c r="G198" s="36"/>
      <c r="H198" s="36"/>
      <c r="I198" s="123"/>
      <c r="J198" s="36"/>
      <c r="K198" s="36"/>
      <c r="L198" s="40"/>
      <c r="M198" s="211"/>
      <c r="N198" s="76"/>
      <c r="O198" s="76"/>
      <c r="P198" s="76"/>
      <c r="Q198" s="76"/>
      <c r="R198" s="76"/>
      <c r="S198" s="76"/>
      <c r="T198" s="77"/>
      <c r="AT198" s="14" t="s">
        <v>122</v>
      </c>
      <c r="AU198" s="14" t="s">
        <v>80</v>
      </c>
    </row>
    <row r="199" spans="2:47" s="1" customFormat="1" ht="12">
      <c r="B199" s="35"/>
      <c r="C199" s="36"/>
      <c r="D199" s="209" t="s">
        <v>202</v>
      </c>
      <c r="E199" s="36"/>
      <c r="F199" s="222" t="s">
        <v>341</v>
      </c>
      <c r="G199" s="36"/>
      <c r="H199" s="36"/>
      <c r="I199" s="123"/>
      <c r="J199" s="36"/>
      <c r="K199" s="36"/>
      <c r="L199" s="40"/>
      <c r="M199" s="211"/>
      <c r="N199" s="76"/>
      <c r="O199" s="76"/>
      <c r="P199" s="76"/>
      <c r="Q199" s="76"/>
      <c r="R199" s="76"/>
      <c r="S199" s="76"/>
      <c r="T199" s="77"/>
      <c r="AT199" s="14" t="s">
        <v>202</v>
      </c>
      <c r="AU199" s="14" t="s">
        <v>80</v>
      </c>
    </row>
    <row r="200" spans="2:51" s="11" customFormat="1" ht="12">
      <c r="B200" s="223"/>
      <c r="C200" s="224"/>
      <c r="D200" s="209" t="s">
        <v>132</v>
      </c>
      <c r="E200" s="225" t="s">
        <v>19</v>
      </c>
      <c r="F200" s="226" t="s">
        <v>342</v>
      </c>
      <c r="G200" s="224"/>
      <c r="H200" s="227">
        <v>6.21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132</v>
      </c>
      <c r="AU200" s="233" t="s">
        <v>80</v>
      </c>
      <c r="AV200" s="11" t="s">
        <v>80</v>
      </c>
      <c r="AW200" s="11" t="s">
        <v>32</v>
      </c>
      <c r="AX200" s="11" t="s">
        <v>78</v>
      </c>
      <c r="AY200" s="233" t="s">
        <v>112</v>
      </c>
    </row>
    <row r="201" spans="2:65" s="1" customFormat="1" ht="16.5" customHeight="1">
      <c r="B201" s="35"/>
      <c r="C201" s="197" t="s">
        <v>343</v>
      </c>
      <c r="D201" s="197" t="s">
        <v>115</v>
      </c>
      <c r="E201" s="198" t="s">
        <v>344</v>
      </c>
      <c r="F201" s="199" t="s">
        <v>345</v>
      </c>
      <c r="G201" s="200" t="s">
        <v>219</v>
      </c>
      <c r="H201" s="201">
        <v>6.21</v>
      </c>
      <c r="I201" s="202"/>
      <c r="J201" s="203">
        <f>ROUND(I201*H201,2)</f>
        <v>0</v>
      </c>
      <c r="K201" s="199" t="s">
        <v>19</v>
      </c>
      <c r="L201" s="40"/>
      <c r="M201" s="204" t="s">
        <v>19</v>
      </c>
      <c r="N201" s="205" t="s">
        <v>41</v>
      </c>
      <c r="O201" s="76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AR201" s="14" t="s">
        <v>209</v>
      </c>
      <c r="AT201" s="14" t="s">
        <v>115</v>
      </c>
      <c r="AU201" s="14" t="s">
        <v>80</v>
      </c>
      <c r="AY201" s="14" t="s">
        <v>112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4" t="s">
        <v>78</v>
      </c>
      <c r="BK201" s="208">
        <f>ROUND(I201*H201,2)</f>
        <v>0</v>
      </c>
      <c r="BL201" s="14" t="s">
        <v>209</v>
      </c>
      <c r="BM201" s="14" t="s">
        <v>346</v>
      </c>
    </row>
    <row r="202" spans="2:47" s="1" customFormat="1" ht="12">
      <c r="B202" s="35"/>
      <c r="C202" s="36"/>
      <c r="D202" s="209" t="s">
        <v>122</v>
      </c>
      <c r="E202" s="36"/>
      <c r="F202" s="210" t="s">
        <v>347</v>
      </c>
      <c r="G202" s="36"/>
      <c r="H202" s="36"/>
      <c r="I202" s="123"/>
      <c r="J202" s="36"/>
      <c r="K202" s="36"/>
      <c r="L202" s="40"/>
      <c r="M202" s="211"/>
      <c r="N202" s="76"/>
      <c r="O202" s="76"/>
      <c r="P202" s="76"/>
      <c r="Q202" s="76"/>
      <c r="R202" s="76"/>
      <c r="S202" s="76"/>
      <c r="T202" s="77"/>
      <c r="AT202" s="14" t="s">
        <v>122</v>
      </c>
      <c r="AU202" s="14" t="s">
        <v>80</v>
      </c>
    </row>
    <row r="203" spans="2:47" s="1" customFormat="1" ht="12">
      <c r="B203" s="35"/>
      <c r="C203" s="36"/>
      <c r="D203" s="209" t="s">
        <v>130</v>
      </c>
      <c r="E203" s="36"/>
      <c r="F203" s="222" t="s">
        <v>348</v>
      </c>
      <c r="G203" s="36"/>
      <c r="H203" s="36"/>
      <c r="I203" s="123"/>
      <c r="J203" s="36"/>
      <c r="K203" s="36"/>
      <c r="L203" s="40"/>
      <c r="M203" s="211"/>
      <c r="N203" s="76"/>
      <c r="O203" s="76"/>
      <c r="P203" s="76"/>
      <c r="Q203" s="76"/>
      <c r="R203" s="76"/>
      <c r="S203" s="76"/>
      <c r="T203" s="77"/>
      <c r="AT203" s="14" t="s">
        <v>130</v>
      </c>
      <c r="AU203" s="14" t="s">
        <v>80</v>
      </c>
    </row>
    <row r="204" spans="2:65" s="1" customFormat="1" ht="16.5" customHeight="1">
      <c r="B204" s="35"/>
      <c r="C204" s="197" t="s">
        <v>349</v>
      </c>
      <c r="D204" s="197" t="s">
        <v>115</v>
      </c>
      <c r="E204" s="198" t="s">
        <v>350</v>
      </c>
      <c r="F204" s="199" t="s">
        <v>351</v>
      </c>
      <c r="G204" s="200" t="s">
        <v>219</v>
      </c>
      <c r="H204" s="201">
        <v>155.25</v>
      </c>
      <c r="I204" s="202"/>
      <c r="J204" s="203">
        <f>ROUND(I204*H204,2)</f>
        <v>0</v>
      </c>
      <c r="K204" s="199" t="s">
        <v>119</v>
      </c>
      <c r="L204" s="40"/>
      <c r="M204" s="204" t="s">
        <v>19</v>
      </c>
      <c r="N204" s="205" t="s">
        <v>41</v>
      </c>
      <c r="O204" s="76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AR204" s="14" t="s">
        <v>209</v>
      </c>
      <c r="AT204" s="14" t="s">
        <v>115</v>
      </c>
      <c r="AU204" s="14" t="s">
        <v>80</v>
      </c>
      <c r="AY204" s="14" t="s">
        <v>112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4" t="s">
        <v>78</v>
      </c>
      <c r="BK204" s="208">
        <f>ROUND(I204*H204,2)</f>
        <v>0</v>
      </c>
      <c r="BL204" s="14" t="s">
        <v>209</v>
      </c>
      <c r="BM204" s="14" t="s">
        <v>352</v>
      </c>
    </row>
    <row r="205" spans="2:47" s="1" customFormat="1" ht="12">
      <c r="B205" s="35"/>
      <c r="C205" s="36"/>
      <c r="D205" s="209" t="s">
        <v>122</v>
      </c>
      <c r="E205" s="36"/>
      <c r="F205" s="210" t="s">
        <v>353</v>
      </c>
      <c r="G205" s="36"/>
      <c r="H205" s="36"/>
      <c r="I205" s="123"/>
      <c r="J205" s="36"/>
      <c r="K205" s="36"/>
      <c r="L205" s="40"/>
      <c r="M205" s="211"/>
      <c r="N205" s="76"/>
      <c r="O205" s="76"/>
      <c r="P205" s="76"/>
      <c r="Q205" s="76"/>
      <c r="R205" s="76"/>
      <c r="S205" s="76"/>
      <c r="T205" s="77"/>
      <c r="AT205" s="14" t="s">
        <v>122</v>
      </c>
      <c r="AU205" s="14" t="s">
        <v>80</v>
      </c>
    </row>
    <row r="206" spans="2:47" s="1" customFormat="1" ht="12">
      <c r="B206" s="35"/>
      <c r="C206" s="36"/>
      <c r="D206" s="209" t="s">
        <v>202</v>
      </c>
      <c r="E206" s="36"/>
      <c r="F206" s="222" t="s">
        <v>341</v>
      </c>
      <c r="G206" s="36"/>
      <c r="H206" s="36"/>
      <c r="I206" s="123"/>
      <c r="J206" s="36"/>
      <c r="K206" s="36"/>
      <c r="L206" s="40"/>
      <c r="M206" s="211"/>
      <c r="N206" s="76"/>
      <c r="O206" s="76"/>
      <c r="P206" s="76"/>
      <c r="Q206" s="76"/>
      <c r="R206" s="76"/>
      <c r="S206" s="76"/>
      <c r="T206" s="77"/>
      <c r="AT206" s="14" t="s">
        <v>202</v>
      </c>
      <c r="AU206" s="14" t="s">
        <v>80</v>
      </c>
    </row>
    <row r="207" spans="2:47" s="1" customFormat="1" ht="12">
      <c r="B207" s="35"/>
      <c r="C207" s="36"/>
      <c r="D207" s="209" t="s">
        <v>130</v>
      </c>
      <c r="E207" s="36"/>
      <c r="F207" s="222" t="s">
        <v>354</v>
      </c>
      <c r="G207" s="36"/>
      <c r="H207" s="36"/>
      <c r="I207" s="123"/>
      <c r="J207" s="36"/>
      <c r="K207" s="36"/>
      <c r="L207" s="40"/>
      <c r="M207" s="211"/>
      <c r="N207" s="76"/>
      <c r="O207" s="76"/>
      <c r="P207" s="76"/>
      <c r="Q207" s="76"/>
      <c r="R207" s="76"/>
      <c r="S207" s="76"/>
      <c r="T207" s="77"/>
      <c r="AT207" s="14" t="s">
        <v>130</v>
      </c>
      <c r="AU207" s="14" t="s">
        <v>80</v>
      </c>
    </row>
    <row r="208" spans="2:51" s="11" customFormat="1" ht="12">
      <c r="B208" s="223"/>
      <c r="C208" s="224"/>
      <c r="D208" s="209" t="s">
        <v>132</v>
      </c>
      <c r="E208" s="225" t="s">
        <v>19</v>
      </c>
      <c r="F208" s="226" t="s">
        <v>355</v>
      </c>
      <c r="G208" s="224"/>
      <c r="H208" s="227">
        <v>155.25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132</v>
      </c>
      <c r="AU208" s="233" t="s">
        <v>80</v>
      </c>
      <c r="AV208" s="11" t="s">
        <v>80</v>
      </c>
      <c r="AW208" s="11" t="s">
        <v>32</v>
      </c>
      <c r="AX208" s="11" t="s">
        <v>78</v>
      </c>
      <c r="AY208" s="233" t="s">
        <v>112</v>
      </c>
    </row>
    <row r="209" spans="2:65" s="1" customFormat="1" ht="16.5" customHeight="1">
      <c r="B209" s="35"/>
      <c r="C209" s="197" t="s">
        <v>356</v>
      </c>
      <c r="D209" s="197" t="s">
        <v>115</v>
      </c>
      <c r="E209" s="198" t="s">
        <v>357</v>
      </c>
      <c r="F209" s="199" t="s">
        <v>358</v>
      </c>
      <c r="G209" s="200" t="s">
        <v>260</v>
      </c>
      <c r="H209" s="201">
        <v>325</v>
      </c>
      <c r="I209" s="202"/>
      <c r="J209" s="203">
        <f>ROUND(I209*H209,2)</f>
        <v>0</v>
      </c>
      <c r="K209" s="199" t="s">
        <v>119</v>
      </c>
      <c r="L209" s="40"/>
      <c r="M209" s="204" t="s">
        <v>19</v>
      </c>
      <c r="N209" s="205" t="s">
        <v>41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AR209" s="14" t="s">
        <v>209</v>
      </c>
      <c r="AT209" s="14" t="s">
        <v>115</v>
      </c>
      <c r="AU209" s="14" t="s">
        <v>80</v>
      </c>
      <c r="AY209" s="14" t="s">
        <v>112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4" t="s">
        <v>78</v>
      </c>
      <c r="BK209" s="208">
        <f>ROUND(I209*H209,2)</f>
        <v>0</v>
      </c>
      <c r="BL209" s="14" t="s">
        <v>209</v>
      </c>
      <c r="BM209" s="14" t="s">
        <v>359</v>
      </c>
    </row>
    <row r="210" spans="2:47" s="1" customFormat="1" ht="12">
      <c r="B210" s="35"/>
      <c r="C210" s="36"/>
      <c r="D210" s="209" t="s">
        <v>122</v>
      </c>
      <c r="E210" s="36"/>
      <c r="F210" s="210" t="s">
        <v>360</v>
      </c>
      <c r="G210" s="36"/>
      <c r="H210" s="36"/>
      <c r="I210" s="123"/>
      <c r="J210" s="36"/>
      <c r="K210" s="36"/>
      <c r="L210" s="40"/>
      <c r="M210" s="211"/>
      <c r="N210" s="76"/>
      <c r="O210" s="76"/>
      <c r="P210" s="76"/>
      <c r="Q210" s="76"/>
      <c r="R210" s="76"/>
      <c r="S210" s="76"/>
      <c r="T210" s="77"/>
      <c r="AT210" s="14" t="s">
        <v>122</v>
      </c>
      <c r="AU210" s="14" t="s">
        <v>80</v>
      </c>
    </row>
    <row r="211" spans="2:47" s="1" customFormat="1" ht="12">
      <c r="B211" s="35"/>
      <c r="C211" s="36"/>
      <c r="D211" s="209" t="s">
        <v>202</v>
      </c>
      <c r="E211" s="36"/>
      <c r="F211" s="222" t="s">
        <v>361</v>
      </c>
      <c r="G211" s="36"/>
      <c r="H211" s="36"/>
      <c r="I211" s="123"/>
      <c r="J211" s="36"/>
      <c r="K211" s="36"/>
      <c r="L211" s="40"/>
      <c r="M211" s="211"/>
      <c r="N211" s="76"/>
      <c r="O211" s="76"/>
      <c r="P211" s="76"/>
      <c r="Q211" s="76"/>
      <c r="R211" s="76"/>
      <c r="S211" s="76"/>
      <c r="T211" s="77"/>
      <c r="AT211" s="14" t="s">
        <v>202</v>
      </c>
      <c r="AU211" s="14" t="s">
        <v>80</v>
      </c>
    </row>
    <row r="212" spans="2:47" s="1" customFormat="1" ht="12">
      <c r="B212" s="35"/>
      <c r="C212" s="36"/>
      <c r="D212" s="209" t="s">
        <v>130</v>
      </c>
      <c r="E212" s="36"/>
      <c r="F212" s="222" t="s">
        <v>362</v>
      </c>
      <c r="G212" s="36"/>
      <c r="H212" s="36"/>
      <c r="I212" s="123"/>
      <c r="J212" s="36"/>
      <c r="K212" s="36"/>
      <c r="L212" s="40"/>
      <c r="M212" s="211"/>
      <c r="N212" s="76"/>
      <c r="O212" s="76"/>
      <c r="P212" s="76"/>
      <c r="Q212" s="76"/>
      <c r="R212" s="76"/>
      <c r="S212" s="76"/>
      <c r="T212" s="77"/>
      <c r="AT212" s="14" t="s">
        <v>130</v>
      </c>
      <c r="AU212" s="14" t="s">
        <v>80</v>
      </c>
    </row>
    <row r="213" spans="2:51" s="11" customFormat="1" ht="12">
      <c r="B213" s="223"/>
      <c r="C213" s="224"/>
      <c r="D213" s="209" t="s">
        <v>132</v>
      </c>
      <c r="E213" s="225" t="s">
        <v>19</v>
      </c>
      <c r="F213" s="226" t="s">
        <v>265</v>
      </c>
      <c r="G213" s="224"/>
      <c r="H213" s="227">
        <v>325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132</v>
      </c>
      <c r="AU213" s="233" t="s">
        <v>80</v>
      </c>
      <c r="AV213" s="11" t="s">
        <v>80</v>
      </c>
      <c r="AW213" s="11" t="s">
        <v>32</v>
      </c>
      <c r="AX213" s="11" t="s">
        <v>78</v>
      </c>
      <c r="AY213" s="233" t="s">
        <v>112</v>
      </c>
    </row>
    <row r="214" spans="2:65" s="1" customFormat="1" ht="16.5" customHeight="1">
      <c r="B214" s="35"/>
      <c r="C214" s="197" t="s">
        <v>363</v>
      </c>
      <c r="D214" s="197" t="s">
        <v>115</v>
      </c>
      <c r="E214" s="198" t="s">
        <v>364</v>
      </c>
      <c r="F214" s="199" t="s">
        <v>365</v>
      </c>
      <c r="G214" s="200" t="s">
        <v>260</v>
      </c>
      <c r="H214" s="201">
        <v>9.75</v>
      </c>
      <c r="I214" s="202"/>
      <c r="J214" s="203">
        <f>ROUND(I214*H214,2)</f>
        <v>0</v>
      </c>
      <c r="K214" s="199" t="s">
        <v>119</v>
      </c>
      <c r="L214" s="40"/>
      <c r="M214" s="204" t="s">
        <v>19</v>
      </c>
      <c r="N214" s="205" t="s">
        <v>41</v>
      </c>
      <c r="O214" s="76"/>
      <c r="P214" s="206">
        <f>O214*H214</f>
        <v>0</v>
      </c>
      <c r="Q214" s="206">
        <v>0.19695</v>
      </c>
      <c r="R214" s="206">
        <f>Q214*H214</f>
        <v>1.9202624999999998</v>
      </c>
      <c r="S214" s="206">
        <v>0</v>
      </c>
      <c r="T214" s="207">
        <f>S214*H214</f>
        <v>0</v>
      </c>
      <c r="AR214" s="14" t="s">
        <v>209</v>
      </c>
      <c r="AT214" s="14" t="s">
        <v>115</v>
      </c>
      <c r="AU214" s="14" t="s">
        <v>80</v>
      </c>
      <c r="AY214" s="14" t="s">
        <v>112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4" t="s">
        <v>78</v>
      </c>
      <c r="BK214" s="208">
        <f>ROUND(I214*H214,2)</f>
        <v>0</v>
      </c>
      <c r="BL214" s="14" t="s">
        <v>209</v>
      </c>
      <c r="BM214" s="14" t="s">
        <v>366</v>
      </c>
    </row>
    <row r="215" spans="2:47" s="1" customFormat="1" ht="12">
      <c r="B215" s="35"/>
      <c r="C215" s="36"/>
      <c r="D215" s="209" t="s">
        <v>122</v>
      </c>
      <c r="E215" s="36"/>
      <c r="F215" s="210" t="s">
        <v>367</v>
      </c>
      <c r="G215" s="36"/>
      <c r="H215" s="36"/>
      <c r="I215" s="123"/>
      <c r="J215" s="36"/>
      <c r="K215" s="36"/>
      <c r="L215" s="40"/>
      <c r="M215" s="211"/>
      <c r="N215" s="76"/>
      <c r="O215" s="76"/>
      <c r="P215" s="76"/>
      <c r="Q215" s="76"/>
      <c r="R215" s="76"/>
      <c r="S215" s="76"/>
      <c r="T215" s="77"/>
      <c r="AT215" s="14" t="s">
        <v>122</v>
      </c>
      <c r="AU215" s="14" t="s">
        <v>80</v>
      </c>
    </row>
    <row r="216" spans="2:47" s="1" customFormat="1" ht="12">
      <c r="B216" s="35"/>
      <c r="C216" s="36"/>
      <c r="D216" s="209" t="s">
        <v>202</v>
      </c>
      <c r="E216" s="36"/>
      <c r="F216" s="222" t="s">
        <v>368</v>
      </c>
      <c r="G216" s="36"/>
      <c r="H216" s="36"/>
      <c r="I216" s="123"/>
      <c r="J216" s="36"/>
      <c r="K216" s="36"/>
      <c r="L216" s="40"/>
      <c r="M216" s="211"/>
      <c r="N216" s="76"/>
      <c r="O216" s="76"/>
      <c r="P216" s="76"/>
      <c r="Q216" s="76"/>
      <c r="R216" s="76"/>
      <c r="S216" s="76"/>
      <c r="T216" s="77"/>
      <c r="AT216" s="14" t="s">
        <v>202</v>
      </c>
      <c r="AU216" s="14" t="s">
        <v>80</v>
      </c>
    </row>
    <row r="217" spans="2:47" s="1" customFormat="1" ht="12">
      <c r="B217" s="35"/>
      <c r="C217" s="36"/>
      <c r="D217" s="209" t="s">
        <v>130</v>
      </c>
      <c r="E217" s="36"/>
      <c r="F217" s="222" t="s">
        <v>369</v>
      </c>
      <c r="G217" s="36"/>
      <c r="H217" s="36"/>
      <c r="I217" s="123"/>
      <c r="J217" s="36"/>
      <c r="K217" s="36"/>
      <c r="L217" s="40"/>
      <c r="M217" s="211"/>
      <c r="N217" s="76"/>
      <c r="O217" s="76"/>
      <c r="P217" s="76"/>
      <c r="Q217" s="76"/>
      <c r="R217" s="76"/>
      <c r="S217" s="76"/>
      <c r="T217" s="77"/>
      <c r="AT217" s="14" t="s">
        <v>130</v>
      </c>
      <c r="AU217" s="14" t="s">
        <v>80</v>
      </c>
    </row>
    <row r="218" spans="2:65" s="1" customFormat="1" ht="16.5" customHeight="1">
      <c r="B218" s="35"/>
      <c r="C218" s="197" t="s">
        <v>370</v>
      </c>
      <c r="D218" s="197" t="s">
        <v>115</v>
      </c>
      <c r="E218" s="198" t="s">
        <v>371</v>
      </c>
      <c r="F218" s="199" t="s">
        <v>372</v>
      </c>
      <c r="G218" s="200" t="s">
        <v>260</v>
      </c>
      <c r="H218" s="201">
        <v>9.75</v>
      </c>
      <c r="I218" s="202"/>
      <c r="J218" s="203">
        <f>ROUND(I218*H218,2)</f>
        <v>0</v>
      </c>
      <c r="K218" s="199" t="s">
        <v>119</v>
      </c>
      <c r="L218" s="40"/>
      <c r="M218" s="204" t="s">
        <v>19</v>
      </c>
      <c r="N218" s="205" t="s">
        <v>41</v>
      </c>
      <c r="O218" s="76"/>
      <c r="P218" s="206">
        <f>O218*H218</f>
        <v>0</v>
      </c>
      <c r="Q218" s="206">
        <v>0.08425</v>
      </c>
      <c r="R218" s="206">
        <f>Q218*H218</f>
        <v>0.8214375</v>
      </c>
      <c r="S218" s="206">
        <v>0</v>
      </c>
      <c r="T218" s="207">
        <f>S218*H218</f>
        <v>0</v>
      </c>
      <c r="AR218" s="14" t="s">
        <v>209</v>
      </c>
      <c r="AT218" s="14" t="s">
        <v>115</v>
      </c>
      <c r="AU218" s="14" t="s">
        <v>80</v>
      </c>
      <c r="AY218" s="14" t="s">
        <v>112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4" t="s">
        <v>78</v>
      </c>
      <c r="BK218" s="208">
        <f>ROUND(I218*H218,2)</f>
        <v>0</v>
      </c>
      <c r="BL218" s="14" t="s">
        <v>209</v>
      </c>
      <c r="BM218" s="14" t="s">
        <v>373</v>
      </c>
    </row>
    <row r="219" spans="2:47" s="1" customFormat="1" ht="12">
      <c r="B219" s="35"/>
      <c r="C219" s="36"/>
      <c r="D219" s="209" t="s">
        <v>122</v>
      </c>
      <c r="E219" s="36"/>
      <c r="F219" s="210" t="s">
        <v>374</v>
      </c>
      <c r="G219" s="36"/>
      <c r="H219" s="36"/>
      <c r="I219" s="123"/>
      <c r="J219" s="36"/>
      <c r="K219" s="36"/>
      <c r="L219" s="40"/>
      <c r="M219" s="211"/>
      <c r="N219" s="76"/>
      <c r="O219" s="76"/>
      <c r="P219" s="76"/>
      <c r="Q219" s="76"/>
      <c r="R219" s="76"/>
      <c r="S219" s="76"/>
      <c r="T219" s="77"/>
      <c r="AT219" s="14" t="s">
        <v>122</v>
      </c>
      <c r="AU219" s="14" t="s">
        <v>80</v>
      </c>
    </row>
    <row r="220" spans="2:47" s="1" customFormat="1" ht="12">
      <c r="B220" s="35"/>
      <c r="C220" s="36"/>
      <c r="D220" s="209" t="s">
        <v>202</v>
      </c>
      <c r="E220" s="36"/>
      <c r="F220" s="222" t="s">
        <v>368</v>
      </c>
      <c r="G220" s="36"/>
      <c r="H220" s="36"/>
      <c r="I220" s="123"/>
      <c r="J220" s="36"/>
      <c r="K220" s="36"/>
      <c r="L220" s="40"/>
      <c r="M220" s="211"/>
      <c r="N220" s="76"/>
      <c r="O220" s="76"/>
      <c r="P220" s="76"/>
      <c r="Q220" s="76"/>
      <c r="R220" s="76"/>
      <c r="S220" s="76"/>
      <c r="T220" s="77"/>
      <c r="AT220" s="14" t="s">
        <v>202</v>
      </c>
      <c r="AU220" s="14" t="s">
        <v>80</v>
      </c>
    </row>
    <row r="221" spans="2:47" s="1" customFormat="1" ht="12">
      <c r="B221" s="35"/>
      <c r="C221" s="36"/>
      <c r="D221" s="209" t="s">
        <v>130</v>
      </c>
      <c r="E221" s="36"/>
      <c r="F221" s="222" t="s">
        <v>375</v>
      </c>
      <c r="G221" s="36"/>
      <c r="H221" s="36"/>
      <c r="I221" s="123"/>
      <c r="J221" s="36"/>
      <c r="K221" s="36"/>
      <c r="L221" s="40"/>
      <c r="M221" s="211"/>
      <c r="N221" s="76"/>
      <c r="O221" s="76"/>
      <c r="P221" s="76"/>
      <c r="Q221" s="76"/>
      <c r="R221" s="76"/>
      <c r="S221" s="76"/>
      <c r="T221" s="77"/>
      <c r="AT221" s="14" t="s">
        <v>130</v>
      </c>
      <c r="AU221" s="14" t="s">
        <v>80</v>
      </c>
    </row>
    <row r="222" spans="2:63" s="10" customFormat="1" ht="25.9" customHeight="1">
      <c r="B222" s="181"/>
      <c r="C222" s="182"/>
      <c r="D222" s="183" t="s">
        <v>69</v>
      </c>
      <c r="E222" s="184" t="s">
        <v>376</v>
      </c>
      <c r="F222" s="184" t="s">
        <v>377</v>
      </c>
      <c r="G222" s="182"/>
      <c r="H222" s="182"/>
      <c r="I222" s="185"/>
      <c r="J222" s="186">
        <f>BK222</f>
        <v>0</v>
      </c>
      <c r="K222" s="182"/>
      <c r="L222" s="187"/>
      <c r="M222" s="188"/>
      <c r="N222" s="189"/>
      <c r="O222" s="189"/>
      <c r="P222" s="190">
        <f>P223+P228</f>
        <v>0</v>
      </c>
      <c r="Q222" s="189"/>
      <c r="R222" s="190">
        <f>R223+R228</f>
        <v>0</v>
      </c>
      <c r="S222" s="189"/>
      <c r="T222" s="191">
        <f>T223+T228</f>
        <v>0</v>
      </c>
      <c r="AR222" s="192" t="s">
        <v>145</v>
      </c>
      <c r="AT222" s="193" t="s">
        <v>69</v>
      </c>
      <c r="AU222" s="193" t="s">
        <v>70</v>
      </c>
      <c r="AY222" s="192" t="s">
        <v>112</v>
      </c>
      <c r="BK222" s="194">
        <f>BK223+BK228</f>
        <v>0</v>
      </c>
    </row>
    <row r="223" spans="2:63" s="10" customFormat="1" ht="22.8" customHeight="1">
      <c r="B223" s="181"/>
      <c r="C223" s="182"/>
      <c r="D223" s="183" t="s">
        <v>69</v>
      </c>
      <c r="E223" s="195" t="s">
        <v>378</v>
      </c>
      <c r="F223" s="195" t="s">
        <v>379</v>
      </c>
      <c r="G223" s="182"/>
      <c r="H223" s="182"/>
      <c r="I223" s="185"/>
      <c r="J223" s="196">
        <f>BK223</f>
        <v>0</v>
      </c>
      <c r="K223" s="182"/>
      <c r="L223" s="187"/>
      <c r="M223" s="188"/>
      <c r="N223" s="189"/>
      <c r="O223" s="189"/>
      <c r="P223" s="190">
        <f>SUM(P224:P227)</f>
        <v>0</v>
      </c>
      <c r="Q223" s="189"/>
      <c r="R223" s="190">
        <f>SUM(R224:R227)</f>
        <v>0</v>
      </c>
      <c r="S223" s="189"/>
      <c r="T223" s="191">
        <f>SUM(T224:T227)</f>
        <v>0</v>
      </c>
      <c r="AR223" s="192" t="s">
        <v>145</v>
      </c>
      <c r="AT223" s="193" t="s">
        <v>69</v>
      </c>
      <c r="AU223" s="193" t="s">
        <v>78</v>
      </c>
      <c r="AY223" s="192" t="s">
        <v>112</v>
      </c>
      <c r="BK223" s="194">
        <f>SUM(BK224:BK227)</f>
        <v>0</v>
      </c>
    </row>
    <row r="224" spans="2:65" s="1" customFormat="1" ht="16.5" customHeight="1">
      <c r="B224" s="35"/>
      <c r="C224" s="197" t="s">
        <v>380</v>
      </c>
      <c r="D224" s="197" t="s">
        <v>115</v>
      </c>
      <c r="E224" s="198" t="s">
        <v>381</v>
      </c>
      <c r="F224" s="199" t="s">
        <v>382</v>
      </c>
      <c r="G224" s="200" t="s">
        <v>383</v>
      </c>
      <c r="H224" s="201">
        <v>1</v>
      </c>
      <c r="I224" s="202"/>
      <c r="J224" s="203">
        <f>ROUND(I224*H224,2)</f>
        <v>0</v>
      </c>
      <c r="K224" s="199" t="s">
        <v>119</v>
      </c>
      <c r="L224" s="40"/>
      <c r="M224" s="204" t="s">
        <v>19</v>
      </c>
      <c r="N224" s="205" t="s">
        <v>41</v>
      </c>
      <c r="O224" s="76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14" t="s">
        <v>384</v>
      </c>
      <c r="AT224" s="14" t="s">
        <v>115</v>
      </c>
      <c r="AU224" s="14" t="s">
        <v>80</v>
      </c>
      <c r="AY224" s="14" t="s">
        <v>112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4" t="s">
        <v>78</v>
      </c>
      <c r="BK224" s="208">
        <f>ROUND(I224*H224,2)</f>
        <v>0</v>
      </c>
      <c r="BL224" s="14" t="s">
        <v>384</v>
      </c>
      <c r="BM224" s="14" t="s">
        <v>385</v>
      </c>
    </row>
    <row r="225" spans="2:47" s="1" customFormat="1" ht="12">
      <c r="B225" s="35"/>
      <c r="C225" s="36"/>
      <c r="D225" s="209" t="s">
        <v>122</v>
      </c>
      <c r="E225" s="36"/>
      <c r="F225" s="210" t="s">
        <v>386</v>
      </c>
      <c r="G225" s="36"/>
      <c r="H225" s="36"/>
      <c r="I225" s="123"/>
      <c r="J225" s="36"/>
      <c r="K225" s="36"/>
      <c r="L225" s="40"/>
      <c r="M225" s="211"/>
      <c r="N225" s="76"/>
      <c r="O225" s="76"/>
      <c r="P225" s="76"/>
      <c r="Q225" s="76"/>
      <c r="R225" s="76"/>
      <c r="S225" s="76"/>
      <c r="T225" s="77"/>
      <c r="AT225" s="14" t="s">
        <v>122</v>
      </c>
      <c r="AU225" s="14" t="s">
        <v>80</v>
      </c>
    </row>
    <row r="226" spans="2:65" s="1" customFormat="1" ht="16.5" customHeight="1">
      <c r="B226" s="35"/>
      <c r="C226" s="197" t="s">
        <v>387</v>
      </c>
      <c r="D226" s="197" t="s">
        <v>115</v>
      </c>
      <c r="E226" s="198" t="s">
        <v>388</v>
      </c>
      <c r="F226" s="199" t="s">
        <v>389</v>
      </c>
      <c r="G226" s="200" t="s">
        <v>383</v>
      </c>
      <c r="H226" s="201">
        <v>1</v>
      </c>
      <c r="I226" s="202"/>
      <c r="J226" s="203">
        <f>ROUND(I226*H226,2)</f>
        <v>0</v>
      </c>
      <c r="K226" s="199" t="s">
        <v>119</v>
      </c>
      <c r="L226" s="40"/>
      <c r="M226" s="204" t="s">
        <v>19</v>
      </c>
      <c r="N226" s="205" t="s">
        <v>41</v>
      </c>
      <c r="O226" s="76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AR226" s="14" t="s">
        <v>384</v>
      </c>
      <c r="AT226" s="14" t="s">
        <v>115</v>
      </c>
      <c r="AU226" s="14" t="s">
        <v>80</v>
      </c>
      <c r="AY226" s="14" t="s">
        <v>112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4" t="s">
        <v>78</v>
      </c>
      <c r="BK226" s="208">
        <f>ROUND(I226*H226,2)</f>
        <v>0</v>
      </c>
      <c r="BL226" s="14" t="s">
        <v>384</v>
      </c>
      <c r="BM226" s="14" t="s">
        <v>390</v>
      </c>
    </row>
    <row r="227" spans="2:47" s="1" customFormat="1" ht="12">
      <c r="B227" s="35"/>
      <c r="C227" s="36"/>
      <c r="D227" s="209" t="s">
        <v>122</v>
      </c>
      <c r="E227" s="36"/>
      <c r="F227" s="210" t="s">
        <v>389</v>
      </c>
      <c r="G227" s="36"/>
      <c r="H227" s="36"/>
      <c r="I227" s="123"/>
      <c r="J227" s="36"/>
      <c r="K227" s="36"/>
      <c r="L227" s="40"/>
      <c r="M227" s="211"/>
      <c r="N227" s="76"/>
      <c r="O227" s="76"/>
      <c r="P227" s="76"/>
      <c r="Q227" s="76"/>
      <c r="R227" s="76"/>
      <c r="S227" s="76"/>
      <c r="T227" s="77"/>
      <c r="AT227" s="14" t="s">
        <v>122</v>
      </c>
      <c r="AU227" s="14" t="s">
        <v>80</v>
      </c>
    </row>
    <row r="228" spans="2:63" s="10" customFormat="1" ht="22.8" customHeight="1">
      <c r="B228" s="181"/>
      <c r="C228" s="182"/>
      <c r="D228" s="183" t="s">
        <v>69</v>
      </c>
      <c r="E228" s="195" t="s">
        <v>391</v>
      </c>
      <c r="F228" s="195" t="s">
        <v>392</v>
      </c>
      <c r="G228" s="182"/>
      <c r="H228" s="182"/>
      <c r="I228" s="185"/>
      <c r="J228" s="196">
        <f>BK228</f>
        <v>0</v>
      </c>
      <c r="K228" s="182"/>
      <c r="L228" s="187"/>
      <c r="M228" s="188"/>
      <c r="N228" s="189"/>
      <c r="O228" s="189"/>
      <c r="P228" s="190">
        <f>SUM(P229:P230)</f>
        <v>0</v>
      </c>
      <c r="Q228" s="189"/>
      <c r="R228" s="190">
        <f>SUM(R229:R230)</f>
        <v>0</v>
      </c>
      <c r="S228" s="189"/>
      <c r="T228" s="191">
        <f>SUM(T229:T230)</f>
        <v>0</v>
      </c>
      <c r="AR228" s="192" t="s">
        <v>145</v>
      </c>
      <c r="AT228" s="193" t="s">
        <v>69</v>
      </c>
      <c r="AU228" s="193" t="s">
        <v>78</v>
      </c>
      <c r="AY228" s="192" t="s">
        <v>112</v>
      </c>
      <c r="BK228" s="194">
        <f>SUM(BK229:BK230)</f>
        <v>0</v>
      </c>
    </row>
    <row r="229" spans="2:65" s="1" customFormat="1" ht="16.5" customHeight="1">
      <c r="B229" s="35"/>
      <c r="C229" s="197" t="s">
        <v>393</v>
      </c>
      <c r="D229" s="197" t="s">
        <v>115</v>
      </c>
      <c r="E229" s="198" t="s">
        <v>394</v>
      </c>
      <c r="F229" s="199" t="s">
        <v>395</v>
      </c>
      <c r="G229" s="200" t="s">
        <v>383</v>
      </c>
      <c r="H229" s="201">
        <v>1</v>
      </c>
      <c r="I229" s="202"/>
      <c r="J229" s="203">
        <f>ROUND(I229*H229,2)</f>
        <v>0</v>
      </c>
      <c r="K229" s="199" t="s">
        <v>119</v>
      </c>
      <c r="L229" s="40"/>
      <c r="M229" s="204" t="s">
        <v>19</v>
      </c>
      <c r="N229" s="205" t="s">
        <v>41</v>
      </c>
      <c r="O229" s="76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14" t="s">
        <v>384</v>
      </c>
      <c r="AT229" s="14" t="s">
        <v>115</v>
      </c>
      <c r="AU229" s="14" t="s">
        <v>80</v>
      </c>
      <c r="AY229" s="14" t="s">
        <v>112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4" t="s">
        <v>78</v>
      </c>
      <c r="BK229" s="208">
        <f>ROUND(I229*H229,2)</f>
        <v>0</v>
      </c>
      <c r="BL229" s="14" t="s">
        <v>384</v>
      </c>
      <c r="BM229" s="14" t="s">
        <v>396</v>
      </c>
    </row>
    <row r="230" spans="2:47" s="1" customFormat="1" ht="12">
      <c r="B230" s="35"/>
      <c r="C230" s="36"/>
      <c r="D230" s="209" t="s">
        <v>122</v>
      </c>
      <c r="E230" s="36"/>
      <c r="F230" s="210" t="s">
        <v>397</v>
      </c>
      <c r="G230" s="36"/>
      <c r="H230" s="36"/>
      <c r="I230" s="123"/>
      <c r="J230" s="36"/>
      <c r="K230" s="36"/>
      <c r="L230" s="40"/>
      <c r="M230" s="234"/>
      <c r="N230" s="235"/>
      <c r="O230" s="235"/>
      <c r="P230" s="235"/>
      <c r="Q230" s="235"/>
      <c r="R230" s="235"/>
      <c r="S230" s="235"/>
      <c r="T230" s="236"/>
      <c r="AT230" s="14" t="s">
        <v>122</v>
      </c>
      <c r="AU230" s="14" t="s">
        <v>80</v>
      </c>
    </row>
    <row r="231" spans="2:12" s="1" customFormat="1" ht="6.95" customHeight="1">
      <c r="B231" s="54"/>
      <c r="C231" s="55"/>
      <c r="D231" s="55"/>
      <c r="E231" s="55"/>
      <c r="F231" s="55"/>
      <c r="G231" s="55"/>
      <c r="H231" s="55"/>
      <c r="I231" s="147"/>
      <c r="J231" s="55"/>
      <c r="K231" s="55"/>
      <c r="L231" s="40"/>
    </row>
  </sheetData>
  <sheetProtection password="C7B2" sheet="1" objects="1" scenarios="1" formatColumns="0" formatRows="0" autoFilter="0"/>
  <autoFilter ref="C86:K230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2" customFormat="1" ht="45" customHeight="1">
      <c r="B3" s="241"/>
      <c r="C3" s="242" t="s">
        <v>398</v>
      </c>
      <c r="D3" s="242"/>
      <c r="E3" s="242"/>
      <c r="F3" s="242"/>
      <c r="G3" s="242"/>
      <c r="H3" s="242"/>
      <c r="I3" s="242"/>
      <c r="J3" s="242"/>
      <c r="K3" s="243"/>
    </row>
    <row r="4" spans="2:11" ht="25.5" customHeight="1">
      <c r="B4" s="244"/>
      <c r="C4" s="245" t="s">
        <v>399</v>
      </c>
      <c r="D4" s="245"/>
      <c r="E4" s="245"/>
      <c r="F4" s="245"/>
      <c r="G4" s="245"/>
      <c r="H4" s="245"/>
      <c r="I4" s="245"/>
      <c r="J4" s="245"/>
      <c r="K4" s="246"/>
    </row>
    <row r="5" spans="2:1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4"/>
      <c r="C6" s="248" t="s">
        <v>400</v>
      </c>
      <c r="D6" s="248"/>
      <c r="E6" s="248"/>
      <c r="F6" s="248"/>
      <c r="G6" s="248"/>
      <c r="H6" s="248"/>
      <c r="I6" s="248"/>
      <c r="J6" s="248"/>
      <c r="K6" s="246"/>
    </row>
    <row r="7" spans="2:11" ht="15" customHeight="1">
      <c r="B7" s="249"/>
      <c r="C7" s="248" t="s">
        <v>401</v>
      </c>
      <c r="D7" s="248"/>
      <c r="E7" s="248"/>
      <c r="F7" s="248"/>
      <c r="G7" s="248"/>
      <c r="H7" s="248"/>
      <c r="I7" s="248"/>
      <c r="J7" s="248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248" t="s">
        <v>402</v>
      </c>
      <c r="D9" s="248"/>
      <c r="E9" s="248"/>
      <c r="F9" s="248"/>
      <c r="G9" s="248"/>
      <c r="H9" s="248"/>
      <c r="I9" s="248"/>
      <c r="J9" s="248"/>
      <c r="K9" s="246"/>
    </row>
    <row r="10" spans="2:11" ht="15" customHeight="1">
      <c r="B10" s="249"/>
      <c r="C10" s="248"/>
      <c r="D10" s="248" t="s">
        <v>403</v>
      </c>
      <c r="E10" s="248"/>
      <c r="F10" s="248"/>
      <c r="G10" s="248"/>
      <c r="H10" s="248"/>
      <c r="I10" s="248"/>
      <c r="J10" s="248"/>
      <c r="K10" s="246"/>
    </row>
    <row r="11" spans="2:11" ht="15" customHeight="1">
      <c r="B11" s="249"/>
      <c r="C11" s="250"/>
      <c r="D11" s="248" t="s">
        <v>404</v>
      </c>
      <c r="E11" s="248"/>
      <c r="F11" s="248"/>
      <c r="G11" s="248"/>
      <c r="H11" s="248"/>
      <c r="I11" s="248"/>
      <c r="J11" s="248"/>
      <c r="K11" s="246"/>
    </row>
    <row r="12" spans="2:1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ht="15" customHeight="1">
      <c r="B13" s="249"/>
      <c r="C13" s="250"/>
      <c r="D13" s="251" t="s">
        <v>405</v>
      </c>
      <c r="E13" s="248"/>
      <c r="F13" s="248"/>
      <c r="G13" s="248"/>
      <c r="H13" s="248"/>
      <c r="I13" s="248"/>
      <c r="J13" s="248"/>
      <c r="K13" s="246"/>
    </row>
    <row r="14" spans="2:1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ht="15" customHeight="1">
      <c r="B15" s="249"/>
      <c r="C15" s="250"/>
      <c r="D15" s="248" t="s">
        <v>406</v>
      </c>
      <c r="E15" s="248"/>
      <c r="F15" s="248"/>
      <c r="G15" s="248"/>
      <c r="H15" s="248"/>
      <c r="I15" s="248"/>
      <c r="J15" s="248"/>
      <c r="K15" s="246"/>
    </row>
    <row r="16" spans="2:11" ht="15" customHeight="1">
      <c r="B16" s="249"/>
      <c r="C16" s="250"/>
      <c r="D16" s="248" t="s">
        <v>407</v>
      </c>
      <c r="E16" s="248"/>
      <c r="F16" s="248"/>
      <c r="G16" s="248"/>
      <c r="H16" s="248"/>
      <c r="I16" s="248"/>
      <c r="J16" s="248"/>
      <c r="K16" s="246"/>
    </row>
    <row r="17" spans="2:11" ht="15" customHeight="1">
      <c r="B17" s="249"/>
      <c r="C17" s="250"/>
      <c r="D17" s="248" t="s">
        <v>408</v>
      </c>
      <c r="E17" s="248"/>
      <c r="F17" s="248"/>
      <c r="G17" s="248"/>
      <c r="H17" s="248"/>
      <c r="I17" s="248"/>
      <c r="J17" s="248"/>
      <c r="K17" s="246"/>
    </row>
    <row r="18" spans="2:11" ht="15" customHeight="1">
      <c r="B18" s="249"/>
      <c r="C18" s="250"/>
      <c r="D18" s="250"/>
      <c r="E18" s="252" t="s">
        <v>77</v>
      </c>
      <c r="F18" s="248" t="s">
        <v>409</v>
      </c>
      <c r="G18" s="248"/>
      <c r="H18" s="248"/>
      <c r="I18" s="248"/>
      <c r="J18" s="248"/>
      <c r="K18" s="246"/>
    </row>
    <row r="19" spans="2:11" ht="15" customHeight="1">
      <c r="B19" s="249"/>
      <c r="C19" s="250"/>
      <c r="D19" s="250"/>
      <c r="E19" s="252" t="s">
        <v>410</v>
      </c>
      <c r="F19" s="248" t="s">
        <v>411</v>
      </c>
      <c r="G19" s="248"/>
      <c r="H19" s="248"/>
      <c r="I19" s="248"/>
      <c r="J19" s="248"/>
      <c r="K19" s="246"/>
    </row>
    <row r="20" spans="2:11" ht="15" customHeight="1">
      <c r="B20" s="249"/>
      <c r="C20" s="250"/>
      <c r="D20" s="250"/>
      <c r="E20" s="252" t="s">
        <v>412</v>
      </c>
      <c r="F20" s="248" t="s">
        <v>413</v>
      </c>
      <c r="G20" s="248"/>
      <c r="H20" s="248"/>
      <c r="I20" s="248"/>
      <c r="J20" s="248"/>
      <c r="K20" s="246"/>
    </row>
    <row r="21" spans="2:11" ht="15" customHeight="1">
      <c r="B21" s="249"/>
      <c r="C21" s="250"/>
      <c r="D21" s="250"/>
      <c r="E21" s="252" t="s">
        <v>414</v>
      </c>
      <c r="F21" s="248" t="s">
        <v>415</v>
      </c>
      <c r="G21" s="248"/>
      <c r="H21" s="248"/>
      <c r="I21" s="248"/>
      <c r="J21" s="248"/>
      <c r="K21" s="246"/>
    </row>
    <row r="22" spans="2:11" ht="15" customHeight="1">
      <c r="B22" s="249"/>
      <c r="C22" s="250"/>
      <c r="D22" s="250"/>
      <c r="E22" s="252" t="s">
        <v>416</v>
      </c>
      <c r="F22" s="248" t="s">
        <v>417</v>
      </c>
      <c r="G22" s="248"/>
      <c r="H22" s="248"/>
      <c r="I22" s="248"/>
      <c r="J22" s="248"/>
      <c r="K22" s="246"/>
    </row>
    <row r="23" spans="2:11" ht="15" customHeight="1">
      <c r="B23" s="249"/>
      <c r="C23" s="250"/>
      <c r="D23" s="250"/>
      <c r="E23" s="252" t="s">
        <v>418</v>
      </c>
      <c r="F23" s="248" t="s">
        <v>419</v>
      </c>
      <c r="G23" s="248"/>
      <c r="H23" s="248"/>
      <c r="I23" s="248"/>
      <c r="J23" s="248"/>
      <c r="K23" s="246"/>
    </row>
    <row r="24" spans="2:1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ht="15" customHeight="1">
      <c r="B25" s="249"/>
      <c r="C25" s="248" t="s">
        <v>420</v>
      </c>
      <c r="D25" s="248"/>
      <c r="E25" s="248"/>
      <c r="F25" s="248"/>
      <c r="G25" s="248"/>
      <c r="H25" s="248"/>
      <c r="I25" s="248"/>
      <c r="J25" s="248"/>
      <c r="K25" s="246"/>
    </row>
    <row r="26" spans="2:11" ht="15" customHeight="1">
      <c r="B26" s="249"/>
      <c r="C26" s="248" t="s">
        <v>421</v>
      </c>
      <c r="D26" s="248"/>
      <c r="E26" s="248"/>
      <c r="F26" s="248"/>
      <c r="G26" s="248"/>
      <c r="H26" s="248"/>
      <c r="I26" s="248"/>
      <c r="J26" s="248"/>
      <c r="K26" s="246"/>
    </row>
    <row r="27" spans="2:11" ht="15" customHeight="1">
      <c r="B27" s="249"/>
      <c r="C27" s="248"/>
      <c r="D27" s="248" t="s">
        <v>422</v>
      </c>
      <c r="E27" s="248"/>
      <c r="F27" s="248"/>
      <c r="G27" s="248"/>
      <c r="H27" s="248"/>
      <c r="I27" s="248"/>
      <c r="J27" s="248"/>
      <c r="K27" s="246"/>
    </row>
    <row r="28" spans="2:11" ht="15" customHeight="1">
      <c r="B28" s="249"/>
      <c r="C28" s="250"/>
      <c r="D28" s="248" t="s">
        <v>423</v>
      </c>
      <c r="E28" s="248"/>
      <c r="F28" s="248"/>
      <c r="G28" s="248"/>
      <c r="H28" s="248"/>
      <c r="I28" s="248"/>
      <c r="J28" s="248"/>
      <c r="K28" s="246"/>
    </row>
    <row r="29" spans="2:1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ht="15" customHeight="1">
      <c r="B30" s="249"/>
      <c r="C30" s="250"/>
      <c r="D30" s="248" t="s">
        <v>424</v>
      </c>
      <c r="E30" s="248"/>
      <c r="F30" s="248"/>
      <c r="G30" s="248"/>
      <c r="H30" s="248"/>
      <c r="I30" s="248"/>
      <c r="J30" s="248"/>
      <c r="K30" s="246"/>
    </row>
    <row r="31" spans="2:11" ht="15" customHeight="1">
      <c r="B31" s="249"/>
      <c r="C31" s="250"/>
      <c r="D31" s="248" t="s">
        <v>425</v>
      </c>
      <c r="E31" s="248"/>
      <c r="F31" s="248"/>
      <c r="G31" s="248"/>
      <c r="H31" s="248"/>
      <c r="I31" s="248"/>
      <c r="J31" s="248"/>
      <c r="K31" s="246"/>
    </row>
    <row r="32" spans="2:1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ht="15" customHeight="1">
      <c r="B33" s="249"/>
      <c r="C33" s="250"/>
      <c r="D33" s="248" t="s">
        <v>426</v>
      </c>
      <c r="E33" s="248"/>
      <c r="F33" s="248"/>
      <c r="G33" s="248"/>
      <c r="H33" s="248"/>
      <c r="I33" s="248"/>
      <c r="J33" s="248"/>
      <c r="K33" s="246"/>
    </row>
    <row r="34" spans="2:11" ht="15" customHeight="1">
      <c r="B34" s="249"/>
      <c r="C34" s="250"/>
      <c r="D34" s="248" t="s">
        <v>427</v>
      </c>
      <c r="E34" s="248"/>
      <c r="F34" s="248"/>
      <c r="G34" s="248"/>
      <c r="H34" s="248"/>
      <c r="I34" s="248"/>
      <c r="J34" s="248"/>
      <c r="K34" s="246"/>
    </row>
    <row r="35" spans="2:11" ht="15" customHeight="1">
      <c r="B35" s="249"/>
      <c r="C35" s="250"/>
      <c r="D35" s="248" t="s">
        <v>428</v>
      </c>
      <c r="E35" s="248"/>
      <c r="F35" s="248"/>
      <c r="G35" s="248"/>
      <c r="H35" s="248"/>
      <c r="I35" s="248"/>
      <c r="J35" s="248"/>
      <c r="K35" s="246"/>
    </row>
    <row r="36" spans="2:11" ht="15" customHeight="1">
      <c r="B36" s="249"/>
      <c r="C36" s="250"/>
      <c r="D36" s="248"/>
      <c r="E36" s="251" t="s">
        <v>98</v>
      </c>
      <c r="F36" s="248"/>
      <c r="G36" s="248" t="s">
        <v>429</v>
      </c>
      <c r="H36" s="248"/>
      <c r="I36" s="248"/>
      <c r="J36" s="248"/>
      <c r="K36" s="246"/>
    </row>
    <row r="37" spans="2:11" ht="30.75" customHeight="1">
      <c r="B37" s="249"/>
      <c r="C37" s="250"/>
      <c r="D37" s="248"/>
      <c r="E37" s="251" t="s">
        <v>430</v>
      </c>
      <c r="F37" s="248"/>
      <c r="G37" s="248" t="s">
        <v>431</v>
      </c>
      <c r="H37" s="248"/>
      <c r="I37" s="248"/>
      <c r="J37" s="248"/>
      <c r="K37" s="246"/>
    </row>
    <row r="38" spans="2:11" ht="15" customHeight="1">
      <c r="B38" s="249"/>
      <c r="C38" s="250"/>
      <c r="D38" s="248"/>
      <c r="E38" s="251" t="s">
        <v>51</v>
      </c>
      <c r="F38" s="248"/>
      <c r="G38" s="248" t="s">
        <v>432</v>
      </c>
      <c r="H38" s="248"/>
      <c r="I38" s="248"/>
      <c r="J38" s="248"/>
      <c r="K38" s="246"/>
    </row>
    <row r="39" spans="2:11" ht="15" customHeight="1">
      <c r="B39" s="249"/>
      <c r="C39" s="250"/>
      <c r="D39" s="248"/>
      <c r="E39" s="251" t="s">
        <v>52</v>
      </c>
      <c r="F39" s="248"/>
      <c r="G39" s="248" t="s">
        <v>433</v>
      </c>
      <c r="H39" s="248"/>
      <c r="I39" s="248"/>
      <c r="J39" s="248"/>
      <c r="K39" s="246"/>
    </row>
    <row r="40" spans="2:11" ht="15" customHeight="1">
      <c r="B40" s="249"/>
      <c r="C40" s="250"/>
      <c r="D40" s="248"/>
      <c r="E40" s="251" t="s">
        <v>99</v>
      </c>
      <c r="F40" s="248"/>
      <c r="G40" s="248" t="s">
        <v>434</v>
      </c>
      <c r="H40" s="248"/>
      <c r="I40" s="248"/>
      <c r="J40" s="248"/>
      <c r="K40" s="246"/>
    </row>
    <row r="41" spans="2:11" ht="15" customHeight="1">
      <c r="B41" s="249"/>
      <c r="C41" s="250"/>
      <c r="D41" s="248"/>
      <c r="E41" s="251" t="s">
        <v>100</v>
      </c>
      <c r="F41" s="248"/>
      <c r="G41" s="248" t="s">
        <v>435</v>
      </c>
      <c r="H41" s="248"/>
      <c r="I41" s="248"/>
      <c r="J41" s="248"/>
      <c r="K41" s="246"/>
    </row>
    <row r="42" spans="2:11" ht="15" customHeight="1">
      <c r="B42" s="249"/>
      <c r="C42" s="250"/>
      <c r="D42" s="248"/>
      <c r="E42" s="251" t="s">
        <v>436</v>
      </c>
      <c r="F42" s="248"/>
      <c r="G42" s="248" t="s">
        <v>437</v>
      </c>
      <c r="H42" s="248"/>
      <c r="I42" s="248"/>
      <c r="J42" s="248"/>
      <c r="K42" s="246"/>
    </row>
    <row r="43" spans="2:11" ht="15" customHeight="1">
      <c r="B43" s="249"/>
      <c r="C43" s="250"/>
      <c r="D43" s="248"/>
      <c r="E43" s="251"/>
      <c r="F43" s="248"/>
      <c r="G43" s="248" t="s">
        <v>438</v>
      </c>
      <c r="H43" s="248"/>
      <c r="I43" s="248"/>
      <c r="J43" s="248"/>
      <c r="K43" s="246"/>
    </row>
    <row r="44" spans="2:11" ht="15" customHeight="1">
      <c r="B44" s="249"/>
      <c r="C44" s="250"/>
      <c r="D44" s="248"/>
      <c r="E44" s="251" t="s">
        <v>439</v>
      </c>
      <c r="F44" s="248"/>
      <c r="G44" s="248" t="s">
        <v>440</v>
      </c>
      <c r="H44" s="248"/>
      <c r="I44" s="248"/>
      <c r="J44" s="248"/>
      <c r="K44" s="246"/>
    </row>
    <row r="45" spans="2:11" ht="15" customHeight="1">
      <c r="B45" s="249"/>
      <c r="C45" s="250"/>
      <c r="D45" s="248"/>
      <c r="E45" s="251" t="s">
        <v>102</v>
      </c>
      <c r="F45" s="248"/>
      <c r="G45" s="248" t="s">
        <v>441</v>
      </c>
      <c r="H45" s="248"/>
      <c r="I45" s="248"/>
      <c r="J45" s="248"/>
      <c r="K45" s="246"/>
    </row>
    <row r="46" spans="2:1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ht="15" customHeight="1">
      <c r="B47" s="249"/>
      <c r="C47" s="250"/>
      <c r="D47" s="248" t="s">
        <v>442</v>
      </c>
      <c r="E47" s="248"/>
      <c r="F47" s="248"/>
      <c r="G47" s="248"/>
      <c r="H47" s="248"/>
      <c r="I47" s="248"/>
      <c r="J47" s="248"/>
      <c r="K47" s="246"/>
    </row>
    <row r="48" spans="2:11" ht="15" customHeight="1">
      <c r="B48" s="249"/>
      <c r="C48" s="250"/>
      <c r="D48" s="250"/>
      <c r="E48" s="248" t="s">
        <v>443</v>
      </c>
      <c r="F48" s="248"/>
      <c r="G48" s="248"/>
      <c r="H48" s="248"/>
      <c r="I48" s="248"/>
      <c r="J48" s="248"/>
      <c r="K48" s="246"/>
    </row>
    <row r="49" spans="2:11" ht="15" customHeight="1">
      <c r="B49" s="249"/>
      <c r="C49" s="250"/>
      <c r="D49" s="250"/>
      <c r="E49" s="248" t="s">
        <v>444</v>
      </c>
      <c r="F49" s="248"/>
      <c r="G49" s="248"/>
      <c r="H49" s="248"/>
      <c r="I49" s="248"/>
      <c r="J49" s="248"/>
      <c r="K49" s="246"/>
    </row>
    <row r="50" spans="2:11" ht="15" customHeight="1">
      <c r="B50" s="249"/>
      <c r="C50" s="250"/>
      <c r="D50" s="250"/>
      <c r="E50" s="248" t="s">
        <v>445</v>
      </c>
      <c r="F50" s="248"/>
      <c r="G50" s="248"/>
      <c r="H50" s="248"/>
      <c r="I50" s="248"/>
      <c r="J50" s="248"/>
      <c r="K50" s="246"/>
    </row>
    <row r="51" spans="2:11" ht="15" customHeight="1">
      <c r="B51" s="249"/>
      <c r="C51" s="250"/>
      <c r="D51" s="248" t="s">
        <v>446</v>
      </c>
      <c r="E51" s="248"/>
      <c r="F51" s="248"/>
      <c r="G51" s="248"/>
      <c r="H51" s="248"/>
      <c r="I51" s="248"/>
      <c r="J51" s="248"/>
      <c r="K51" s="246"/>
    </row>
    <row r="52" spans="2:11" ht="25.5" customHeight="1">
      <c r="B52" s="244"/>
      <c r="C52" s="245" t="s">
        <v>447</v>
      </c>
      <c r="D52" s="245"/>
      <c r="E52" s="245"/>
      <c r="F52" s="245"/>
      <c r="G52" s="245"/>
      <c r="H52" s="245"/>
      <c r="I52" s="245"/>
      <c r="J52" s="245"/>
      <c r="K52" s="246"/>
    </row>
    <row r="53" spans="2:1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ht="15" customHeight="1">
      <c r="B54" s="244"/>
      <c r="C54" s="248" t="s">
        <v>448</v>
      </c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4"/>
      <c r="C55" s="248" t="s">
        <v>449</v>
      </c>
      <c r="D55" s="248"/>
      <c r="E55" s="248"/>
      <c r="F55" s="248"/>
      <c r="G55" s="248"/>
      <c r="H55" s="248"/>
      <c r="I55" s="248"/>
      <c r="J55" s="248"/>
      <c r="K55" s="246"/>
    </row>
    <row r="56" spans="2:1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ht="15" customHeight="1">
      <c r="B57" s="244"/>
      <c r="C57" s="248" t="s">
        <v>450</v>
      </c>
      <c r="D57" s="248"/>
      <c r="E57" s="248"/>
      <c r="F57" s="248"/>
      <c r="G57" s="248"/>
      <c r="H57" s="248"/>
      <c r="I57" s="248"/>
      <c r="J57" s="248"/>
      <c r="K57" s="246"/>
    </row>
    <row r="58" spans="2:11" ht="15" customHeight="1">
      <c r="B58" s="244"/>
      <c r="C58" s="250"/>
      <c r="D58" s="248" t="s">
        <v>451</v>
      </c>
      <c r="E58" s="248"/>
      <c r="F58" s="248"/>
      <c r="G58" s="248"/>
      <c r="H58" s="248"/>
      <c r="I58" s="248"/>
      <c r="J58" s="248"/>
      <c r="K58" s="246"/>
    </row>
    <row r="59" spans="2:11" ht="15" customHeight="1">
      <c r="B59" s="244"/>
      <c r="C59" s="250"/>
      <c r="D59" s="248" t="s">
        <v>452</v>
      </c>
      <c r="E59" s="248"/>
      <c r="F59" s="248"/>
      <c r="G59" s="248"/>
      <c r="H59" s="248"/>
      <c r="I59" s="248"/>
      <c r="J59" s="248"/>
      <c r="K59" s="246"/>
    </row>
    <row r="60" spans="2:11" ht="15" customHeight="1">
      <c r="B60" s="244"/>
      <c r="C60" s="250"/>
      <c r="D60" s="248" t="s">
        <v>453</v>
      </c>
      <c r="E60" s="248"/>
      <c r="F60" s="248"/>
      <c r="G60" s="248"/>
      <c r="H60" s="248"/>
      <c r="I60" s="248"/>
      <c r="J60" s="248"/>
      <c r="K60" s="246"/>
    </row>
    <row r="61" spans="2:11" ht="15" customHeight="1">
      <c r="B61" s="244"/>
      <c r="C61" s="250"/>
      <c r="D61" s="248" t="s">
        <v>454</v>
      </c>
      <c r="E61" s="248"/>
      <c r="F61" s="248"/>
      <c r="G61" s="248"/>
      <c r="H61" s="248"/>
      <c r="I61" s="248"/>
      <c r="J61" s="248"/>
      <c r="K61" s="246"/>
    </row>
    <row r="62" spans="2:11" ht="15" customHeight="1">
      <c r="B62" s="244"/>
      <c r="C62" s="250"/>
      <c r="D62" s="253" t="s">
        <v>455</v>
      </c>
      <c r="E62" s="253"/>
      <c r="F62" s="253"/>
      <c r="G62" s="253"/>
      <c r="H62" s="253"/>
      <c r="I62" s="253"/>
      <c r="J62" s="253"/>
      <c r="K62" s="246"/>
    </row>
    <row r="63" spans="2:11" ht="15" customHeight="1">
      <c r="B63" s="244"/>
      <c r="C63" s="250"/>
      <c r="D63" s="248" t="s">
        <v>456</v>
      </c>
      <c r="E63" s="248"/>
      <c r="F63" s="248"/>
      <c r="G63" s="248"/>
      <c r="H63" s="248"/>
      <c r="I63" s="248"/>
      <c r="J63" s="248"/>
      <c r="K63" s="246"/>
    </row>
    <row r="64" spans="2:1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pans="2:11" ht="15" customHeight="1">
      <c r="B65" s="244"/>
      <c r="C65" s="250"/>
      <c r="D65" s="248" t="s">
        <v>457</v>
      </c>
      <c r="E65" s="248"/>
      <c r="F65" s="248"/>
      <c r="G65" s="248"/>
      <c r="H65" s="248"/>
      <c r="I65" s="248"/>
      <c r="J65" s="248"/>
      <c r="K65" s="246"/>
    </row>
    <row r="66" spans="2:11" ht="15" customHeight="1">
      <c r="B66" s="244"/>
      <c r="C66" s="250"/>
      <c r="D66" s="253" t="s">
        <v>458</v>
      </c>
      <c r="E66" s="253"/>
      <c r="F66" s="253"/>
      <c r="G66" s="253"/>
      <c r="H66" s="253"/>
      <c r="I66" s="253"/>
      <c r="J66" s="253"/>
      <c r="K66" s="246"/>
    </row>
    <row r="67" spans="2:11" ht="15" customHeight="1">
      <c r="B67" s="244"/>
      <c r="C67" s="250"/>
      <c r="D67" s="248" t="s">
        <v>459</v>
      </c>
      <c r="E67" s="248"/>
      <c r="F67" s="248"/>
      <c r="G67" s="248"/>
      <c r="H67" s="248"/>
      <c r="I67" s="248"/>
      <c r="J67" s="248"/>
      <c r="K67" s="246"/>
    </row>
    <row r="68" spans="2:11" ht="15" customHeight="1">
      <c r="B68" s="244"/>
      <c r="C68" s="250"/>
      <c r="D68" s="248" t="s">
        <v>460</v>
      </c>
      <c r="E68" s="248"/>
      <c r="F68" s="248"/>
      <c r="G68" s="248"/>
      <c r="H68" s="248"/>
      <c r="I68" s="248"/>
      <c r="J68" s="248"/>
      <c r="K68" s="246"/>
    </row>
    <row r="69" spans="2:11" ht="15" customHeight="1">
      <c r="B69" s="244"/>
      <c r="C69" s="250"/>
      <c r="D69" s="248" t="s">
        <v>461</v>
      </c>
      <c r="E69" s="248"/>
      <c r="F69" s="248"/>
      <c r="G69" s="248"/>
      <c r="H69" s="248"/>
      <c r="I69" s="248"/>
      <c r="J69" s="248"/>
      <c r="K69" s="246"/>
    </row>
    <row r="70" spans="2:11" ht="15" customHeight="1">
      <c r="B70" s="244"/>
      <c r="C70" s="250"/>
      <c r="D70" s="248" t="s">
        <v>462</v>
      </c>
      <c r="E70" s="248"/>
      <c r="F70" s="248"/>
      <c r="G70" s="248"/>
      <c r="H70" s="248"/>
      <c r="I70" s="248"/>
      <c r="J70" s="248"/>
      <c r="K70" s="246"/>
    </row>
    <row r="71" spans="2:1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ht="45" customHeight="1">
      <c r="B75" s="263"/>
      <c r="C75" s="264" t="s">
        <v>463</v>
      </c>
      <c r="D75" s="264"/>
      <c r="E75" s="264"/>
      <c r="F75" s="264"/>
      <c r="G75" s="264"/>
      <c r="H75" s="264"/>
      <c r="I75" s="264"/>
      <c r="J75" s="264"/>
      <c r="K75" s="265"/>
    </row>
    <row r="76" spans="2:11" ht="17.25" customHeight="1">
      <c r="B76" s="263"/>
      <c r="C76" s="266" t="s">
        <v>464</v>
      </c>
      <c r="D76" s="266"/>
      <c r="E76" s="266"/>
      <c r="F76" s="266" t="s">
        <v>465</v>
      </c>
      <c r="G76" s="267"/>
      <c r="H76" s="266" t="s">
        <v>52</v>
      </c>
      <c r="I76" s="266" t="s">
        <v>55</v>
      </c>
      <c r="J76" s="266" t="s">
        <v>466</v>
      </c>
      <c r="K76" s="265"/>
    </row>
    <row r="77" spans="2:11" ht="17.25" customHeight="1">
      <c r="B77" s="263"/>
      <c r="C77" s="268" t="s">
        <v>467</v>
      </c>
      <c r="D77" s="268"/>
      <c r="E77" s="268"/>
      <c r="F77" s="269" t="s">
        <v>468</v>
      </c>
      <c r="G77" s="270"/>
      <c r="H77" s="268"/>
      <c r="I77" s="268"/>
      <c r="J77" s="268" t="s">
        <v>469</v>
      </c>
      <c r="K77" s="265"/>
    </row>
    <row r="78" spans="2:1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ht="15" customHeight="1">
      <c r="B79" s="263"/>
      <c r="C79" s="251" t="s">
        <v>51</v>
      </c>
      <c r="D79" s="271"/>
      <c r="E79" s="271"/>
      <c r="F79" s="273" t="s">
        <v>470</v>
      </c>
      <c r="G79" s="272"/>
      <c r="H79" s="251" t="s">
        <v>471</v>
      </c>
      <c r="I79" s="251" t="s">
        <v>472</v>
      </c>
      <c r="J79" s="251">
        <v>20</v>
      </c>
      <c r="K79" s="265"/>
    </row>
    <row r="80" spans="2:11" ht="15" customHeight="1">
      <c r="B80" s="263"/>
      <c r="C80" s="251" t="s">
        <v>473</v>
      </c>
      <c r="D80" s="251"/>
      <c r="E80" s="251"/>
      <c r="F80" s="273" t="s">
        <v>470</v>
      </c>
      <c r="G80" s="272"/>
      <c r="H80" s="251" t="s">
        <v>474</v>
      </c>
      <c r="I80" s="251" t="s">
        <v>472</v>
      </c>
      <c r="J80" s="251">
        <v>120</v>
      </c>
      <c r="K80" s="265"/>
    </row>
    <row r="81" spans="2:11" ht="15" customHeight="1">
      <c r="B81" s="274"/>
      <c r="C81" s="251" t="s">
        <v>475</v>
      </c>
      <c r="D81" s="251"/>
      <c r="E81" s="251"/>
      <c r="F81" s="273" t="s">
        <v>476</v>
      </c>
      <c r="G81" s="272"/>
      <c r="H81" s="251" t="s">
        <v>477</v>
      </c>
      <c r="I81" s="251" t="s">
        <v>472</v>
      </c>
      <c r="J81" s="251">
        <v>50</v>
      </c>
      <c r="K81" s="265"/>
    </row>
    <row r="82" spans="2:11" ht="15" customHeight="1">
      <c r="B82" s="274"/>
      <c r="C82" s="251" t="s">
        <v>478</v>
      </c>
      <c r="D82" s="251"/>
      <c r="E82" s="251"/>
      <c r="F82" s="273" t="s">
        <v>470</v>
      </c>
      <c r="G82" s="272"/>
      <c r="H82" s="251" t="s">
        <v>479</v>
      </c>
      <c r="I82" s="251" t="s">
        <v>480</v>
      </c>
      <c r="J82" s="251"/>
      <c r="K82" s="265"/>
    </row>
    <row r="83" spans="2:11" ht="15" customHeight="1">
      <c r="B83" s="274"/>
      <c r="C83" s="275" t="s">
        <v>481</v>
      </c>
      <c r="D83" s="275"/>
      <c r="E83" s="275"/>
      <c r="F83" s="276" t="s">
        <v>476</v>
      </c>
      <c r="G83" s="275"/>
      <c r="H83" s="275" t="s">
        <v>482</v>
      </c>
      <c r="I83" s="275" t="s">
        <v>472</v>
      </c>
      <c r="J83" s="275">
        <v>15</v>
      </c>
      <c r="K83" s="265"/>
    </row>
    <row r="84" spans="2:11" ht="15" customHeight="1">
      <c r="B84" s="274"/>
      <c r="C84" s="275" t="s">
        <v>483</v>
      </c>
      <c r="D84" s="275"/>
      <c r="E84" s="275"/>
      <c r="F84" s="276" t="s">
        <v>476</v>
      </c>
      <c r="G84" s="275"/>
      <c r="H84" s="275" t="s">
        <v>484</v>
      </c>
      <c r="I84" s="275" t="s">
        <v>472</v>
      </c>
      <c r="J84" s="275">
        <v>15</v>
      </c>
      <c r="K84" s="265"/>
    </row>
    <row r="85" spans="2:11" ht="15" customHeight="1">
      <c r="B85" s="274"/>
      <c r="C85" s="275" t="s">
        <v>485</v>
      </c>
      <c r="D85" s="275"/>
      <c r="E85" s="275"/>
      <c r="F85" s="276" t="s">
        <v>476</v>
      </c>
      <c r="G85" s="275"/>
      <c r="H85" s="275" t="s">
        <v>486</v>
      </c>
      <c r="I85" s="275" t="s">
        <v>472</v>
      </c>
      <c r="J85" s="275">
        <v>20</v>
      </c>
      <c r="K85" s="265"/>
    </row>
    <row r="86" spans="2:11" ht="15" customHeight="1">
      <c r="B86" s="274"/>
      <c r="C86" s="275" t="s">
        <v>487</v>
      </c>
      <c r="D86" s="275"/>
      <c r="E86" s="275"/>
      <c r="F86" s="276" t="s">
        <v>476</v>
      </c>
      <c r="G86" s="275"/>
      <c r="H86" s="275" t="s">
        <v>488</v>
      </c>
      <c r="I86" s="275" t="s">
        <v>472</v>
      </c>
      <c r="J86" s="275">
        <v>20</v>
      </c>
      <c r="K86" s="265"/>
    </row>
    <row r="87" spans="2:11" ht="15" customHeight="1">
      <c r="B87" s="274"/>
      <c r="C87" s="251" t="s">
        <v>489</v>
      </c>
      <c r="D87" s="251"/>
      <c r="E87" s="251"/>
      <c r="F87" s="273" t="s">
        <v>476</v>
      </c>
      <c r="G87" s="272"/>
      <c r="H87" s="251" t="s">
        <v>490</v>
      </c>
      <c r="I87" s="251" t="s">
        <v>472</v>
      </c>
      <c r="J87" s="251">
        <v>50</v>
      </c>
      <c r="K87" s="265"/>
    </row>
    <row r="88" spans="2:11" ht="15" customHeight="1">
      <c r="B88" s="274"/>
      <c r="C88" s="251" t="s">
        <v>491</v>
      </c>
      <c r="D88" s="251"/>
      <c r="E88" s="251"/>
      <c r="F88" s="273" t="s">
        <v>476</v>
      </c>
      <c r="G88" s="272"/>
      <c r="H88" s="251" t="s">
        <v>492</v>
      </c>
      <c r="I88" s="251" t="s">
        <v>472</v>
      </c>
      <c r="J88" s="251">
        <v>20</v>
      </c>
      <c r="K88" s="265"/>
    </row>
    <row r="89" spans="2:11" ht="15" customHeight="1">
      <c r="B89" s="274"/>
      <c r="C89" s="251" t="s">
        <v>493</v>
      </c>
      <c r="D89" s="251"/>
      <c r="E89" s="251"/>
      <c r="F89" s="273" t="s">
        <v>476</v>
      </c>
      <c r="G89" s="272"/>
      <c r="H89" s="251" t="s">
        <v>494</v>
      </c>
      <c r="I89" s="251" t="s">
        <v>472</v>
      </c>
      <c r="J89" s="251">
        <v>20</v>
      </c>
      <c r="K89" s="265"/>
    </row>
    <row r="90" spans="2:11" ht="15" customHeight="1">
      <c r="B90" s="274"/>
      <c r="C90" s="251" t="s">
        <v>495</v>
      </c>
      <c r="D90" s="251"/>
      <c r="E90" s="251"/>
      <c r="F90" s="273" t="s">
        <v>476</v>
      </c>
      <c r="G90" s="272"/>
      <c r="H90" s="251" t="s">
        <v>496</v>
      </c>
      <c r="I90" s="251" t="s">
        <v>472</v>
      </c>
      <c r="J90" s="251">
        <v>50</v>
      </c>
      <c r="K90" s="265"/>
    </row>
    <row r="91" spans="2:11" ht="15" customHeight="1">
      <c r="B91" s="274"/>
      <c r="C91" s="251" t="s">
        <v>497</v>
      </c>
      <c r="D91" s="251"/>
      <c r="E91" s="251"/>
      <c r="F91" s="273" t="s">
        <v>476</v>
      </c>
      <c r="G91" s="272"/>
      <c r="H91" s="251" t="s">
        <v>497</v>
      </c>
      <c r="I91" s="251" t="s">
        <v>472</v>
      </c>
      <c r="J91" s="251">
        <v>50</v>
      </c>
      <c r="K91" s="265"/>
    </row>
    <row r="92" spans="2:11" ht="15" customHeight="1">
      <c r="B92" s="274"/>
      <c r="C92" s="251" t="s">
        <v>498</v>
      </c>
      <c r="D92" s="251"/>
      <c r="E92" s="251"/>
      <c r="F92" s="273" t="s">
        <v>476</v>
      </c>
      <c r="G92" s="272"/>
      <c r="H92" s="251" t="s">
        <v>499</v>
      </c>
      <c r="I92" s="251" t="s">
        <v>472</v>
      </c>
      <c r="J92" s="251">
        <v>255</v>
      </c>
      <c r="K92" s="265"/>
    </row>
    <row r="93" spans="2:11" ht="15" customHeight="1">
      <c r="B93" s="274"/>
      <c r="C93" s="251" t="s">
        <v>500</v>
      </c>
      <c r="D93" s="251"/>
      <c r="E93" s="251"/>
      <c r="F93" s="273" t="s">
        <v>470</v>
      </c>
      <c r="G93" s="272"/>
      <c r="H93" s="251" t="s">
        <v>501</v>
      </c>
      <c r="I93" s="251" t="s">
        <v>502</v>
      </c>
      <c r="J93" s="251"/>
      <c r="K93" s="265"/>
    </row>
    <row r="94" spans="2:11" ht="15" customHeight="1">
      <c r="B94" s="274"/>
      <c r="C94" s="251" t="s">
        <v>503</v>
      </c>
      <c r="D94" s="251"/>
      <c r="E94" s="251"/>
      <c r="F94" s="273" t="s">
        <v>470</v>
      </c>
      <c r="G94" s="272"/>
      <c r="H94" s="251" t="s">
        <v>504</v>
      </c>
      <c r="I94" s="251" t="s">
        <v>505</v>
      </c>
      <c r="J94" s="251"/>
      <c r="K94" s="265"/>
    </row>
    <row r="95" spans="2:11" ht="15" customHeight="1">
      <c r="B95" s="274"/>
      <c r="C95" s="251" t="s">
        <v>506</v>
      </c>
      <c r="D95" s="251"/>
      <c r="E95" s="251"/>
      <c r="F95" s="273" t="s">
        <v>470</v>
      </c>
      <c r="G95" s="272"/>
      <c r="H95" s="251" t="s">
        <v>506</v>
      </c>
      <c r="I95" s="251" t="s">
        <v>505</v>
      </c>
      <c r="J95" s="251"/>
      <c r="K95" s="265"/>
    </row>
    <row r="96" spans="2:11" ht="15" customHeight="1">
      <c r="B96" s="274"/>
      <c r="C96" s="251" t="s">
        <v>36</v>
      </c>
      <c r="D96" s="251"/>
      <c r="E96" s="251"/>
      <c r="F96" s="273" t="s">
        <v>470</v>
      </c>
      <c r="G96" s="272"/>
      <c r="H96" s="251" t="s">
        <v>507</v>
      </c>
      <c r="I96" s="251" t="s">
        <v>505</v>
      </c>
      <c r="J96" s="251"/>
      <c r="K96" s="265"/>
    </row>
    <row r="97" spans="2:11" ht="15" customHeight="1">
      <c r="B97" s="274"/>
      <c r="C97" s="251" t="s">
        <v>46</v>
      </c>
      <c r="D97" s="251"/>
      <c r="E97" s="251"/>
      <c r="F97" s="273" t="s">
        <v>470</v>
      </c>
      <c r="G97" s="272"/>
      <c r="H97" s="251" t="s">
        <v>508</v>
      </c>
      <c r="I97" s="251" t="s">
        <v>505</v>
      </c>
      <c r="J97" s="251"/>
      <c r="K97" s="265"/>
    </row>
    <row r="98" spans="2:11" ht="15" customHeight="1">
      <c r="B98" s="277"/>
      <c r="C98" s="278"/>
      <c r="D98" s="278"/>
      <c r="E98" s="278"/>
      <c r="F98" s="278"/>
      <c r="G98" s="278"/>
      <c r="H98" s="278"/>
      <c r="I98" s="278"/>
      <c r="J98" s="278"/>
      <c r="K98" s="279"/>
    </row>
    <row r="99" spans="2:11" ht="18.7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0"/>
    </row>
    <row r="100" spans="2:1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ht="45" customHeight="1">
      <c r="B102" s="263"/>
      <c r="C102" s="264" t="s">
        <v>509</v>
      </c>
      <c r="D102" s="264"/>
      <c r="E102" s="264"/>
      <c r="F102" s="264"/>
      <c r="G102" s="264"/>
      <c r="H102" s="264"/>
      <c r="I102" s="264"/>
      <c r="J102" s="264"/>
      <c r="K102" s="265"/>
    </row>
    <row r="103" spans="2:11" ht="17.25" customHeight="1">
      <c r="B103" s="263"/>
      <c r="C103" s="266" t="s">
        <v>464</v>
      </c>
      <c r="D103" s="266"/>
      <c r="E103" s="266"/>
      <c r="F103" s="266" t="s">
        <v>465</v>
      </c>
      <c r="G103" s="267"/>
      <c r="H103" s="266" t="s">
        <v>52</v>
      </c>
      <c r="I103" s="266" t="s">
        <v>55</v>
      </c>
      <c r="J103" s="266" t="s">
        <v>466</v>
      </c>
      <c r="K103" s="265"/>
    </row>
    <row r="104" spans="2:11" ht="17.25" customHeight="1">
      <c r="B104" s="263"/>
      <c r="C104" s="268" t="s">
        <v>467</v>
      </c>
      <c r="D104" s="268"/>
      <c r="E104" s="268"/>
      <c r="F104" s="269" t="s">
        <v>468</v>
      </c>
      <c r="G104" s="270"/>
      <c r="H104" s="268"/>
      <c r="I104" s="268"/>
      <c r="J104" s="268" t="s">
        <v>469</v>
      </c>
      <c r="K104" s="265"/>
    </row>
    <row r="105" spans="2:11" ht="5.25" customHeight="1">
      <c r="B105" s="263"/>
      <c r="C105" s="266"/>
      <c r="D105" s="266"/>
      <c r="E105" s="266"/>
      <c r="F105" s="266"/>
      <c r="G105" s="282"/>
      <c r="H105" s="266"/>
      <c r="I105" s="266"/>
      <c r="J105" s="266"/>
      <c r="K105" s="265"/>
    </row>
    <row r="106" spans="2:11" ht="15" customHeight="1">
      <c r="B106" s="263"/>
      <c r="C106" s="251" t="s">
        <v>51</v>
      </c>
      <c r="D106" s="271"/>
      <c r="E106" s="271"/>
      <c r="F106" s="273" t="s">
        <v>470</v>
      </c>
      <c r="G106" s="282"/>
      <c r="H106" s="251" t="s">
        <v>510</v>
      </c>
      <c r="I106" s="251" t="s">
        <v>472</v>
      </c>
      <c r="J106" s="251">
        <v>20</v>
      </c>
      <c r="K106" s="265"/>
    </row>
    <row r="107" spans="2:11" ht="15" customHeight="1">
      <c r="B107" s="263"/>
      <c r="C107" s="251" t="s">
        <v>473</v>
      </c>
      <c r="D107" s="251"/>
      <c r="E107" s="251"/>
      <c r="F107" s="273" t="s">
        <v>470</v>
      </c>
      <c r="G107" s="251"/>
      <c r="H107" s="251" t="s">
        <v>510</v>
      </c>
      <c r="I107" s="251" t="s">
        <v>472</v>
      </c>
      <c r="J107" s="251">
        <v>120</v>
      </c>
      <c r="K107" s="265"/>
    </row>
    <row r="108" spans="2:11" ht="15" customHeight="1">
      <c r="B108" s="274"/>
      <c r="C108" s="251" t="s">
        <v>475</v>
      </c>
      <c r="D108" s="251"/>
      <c r="E108" s="251"/>
      <c r="F108" s="273" t="s">
        <v>476</v>
      </c>
      <c r="G108" s="251"/>
      <c r="H108" s="251" t="s">
        <v>510</v>
      </c>
      <c r="I108" s="251" t="s">
        <v>472</v>
      </c>
      <c r="J108" s="251">
        <v>50</v>
      </c>
      <c r="K108" s="265"/>
    </row>
    <row r="109" spans="2:11" ht="15" customHeight="1">
      <c r="B109" s="274"/>
      <c r="C109" s="251" t="s">
        <v>478</v>
      </c>
      <c r="D109" s="251"/>
      <c r="E109" s="251"/>
      <c r="F109" s="273" t="s">
        <v>470</v>
      </c>
      <c r="G109" s="251"/>
      <c r="H109" s="251" t="s">
        <v>510</v>
      </c>
      <c r="I109" s="251" t="s">
        <v>480</v>
      </c>
      <c r="J109" s="251"/>
      <c r="K109" s="265"/>
    </row>
    <row r="110" spans="2:11" ht="15" customHeight="1">
      <c r="B110" s="274"/>
      <c r="C110" s="251" t="s">
        <v>489</v>
      </c>
      <c r="D110" s="251"/>
      <c r="E110" s="251"/>
      <c r="F110" s="273" t="s">
        <v>476</v>
      </c>
      <c r="G110" s="251"/>
      <c r="H110" s="251" t="s">
        <v>510</v>
      </c>
      <c r="I110" s="251" t="s">
        <v>472</v>
      </c>
      <c r="J110" s="251">
        <v>50</v>
      </c>
      <c r="K110" s="265"/>
    </row>
    <row r="111" spans="2:11" ht="15" customHeight="1">
      <c r="B111" s="274"/>
      <c r="C111" s="251" t="s">
        <v>497</v>
      </c>
      <c r="D111" s="251"/>
      <c r="E111" s="251"/>
      <c r="F111" s="273" t="s">
        <v>476</v>
      </c>
      <c r="G111" s="251"/>
      <c r="H111" s="251" t="s">
        <v>510</v>
      </c>
      <c r="I111" s="251" t="s">
        <v>472</v>
      </c>
      <c r="J111" s="251">
        <v>50</v>
      </c>
      <c r="K111" s="265"/>
    </row>
    <row r="112" spans="2:11" ht="15" customHeight="1">
      <c r="B112" s="274"/>
      <c r="C112" s="251" t="s">
        <v>495</v>
      </c>
      <c r="D112" s="251"/>
      <c r="E112" s="251"/>
      <c r="F112" s="273" t="s">
        <v>476</v>
      </c>
      <c r="G112" s="251"/>
      <c r="H112" s="251" t="s">
        <v>510</v>
      </c>
      <c r="I112" s="251" t="s">
        <v>472</v>
      </c>
      <c r="J112" s="251">
        <v>50</v>
      </c>
      <c r="K112" s="265"/>
    </row>
    <row r="113" spans="2:11" ht="15" customHeight="1">
      <c r="B113" s="274"/>
      <c r="C113" s="251" t="s">
        <v>51</v>
      </c>
      <c r="D113" s="251"/>
      <c r="E113" s="251"/>
      <c r="F113" s="273" t="s">
        <v>470</v>
      </c>
      <c r="G113" s="251"/>
      <c r="H113" s="251" t="s">
        <v>511</v>
      </c>
      <c r="I113" s="251" t="s">
        <v>472</v>
      </c>
      <c r="J113" s="251">
        <v>20</v>
      </c>
      <c r="K113" s="265"/>
    </row>
    <row r="114" spans="2:11" ht="15" customHeight="1">
      <c r="B114" s="274"/>
      <c r="C114" s="251" t="s">
        <v>512</v>
      </c>
      <c r="D114" s="251"/>
      <c r="E114" s="251"/>
      <c r="F114" s="273" t="s">
        <v>470</v>
      </c>
      <c r="G114" s="251"/>
      <c r="H114" s="251" t="s">
        <v>513</v>
      </c>
      <c r="I114" s="251" t="s">
        <v>472</v>
      </c>
      <c r="J114" s="251">
        <v>120</v>
      </c>
      <c r="K114" s="265"/>
    </row>
    <row r="115" spans="2:11" ht="15" customHeight="1">
      <c r="B115" s="274"/>
      <c r="C115" s="251" t="s">
        <v>36</v>
      </c>
      <c r="D115" s="251"/>
      <c r="E115" s="251"/>
      <c r="F115" s="273" t="s">
        <v>470</v>
      </c>
      <c r="G115" s="251"/>
      <c r="H115" s="251" t="s">
        <v>514</v>
      </c>
      <c r="I115" s="251" t="s">
        <v>505</v>
      </c>
      <c r="J115" s="251"/>
      <c r="K115" s="265"/>
    </row>
    <row r="116" spans="2:11" ht="15" customHeight="1">
      <c r="B116" s="274"/>
      <c r="C116" s="251" t="s">
        <v>46</v>
      </c>
      <c r="D116" s="251"/>
      <c r="E116" s="251"/>
      <c r="F116" s="273" t="s">
        <v>470</v>
      </c>
      <c r="G116" s="251"/>
      <c r="H116" s="251" t="s">
        <v>515</v>
      </c>
      <c r="I116" s="251" t="s">
        <v>505</v>
      </c>
      <c r="J116" s="251"/>
      <c r="K116" s="265"/>
    </row>
    <row r="117" spans="2:11" ht="15" customHeight="1">
      <c r="B117" s="274"/>
      <c r="C117" s="251" t="s">
        <v>55</v>
      </c>
      <c r="D117" s="251"/>
      <c r="E117" s="251"/>
      <c r="F117" s="273" t="s">
        <v>470</v>
      </c>
      <c r="G117" s="251"/>
      <c r="H117" s="251" t="s">
        <v>516</v>
      </c>
      <c r="I117" s="251" t="s">
        <v>517</v>
      </c>
      <c r="J117" s="251"/>
      <c r="K117" s="265"/>
    </row>
    <row r="118" spans="2:11" ht="15" customHeight="1">
      <c r="B118" s="277"/>
      <c r="C118" s="283"/>
      <c r="D118" s="283"/>
      <c r="E118" s="283"/>
      <c r="F118" s="283"/>
      <c r="G118" s="283"/>
      <c r="H118" s="283"/>
      <c r="I118" s="283"/>
      <c r="J118" s="283"/>
      <c r="K118" s="279"/>
    </row>
    <row r="119" spans="2:11" ht="18.75" customHeight="1">
      <c r="B119" s="284"/>
      <c r="C119" s="248"/>
      <c r="D119" s="248"/>
      <c r="E119" s="248"/>
      <c r="F119" s="285"/>
      <c r="G119" s="248"/>
      <c r="H119" s="248"/>
      <c r="I119" s="248"/>
      <c r="J119" s="248"/>
      <c r="K119" s="284"/>
    </row>
    <row r="120" spans="2:1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ht="7.5" customHeight="1">
      <c r="B121" s="286"/>
      <c r="C121" s="287"/>
      <c r="D121" s="287"/>
      <c r="E121" s="287"/>
      <c r="F121" s="287"/>
      <c r="G121" s="287"/>
      <c r="H121" s="287"/>
      <c r="I121" s="287"/>
      <c r="J121" s="287"/>
      <c r="K121" s="288"/>
    </row>
    <row r="122" spans="2:11" ht="45" customHeight="1">
      <c r="B122" s="289"/>
      <c r="C122" s="242" t="s">
        <v>518</v>
      </c>
      <c r="D122" s="242"/>
      <c r="E122" s="242"/>
      <c r="F122" s="242"/>
      <c r="G122" s="242"/>
      <c r="H122" s="242"/>
      <c r="I122" s="242"/>
      <c r="J122" s="242"/>
      <c r="K122" s="290"/>
    </row>
    <row r="123" spans="2:11" ht="17.25" customHeight="1">
      <c r="B123" s="291"/>
      <c r="C123" s="266" t="s">
        <v>464</v>
      </c>
      <c r="D123" s="266"/>
      <c r="E123" s="266"/>
      <c r="F123" s="266" t="s">
        <v>465</v>
      </c>
      <c r="G123" s="267"/>
      <c r="H123" s="266" t="s">
        <v>52</v>
      </c>
      <c r="I123" s="266" t="s">
        <v>55</v>
      </c>
      <c r="J123" s="266" t="s">
        <v>466</v>
      </c>
      <c r="K123" s="292"/>
    </row>
    <row r="124" spans="2:11" ht="17.25" customHeight="1">
      <c r="B124" s="291"/>
      <c r="C124" s="268" t="s">
        <v>467</v>
      </c>
      <c r="D124" s="268"/>
      <c r="E124" s="268"/>
      <c r="F124" s="269" t="s">
        <v>468</v>
      </c>
      <c r="G124" s="270"/>
      <c r="H124" s="268"/>
      <c r="I124" s="268"/>
      <c r="J124" s="268" t="s">
        <v>469</v>
      </c>
      <c r="K124" s="292"/>
    </row>
    <row r="125" spans="2:11" ht="5.25" customHeight="1">
      <c r="B125" s="293"/>
      <c r="C125" s="271"/>
      <c r="D125" s="271"/>
      <c r="E125" s="271"/>
      <c r="F125" s="271"/>
      <c r="G125" s="251"/>
      <c r="H125" s="271"/>
      <c r="I125" s="271"/>
      <c r="J125" s="271"/>
      <c r="K125" s="294"/>
    </row>
    <row r="126" spans="2:11" ht="15" customHeight="1">
      <c r="B126" s="293"/>
      <c r="C126" s="251" t="s">
        <v>473</v>
      </c>
      <c r="D126" s="271"/>
      <c r="E126" s="271"/>
      <c r="F126" s="273" t="s">
        <v>470</v>
      </c>
      <c r="G126" s="251"/>
      <c r="H126" s="251" t="s">
        <v>510</v>
      </c>
      <c r="I126" s="251" t="s">
        <v>472</v>
      </c>
      <c r="J126" s="251">
        <v>120</v>
      </c>
      <c r="K126" s="295"/>
    </row>
    <row r="127" spans="2:11" ht="15" customHeight="1">
      <c r="B127" s="293"/>
      <c r="C127" s="251" t="s">
        <v>519</v>
      </c>
      <c r="D127" s="251"/>
      <c r="E127" s="251"/>
      <c r="F127" s="273" t="s">
        <v>470</v>
      </c>
      <c r="G127" s="251"/>
      <c r="H127" s="251" t="s">
        <v>520</v>
      </c>
      <c r="I127" s="251" t="s">
        <v>472</v>
      </c>
      <c r="J127" s="251" t="s">
        <v>521</v>
      </c>
      <c r="K127" s="295"/>
    </row>
    <row r="128" spans="2:11" ht="15" customHeight="1">
      <c r="B128" s="293"/>
      <c r="C128" s="251" t="s">
        <v>418</v>
      </c>
      <c r="D128" s="251"/>
      <c r="E128" s="251"/>
      <c r="F128" s="273" t="s">
        <v>470</v>
      </c>
      <c r="G128" s="251"/>
      <c r="H128" s="251" t="s">
        <v>522</v>
      </c>
      <c r="I128" s="251" t="s">
        <v>472</v>
      </c>
      <c r="J128" s="251" t="s">
        <v>521</v>
      </c>
      <c r="K128" s="295"/>
    </row>
    <row r="129" spans="2:11" ht="15" customHeight="1">
      <c r="B129" s="293"/>
      <c r="C129" s="251" t="s">
        <v>481</v>
      </c>
      <c r="D129" s="251"/>
      <c r="E129" s="251"/>
      <c r="F129" s="273" t="s">
        <v>476</v>
      </c>
      <c r="G129" s="251"/>
      <c r="H129" s="251" t="s">
        <v>482</v>
      </c>
      <c r="I129" s="251" t="s">
        <v>472</v>
      </c>
      <c r="J129" s="251">
        <v>15</v>
      </c>
      <c r="K129" s="295"/>
    </row>
    <row r="130" spans="2:11" ht="15" customHeight="1">
      <c r="B130" s="293"/>
      <c r="C130" s="275" t="s">
        <v>483</v>
      </c>
      <c r="D130" s="275"/>
      <c r="E130" s="275"/>
      <c r="F130" s="276" t="s">
        <v>476</v>
      </c>
      <c r="G130" s="275"/>
      <c r="H130" s="275" t="s">
        <v>484</v>
      </c>
      <c r="I130" s="275" t="s">
        <v>472</v>
      </c>
      <c r="J130" s="275">
        <v>15</v>
      </c>
      <c r="K130" s="295"/>
    </row>
    <row r="131" spans="2:11" ht="15" customHeight="1">
      <c r="B131" s="293"/>
      <c r="C131" s="275" t="s">
        <v>485</v>
      </c>
      <c r="D131" s="275"/>
      <c r="E131" s="275"/>
      <c r="F131" s="276" t="s">
        <v>476</v>
      </c>
      <c r="G131" s="275"/>
      <c r="H131" s="275" t="s">
        <v>486</v>
      </c>
      <c r="I131" s="275" t="s">
        <v>472</v>
      </c>
      <c r="J131" s="275">
        <v>20</v>
      </c>
      <c r="K131" s="295"/>
    </row>
    <row r="132" spans="2:11" ht="15" customHeight="1">
      <c r="B132" s="293"/>
      <c r="C132" s="275" t="s">
        <v>487</v>
      </c>
      <c r="D132" s="275"/>
      <c r="E132" s="275"/>
      <c r="F132" s="276" t="s">
        <v>476</v>
      </c>
      <c r="G132" s="275"/>
      <c r="H132" s="275" t="s">
        <v>488</v>
      </c>
      <c r="I132" s="275" t="s">
        <v>472</v>
      </c>
      <c r="J132" s="275">
        <v>20</v>
      </c>
      <c r="K132" s="295"/>
    </row>
    <row r="133" spans="2:11" ht="15" customHeight="1">
      <c r="B133" s="293"/>
      <c r="C133" s="251" t="s">
        <v>475</v>
      </c>
      <c r="D133" s="251"/>
      <c r="E133" s="251"/>
      <c r="F133" s="273" t="s">
        <v>476</v>
      </c>
      <c r="G133" s="251"/>
      <c r="H133" s="251" t="s">
        <v>510</v>
      </c>
      <c r="I133" s="251" t="s">
        <v>472</v>
      </c>
      <c r="J133" s="251">
        <v>50</v>
      </c>
      <c r="K133" s="295"/>
    </row>
    <row r="134" spans="2:11" ht="15" customHeight="1">
      <c r="B134" s="293"/>
      <c r="C134" s="251" t="s">
        <v>489</v>
      </c>
      <c r="D134" s="251"/>
      <c r="E134" s="251"/>
      <c r="F134" s="273" t="s">
        <v>476</v>
      </c>
      <c r="G134" s="251"/>
      <c r="H134" s="251" t="s">
        <v>510</v>
      </c>
      <c r="I134" s="251" t="s">
        <v>472</v>
      </c>
      <c r="J134" s="251">
        <v>50</v>
      </c>
      <c r="K134" s="295"/>
    </row>
    <row r="135" spans="2:11" ht="15" customHeight="1">
      <c r="B135" s="293"/>
      <c r="C135" s="251" t="s">
        <v>495</v>
      </c>
      <c r="D135" s="251"/>
      <c r="E135" s="251"/>
      <c r="F135" s="273" t="s">
        <v>476</v>
      </c>
      <c r="G135" s="251"/>
      <c r="H135" s="251" t="s">
        <v>510</v>
      </c>
      <c r="I135" s="251" t="s">
        <v>472</v>
      </c>
      <c r="J135" s="251">
        <v>50</v>
      </c>
      <c r="K135" s="295"/>
    </row>
    <row r="136" spans="2:11" ht="15" customHeight="1">
      <c r="B136" s="293"/>
      <c r="C136" s="251" t="s">
        <v>497</v>
      </c>
      <c r="D136" s="251"/>
      <c r="E136" s="251"/>
      <c r="F136" s="273" t="s">
        <v>476</v>
      </c>
      <c r="G136" s="251"/>
      <c r="H136" s="251" t="s">
        <v>510</v>
      </c>
      <c r="I136" s="251" t="s">
        <v>472</v>
      </c>
      <c r="J136" s="251">
        <v>50</v>
      </c>
      <c r="K136" s="295"/>
    </row>
    <row r="137" spans="2:11" ht="15" customHeight="1">
      <c r="B137" s="293"/>
      <c r="C137" s="251" t="s">
        <v>498</v>
      </c>
      <c r="D137" s="251"/>
      <c r="E137" s="251"/>
      <c r="F137" s="273" t="s">
        <v>476</v>
      </c>
      <c r="G137" s="251"/>
      <c r="H137" s="251" t="s">
        <v>523</v>
      </c>
      <c r="I137" s="251" t="s">
        <v>472</v>
      </c>
      <c r="J137" s="251">
        <v>255</v>
      </c>
      <c r="K137" s="295"/>
    </row>
    <row r="138" spans="2:11" ht="15" customHeight="1">
      <c r="B138" s="293"/>
      <c r="C138" s="251" t="s">
        <v>500</v>
      </c>
      <c r="D138" s="251"/>
      <c r="E138" s="251"/>
      <c r="F138" s="273" t="s">
        <v>470</v>
      </c>
      <c r="G138" s="251"/>
      <c r="H138" s="251" t="s">
        <v>524</v>
      </c>
      <c r="I138" s="251" t="s">
        <v>502</v>
      </c>
      <c r="J138" s="251"/>
      <c r="K138" s="295"/>
    </row>
    <row r="139" spans="2:11" ht="15" customHeight="1">
      <c r="B139" s="293"/>
      <c r="C139" s="251" t="s">
        <v>503</v>
      </c>
      <c r="D139" s="251"/>
      <c r="E139" s="251"/>
      <c r="F139" s="273" t="s">
        <v>470</v>
      </c>
      <c r="G139" s="251"/>
      <c r="H139" s="251" t="s">
        <v>525</v>
      </c>
      <c r="I139" s="251" t="s">
        <v>505</v>
      </c>
      <c r="J139" s="251"/>
      <c r="K139" s="295"/>
    </row>
    <row r="140" spans="2:11" ht="15" customHeight="1">
      <c r="B140" s="293"/>
      <c r="C140" s="251" t="s">
        <v>506</v>
      </c>
      <c r="D140" s="251"/>
      <c r="E140" s="251"/>
      <c r="F140" s="273" t="s">
        <v>470</v>
      </c>
      <c r="G140" s="251"/>
      <c r="H140" s="251" t="s">
        <v>506</v>
      </c>
      <c r="I140" s="251" t="s">
        <v>505</v>
      </c>
      <c r="J140" s="251"/>
      <c r="K140" s="295"/>
    </row>
    <row r="141" spans="2:11" ht="15" customHeight="1">
      <c r="B141" s="293"/>
      <c r="C141" s="251" t="s">
        <v>36</v>
      </c>
      <c r="D141" s="251"/>
      <c r="E141" s="251"/>
      <c r="F141" s="273" t="s">
        <v>470</v>
      </c>
      <c r="G141" s="251"/>
      <c r="H141" s="251" t="s">
        <v>526</v>
      </c>
      <c r="I141" s="251" t="s">
        <v>505</v>
      </c>
      <c r="J141" s="251"/>
      <c r="K141" s="295"/>
    </row>
    <row r="142" spans="2:11" ht="15" customHeight="1">
      <c r="B142" s="293"/>
      <c r="C142" s="251" t="s">
        <v>527</v>
      </c>
      <c r="D142" s="251"/>
      <c r="E142" s="251"/>
      <c r="F142" s="273" t="s">
        <v>470</v>
      </c>
      <c r="G142" s="251"/>
      <c r="H142" s="251" t="s">
        <v>528</v>
      </c>
      <c r="I142" s="251" t="s">
        <v>505</v>
      </c>
      <c r="J142" s="251"/>
      <c r="K142" s="295"/>
    </row>
    <row r="143" spans="2:11" ht="15" customHeight="1">
      <c r="B143" s="296"/>
      <c r="C143" s="297"/>
      <c r="D143" s="297"/>
      <c r="E143" s="297"/>
      <c r="F143" s="297"/>
      <c r="G143" s="297"/>
      <c r="H143" s="297"/>
      <c r="I143" s="297"/>
      <c r="J143" s="297"/>
      <c r="K143" s="298"/>
    </row>
    <row r="144" spans="2:11" ht="18.75" customHeight="1">
      <c r="B144" s="248"/>
      <c r="C144" s="248"/>
      <c r="D144" s="248"/>
      <c r="E144" s="248"/>
      <c r="F144" s="285"/>
      <c r="G144" s="248"/>
      <c r="H144" s="248"/>
      <c r="I144" s="248"/>
      <c r="J144" s="248"/>
      <c r="K144" s="248"/>
    </row>
    <row r="145" spans="2:1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ht="45" customHeight="1">
      <c r="B147" s="263"/>
      <c r="C147" s="264" t="s">
        <v>529</v>
      </c>
      <c r="D147" s="264"/>
      <c r="E147" s="264"/>
      <c r="F147" s="264"/>
      <c r="G147" s="264"/>
      <c r="H147" s="264"/>
      <c r="I147" s="264"/>
      <c r="J147" s="264"/>
      <c r="K147" s="265"/>
    </row>
    <row r="148" spans="2:11" ht="17.25" customHeight="1">
      <c r="B148" s="263"/>
      <c r="C148" s="266" t="s">
        <v>464</v>
      </c>
      <c r="D148" s="266"/>
      <c r="E148" s="266"/>
      <c r="F148" s="266" t="s">
        <v>465</v>
      </c>
      <c r="G148" s="267"/>
      <c r="H148" s="266" t="s">
        <v>52</v>
      </c>
      <c r="I148" s="266" t="s">
        <v>55</v>
      </c>
      <c r="J148" s="266" t="s">
        <v>466</v>
      </c>
      <c r="K148" s="265"/>
    </row>
    <row r="149" spans="2:11" ht="17.25" customHeight="1">
      <c r="B149" s="263"/>
      <c r="C149" s="268" t="s">
        <v>467</v>
      </c>
      <c r="D149" s="268"/>
      <c r="E149" s="268"/>
      <c r="F149" s="269" t="s">
        <v>468</v>
      </c>
      <c r="G149" s="270"/>
      <c r="H149" s="268"/>
      <c r="I149" s="268"/>
      <c r="J149" s="268" t="s">
        <v>469</v>
      </c>
      <c r="K149" s="265"/>
    </row>
    <row r="150" spans="2:11" ht="5.25" customHeight="1">
      <c r="B150" s="274"/>
      <c r="C150" s="271"/>
      <c r="D150" s="271"/>
      <c r="E150" s="271"/>
      <c r="F150" s="271"/>
      <c r="G150" s="272"/>
      <c r="H150" s="271"/>
      <c r="I150" s="271"/>
      <c r="J150" s="271"/>
      <c r="K150" s="295"/>
    </row>
    <row r="151" spans="2:11" ht="15" customHeight="1">
      <c r="B151" s="274"/>
      <c r="C151" s="299" t="s">
        <v>473</v>
      </c>
      <c r="D151" s="251"/>
      <c r="E151" s="251"/>
      <c r="F151" s="300" t="s">
        <v>470</v>
      </c>
      <c r="G151" s="251"/>
      <c r="H151" s="299" t="s">
        <v>510</v>
      </c>
      <c r="I151" s="299" t="s">
        <v>472</v>
      </c>
      <c r="J151" s="299">
        <v>120</v>
      </c>
      <c r="K151" s="295"/>
    </row>
    <row r="152" spans="2:11" ht="15" customHeight="1">
      <c r="B152" s="274"/>
      <c r="C152" s="299" t="s">
        <v>519</v>
      </c>
      <c r="D152" s="251"/>
      <c r="E152" s="251"/>
      <c r="F152" s="300" t="s">
        <v>470</v>
      </c>
      <c r="G152" s="251"/>
      <c r="H152" s="299" t="s">
        <v>530</v>
      </c>
      <c r="I152" s="299" t="s">
        <v>472</v>
      </c>
      <c r="J152" s="299" t="s">
        <v>521</v>
      </c>
      <c r="K152" s="295"/>
    </row>
    <row r="153" spans="2:11" ht="15" customHeight="1">
      <c r="B153" s="274"/>
      <c r="C153" s="299" t="s">
        <v>418</v>
      </c>
      <c r="D153" s="251"/>
      <c r="E153" s="251"/>
      <c r="F153" s="300" t="s">
        <v>470</v>
      </c>
      <c r="G153" s="251"/>
      <c r="H153" s="299" t="s">
        <v>531</v>
      </c>
      <c r="I153" s="299" t="s">
        <v>472</v>
      </c>
      <c r="J153" s="299" t="s">
        <v>521</v>
      </c>
      <c r="K153" s="295"/>
    </row>
    <row r="154" spans="2:11" ht="15" customHeight="1">
      <c r="B154" s="274"/>
      <c r="C154" s="299" t="s">
        <v>475</v>
      </c>
      <c r="D154" s="251"/>
      <c r="E154" s="251"/>
      <c r="F154" s="300" t="s">
        <v>476</v>
      </c>
      <c r="G154" s="251"/>
      <c r="H154" s="299" t="s">
        <v>510</v>
      </c>
      <c r="I154" s="299" t="s">
        <v>472</v>
      </c>
      <c r="J154" s="299">
        <v>50</v>
      </c>
      <c r="K154" s="295"/>
    </row>
    <row r="155" spans="2:11" ht="15" customHeight="1">
      <c r="B155" s="274"/>
      <c r="C155" s="299" t="s">
        <v>478</v>
      </c>
      <c r="D155" s="251"/>
      <c r="E155" s="251"/>
      <c r="F155" s="300" t="s">
        <v>470</v>
      </c>
      <c r="G155" s="251"/>
      <c r="H155" s="299" t="s">
        <v>510</v>
      </c>
      <c r="I155" s="299" t="s">
        <v>480</v>
      </c>
      <c r="J155" s="299"/>
      <c r="K155" s="295"/>
    </row>
    <row r="156" spans="2:11" ht="15" customHeight="1">
      <c r="B156" s="274"/>
      <c r="C156" s="299" t="s">
        <v>489</v>
      </c>
      <c r="D156" s="251"/>
      <c r="E156" s="251"/>
      <c r="F156" s="300" t="s">
        <v>476</v>
      </c>
      <c r="G156" s="251"/>
      <c r="H156" s="299" t="s">
        <v>510</v>
      </c>
      <c r="I156" s="299" t="s">
        <v>472</v>
      </c>
      <c r="J156" s="299">
        <v>50</v>
      </c>
      <c r="K156" s="295"/>
    </row>
    <row r="157" spans="2:11" ht="15" customHeight="1">
      <c r="B157" s="274"/>
      <c r="C157" s="299" t="s">
        <v>497</v>
      </c>
      <c r="D157" s="251"/>
      <c r="E157" s="251"/>
      <c r="F157" s="300" t="s">
        <v>476</v>
      </c>
      <c r="G157" s="251"/>
      <c r="H157" s="299" t="s">
        <v>510</v>
      </c>
      <c r="I157" s="299" t="s">
        <v>472</v>
      </c>
      <c r="J157" s="299">
        <v>50</v>
      </c>
      <c r="K157" s="295"/>
    </row>
    <row r="158" spans="2:11" ht="15" customHeight="1">
      <c r="B158" s="274"/>
      <c r="C158" s="299" t="s">
        <v>495</v>
      </c>
      <c r="D158" s="251"/>
      <c r="E158" s="251"/>
      <c r="F158" s="300" t="s">
        <v>476</v>
      </c>
      <c r="G158" s="251"/>
      <c r="H158" s="299" t="s">
        <v>510</v>
      </c>
      <c r="I158" s="299" t="s">
        <v>472</v>
      </c>
      <c r="J158" s="299">
        <v>50</v>
      </c>
      <c r="K158" s="295"/>
    </row>
    <row r="159" spans="2:11" ht="15" customHeight="1">
      <c r="B159" s="274"/>
      <c r="C159" s="299" t="s">
        <v>86</v>
      </c>
      <c r="D159" s="251"/>
      <c r="E159" s="251"/>
      <c r="F159" s="300" t="s">
        <v>470</v>
      </c>
      <c r="G159" s="251"/>
      <c r="H159" s="299" t="s">
        <v>532</v>
      </c>
      <c r="I159" s="299" t="s">
        <v>472</v>
      </c>
      <c r="J159" s="299" t="s">
        <v>533</v>
      </c>
      <c r="K159" s="295"/>
    </row>
    <row r="160" spans="2:11" ht="15" customHeight="1">
      <c r="B160" s="274"/>
      <c r="C160" s="299" t="s">
        <v>534</v>
      </c>
      <c r="D160" s="251"/>
      <c r="E160" s="251"/>
      <c r="F160" s="300" t="s">
        <v>470</v>
      </c>
      <c r="G160" s="251"/>
      <c r="H160" s="299" t="s">
        <v>535</v>
      </c>
      <c r="I160" s="299" t="s">
        <v>505</v>
      </c>
      <c r="J160" s="299"/>
      <c r="K160" s="295"/>
    </row>
    <row r="161" spans="2:11" ht="15" customHeight="1">
      <c r="B161" s="301"/>
      <c r="C161" s="283"/>
      <c r="D161" s="283"/>
      <c r="E161" s="283"/>
      <c r="F161" s="283"/>
      <c r="G161" s="283"/>
      <c r="H161" s="283"/>
      <c r="I161" s="283"/>
      <c r="J161" s="283"/>
      <c r="K161" s="302"/>
    </row>
    <row r="162" spans="2:11" ht="18.75" customHeight="1">
      <c r="B162" s="248"/>
      <c r="C162" s="251"/>
      <c r="D162" s="251"/>
      <c r="E162" s="251"/>
      <c r="F162" s="273"/>
      <c r="G162" s="251"/>
      <c r="H162" s="251"/>
      <c r="I162" s="251"/>
      <c r="J162" s="251"/>
      <c r="K162" s="248"/>
    </row>
    <row r="163" spans="2:1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pans="2:11" ht="45" customHeight="1">
      <c r="B165" s="241"/>
      <c r="C165" s="242" t="s">
        <v>536</v>
      </c>
      <c r="D165" s="242"/>
      <c r="E165" s="242"/>
      <c r="F165" s="242"/>
      <c r="G165" s="242"/>
      <c r="H165" s="242"/>
      <c r="I165" s="242"/>
      <c r="J165" s="242"/>
      <c r="K165" s="243"/>
    </row>
    <row r="166" spans="2:11" ht="17.25" customHeight="1">
      <c r="B166" s="241"/>
      <c r="C166" s="266" t="s">
        <v>464</v>
      </c>
      <c r="D166" s="266"/>
      <c r="E166" s="266"/>
      <c r="F166" s="266" t="s">
        <v>465</v>
      </c>
      <c r="G166" s="303"/>
      <c r="H166" s="304" t="s">
        <v>52</v>
      </c>
      <c r="I166" s="304" t="s">
        <v>55</v>
      </c>
      <c r="J166" s="266" t="s">
        <v>466</v>
      </c>
      <c r="K166" s="243"/>
    </row>
    <row r="167" spans="2:11" ht="17.25" customHeight="1">
      <c r="B167" s="244"/>
      <c r="C167" s="268" t="s">
        <v>467</v>
      </c>
      <c r="D167" s="268"/>
      <c r="E167" s="268"/>
      <c r="F167" s="269" t="s">
        <v>468</v>
      </c>
      <c r="G167" s="305"/>
      <c r="H167" s="306"/>
      <c r="I167" s="306"/>
      <c r="J167" s="268" t="s">
        <v>469</v>
      </c>
      <c r="K167" s="246"/>
    </row>
    <row r="168" spans="2:11" ht="5.25" customHeight="1">
      <c r="B168" s="274"/>
      <c r="C168" s="271"/>
      <c r="D168" s="271"/>
      <c r="E168" s="271"/>
      <c r="F168" s="271"/>
      <c r="G168" s="272"/>
      <c r="H168" s="271"/>
      <c r="I168" s="271"/>
      <c r="J168" s="271"/>
      <c r="K168" s="295"/>
    </row>
    <row r="169" spans="2:11" ht="15" customHeight="1">
      <c r="B169" s="274"/>
      <c r="C169" s="251" t="s">
        <v>473</v>
      </c>
      <c r="D169" s="251"/>
      <c r="E169" s="251"/>
      <c r="F169" s="273" t="s">
        <v>470</v>
      </c>
      <c r="G169" s="251"/>
      <c r="H169" s="251" t="s">
        <v>510</v>
      </c>
      <c r="I169" s="251" t="s">
        <v>472</v>
      </c>
      <c r="J169" s="251">
        <v>120</v>
      </c>
      <c r="K169" s="295"/>
    </row>
    <row r="170" spans="2:11" ht="15" customHeight="1">
      <c r="B170" s="274"/>
      <c r="C170" s="251" t="s">
        <v>519</v>
      </c>
      <c r="D170" s="251"/>
      <c r="E170" s="251"/>
      <c r="F170" s="273" t="s">
        <v>470</v>
      </c>
      <c r="G170" s="251"/>
      <c r="H170" s="251" t="s">
        <v>520</v>
      </c>
      <c r="I170" s="251" t="s">
        <v>472</v>
      </c>
      <c r="J170" s="251" t="s">
        <v>521</v>
      </c>
      <c r="K170" s="295"/>
    </row>
    <row r="171" spans="2:11" ht="15" customHeight="1">
      <c r="B171" s="274"/>
      <c r="C171" s="251" t="s">
        <v>418</v>
      </c>
      <c r="D171" s="251"/>
      <c r="E171" s="251"/>
      <c r="F171" s="273" t="s">
        <v>470</v>
      </c>
      <c r="G171" s="251"/>
      <c r="H171" s="251" t="s">
        <v>537</v>
      </c>
      <c r="I171" s="251" t="s">
        <v>472</v>
      </c>
      <c r="J171" s="251" t="s">
        <v>521</v>
      </c>
      <c r="K171" s="295"/>
    </row>
    <row r="172" spans="2:11" ht="15" customHeight="1">
      <c r="B172" s="274"/>
      <c r="C172" s="251" t="s">
        <v>475</v>
      </c>
      <c r="D172" s="251"/>
      <c r="E172" s="251"/>
      <c r="F172" s="273" t="s">
        <v>476</v>
      </c>
      <c r="G172" s="251"/>
      <c r="H172" s="251" t="s">
        <v>537</v>
      </c>
      <c r="I172" s="251" t="s">
        <v>472</v>
      </c>
      <c r="J172" s="251">
        <v>50</v>
      </c>
      <c r="K172" s="295"/>
    </row>
    <row r="173" spans="2:11" ht="15" customHeight="1">
      <c r="B173" s="274"/>
      <c r="C173" s="251" t="s">
        <v>478</v>
      </c>
      <c r="D173" s="251"/>
      <c r="E173" s="251"/>
      <c r="F173" s="273" t="s">
        <v>470</v>
      </c>
      <c r="G173" s="251"/>
      <c r="H173" s="251" t="s">
        <v>537</v>
      </c>
      <c r="I173" s="251" t="s">
        <v>480</v>
      </c>
      <c r="J173" s="251"/>
      <c r="K173" s="295"/>
    </row>
    <row r="174" spans="2:11" ht="15" customHeight="1">
      <c r="B174" s="274"/>
      <c r="C174" s="251" t="s">
        <v>489</v>
      </c>
      <c r="D174" s="251"/>
      <c r="E174" s="251"/>
      <c r="F174" s="273" t="s">
        <v>476</v>
      </c>
      <c r="G174" s="251"/>
      <c r="H174" s="251" t="s">
        <v>537</v>
      </c>
      <c r="I174" s="251" t="s">
        <v>472</v>
      </c>
      <c r="J174" s="251">
        <v>50</v>
      </c>
      <c r="K174" s="295"/>
    </row>
    <row r="175" spans="2:11" ht="15" customHeight="1">
      <c r="B175" s="274"/>
      <c r="C175" s="251" t="s">
        <v>497</v>
      </c>
      <c r="D175" s="251"/>
      <c r="E175" s="251"/>
      <c r="F175" s="273" t="s">
        <v>476</v>
      </c>
      <c r="G175" s="251"/>
      <c r="H175" s="251" t="s">
        <v>537</v>
      </c>
      <c r="I175" s="251" t="s">
        <v>472</v>
      </c>
      <c r="J175" s="251">
        <v>50</v>
      </c>
      <c r="K175" s="295"/>
    </row>
    <row r="176" spans="2:11" ht="15" customHeight="1">
      <c r="B176" s="274"/>
      <c r="C176" s="251" t="s">
        <v>495</v>
      </c>
      <c r="D176" s="251"/>
      <c r="E176" s="251"/>
      <c r="F176" s="273" t="s">
        <v>476</v>
      </c>
      <c r="G176" s="251"/>
      <c r="H176" s="251" t="s">
        <v>537</v>
      </c>
      <c r="I176" s="251" t="s">
        <v>472</v>
      </c>
      <c r="J176" s="251">
        <v>50</v>
      </c>
      <c r="K176" s="295"/>
    </row>
    <row r="177" spans="2:11" ht="15" customHeight="1">
      <c r="B177" s="274"/>
      <c r="C177" s="251" t="s">
        <v>98</v>
      </c>
      <c r="D177" s="251"/>
      <c r="E177" s="251"/>
      <c r="F177" s="273" t="s">
        <v>470</v>
      </c>
      <c r="G177" s="251"/>
      <c r="H177" s="251" t="s">
        <v>538</v>
      </c>
      <c r="I177" s="251" t="s">
        <v>539</v>
      </c>
      <c r="J177" s="251"/>
      <c r="K177" s="295"/>
    </row>
    <row r="178" spans="2:11" ht="15" customHeight="1">
      <c r="B178" s="274"/>
      <c r="C178" s="251" t="s">
        <v>55</v>
      </c>
      <c r="D178" s="251"/>
      <c r="E178" s="251"/>
      <c r="F178" s="273" t="s">
        <v>470</v>
      </c>
      <c r="G178" s="251"/>
      <c r="H178" s="251" t="s">
        <v>540</v>
      </c>
      <c r="I178" s="251" t="s">
        <v>541</v>
      </c>
      <c r="J178" s="251">
        <v>1</v>
      </c>
      <c r="K178" s="295"/>
    </row>
    <row r="179" spans="2:11" ht="15" customHeight="1">
      <c r="B179" s="274"/>
      <c r="C179" s="251" t="s">
        <v>51</v>
      </c>
      <c r="D179" s="251"/>
      <c r="E179" s="251"/>
      <c r="F179" s="273" t="s">
        <v>470</v>
      </c>
      <c r="G179" s="251"/>
      <c r="H179" s="251" t="s">
        <v>542</v>
      </c>
      <c r="I179" s="251" t="s">
        <v>472</v>
      </c>
      <c r="J179" s="251">
        <v>20</v>
      </c>
      <c r="K179" s="295"/>
    </row>
    <row r="180" spans="2:11" ht="15" customHeight="1">
      <c r="B180" s="274"/>
      <c r="C180" s="251" t="s">
        <v>52</v>
      </c>
      <c r="D180" s="251"/>
      <c r="E180" s="251"/>
      <c r="F180" s="273" t="s">
        <v>470</v>
      </c>
      <c r="G180" s="251"/>
      <c r="H180" s="251" t="s">
        <v>543</v>
      </c>
      <c r="I180" s="251" t="s">
        <v>472</v>
      </c>
      <c r="J180" s="251">
        <v>255</v>
      </c>
      <c r="K180" s="295"/>
    </row>
    <row r="181" spans="2:11" ht="15" customHeight="1">
      <c r="B181" s="274"/>
      <c r="C181" s="251" t="s">
        <v>99</v>
      </c>
      <c r="D181" s="251"/>
      <c r="E181" s="251"/>
      <c r="F181" s="273" t="s">
        <v>470</v>
      </c>
      <c r="G181" s="251"/>
      <c r="H181" s="251" t="s">
        <v>434</v>
      </c>
      <c r="I181" s="251" t="s">
        <v>472</v>
      </c>
      <c r="J181" s="251">
        <v>10</v>
      </c>
      <c r="K181" s="295"/>
    </row>
    <row r="182" spans="2:11" ht="15" customHeight="1">
      <c r="B182" s="274"/>
      <c r="C182" s="251" t="s">
        <v>100</v>
      </c>
      <c r="D182" s="251"/>
      <c r="E182" s="251"/>
      <c r="F182" s="273" t="s">
        <v>470</v>
      </c>
      <c r="G182" s="251"/>
      <c r="H182" s="251" t="s">
        <v>544</v>
      </c>
      <c r="I182" s="251" t="s">
        <v>505</v>
      </c>
      <c r="J182" s="251"/>
      <c r="K182" s="295"/>
    </row>
    <row r="183" spans="2:11" ht="15" customHeight="1">
      <c r="B183" s="274"/>
      <c r="C183" s="251" t="s">
        <v>545</v>
      </c>
      <c r="D183" s="251"/>
      <c r="E183" s="251"/>
      <c r="F183" s="273" t="s">
        <v>470</v>
      </c>
      <c r="G183" s="251"/>
      <c r="H183" s="251" t="s">
        <v>546</v>
      </c>
      <c r="I183" s="251" t="s">
        <v>505</v>
      </c>
      <c r="J183" s="251"/>
      <c r="K183" s="295"/>
    </row>
    <row r="184" spans="2:11" ht="15" customHeight="1">
      <c r="B184" s="274"/>
      <c r="C184" s="251" t="s">
        <v>534</v>
      </c>
      <c r="D184" s="251"/>
      <c r="E184" s="251"/>
      <c r="F184" s="273" t="s">
        <v>470</v>
      </c>
      <c r="G184" s="251"/>
      <c r="H184" s="251" t="s">
        <v>547</v>
      </c>
      <c r="I184" s="251" t="s">
        <v>505</v>
      </c>
      <c r="J184" s="251"/>
      <c r="K184" s="295"/>
    </row>
    <row r="185" spans="2:11" ht="15" customHeight="1">
      <c r="B185" s="274"/>
      <c r="C185" s="251" t="s">
        <v>102</v>
      </c>
      <c r="D185" s="251"/>
      <c r="E185" s="251"/>
      <c r="F185" s="273" t="s">
        <v>476</v>
      </c>
      <c r="G185" s="251"/>
      <c r="H185" s="251" t="s">
        <v>548</v>
      </c>
      <c r="I185" s="251" t="s">
        <v>472</v>
      </c>
      <c r="J185" s="251">
        <v>50</v>
      </c>
      <c r="K185" s="295"/>
    </row>
    <row r="186" spans="2:11" ht="15" customHeight="1">
      <c r="B186" s="274"/>
      <c r="C186" s="251" t="s">
        <v>549</v>
      </c>
      <c r="D186" s="251"/>
      <c r="E186" s="251"/>
      <c r="F186" s="273" t="s">
        <v>476</v>
      </c>
      <c r="G186" s="251"/>
      <c r="H186" s="251" t="s">
        <v>550</v>
      </c>
      <c r="I186" s="251" t="s">
        <v>551</v>
      </c>
      <c r="J186" s="251"/>
      <c r="K186" s="295"/>
    </row>
    <row r="187" spans="2:11" ht="15" customHeight="1">
      <c r="B187" s="274"/>
      <c r="C187" s="251" t="s">
        <v>552</v>
      </c>
      <c r="D187" s="251"/>
      <c r="E187" s="251"/>
      <c r="F187" s="273" t="s">
        <v>476</v>
      </c>
      <c r="G187" s="251"/>
      <c r="H187" s="251" t="s">
        <v>553</v>
      </c>
      <c r="I187" s="251" t="s">
        <v>551</v>
      </c>
      <c r="J187" s="251"/>
      <c r="K187" s="295"/>
    </row>
    <row r="188" spans="2:11" ht="15" customHeight="1">
      <c r="B188" s="274"/>
      <c r="C188" s="251" t="s">
        <v>554</v>
      </c>
      <c r="D188" s="251"/>
      <c r="E188" s="251"/>
      <c r="F188" s="273" t="s">
        <v>476</v>
      </c>
      <c r="G188" s="251"/>
      <c r="H188" s="251" t="s">
        <v>555</v>
      </c>
      <c r="I188" s="251" t="s">
        <v>551</v>
      </c>
      <c r="J188" s="251"/>
      <c r="K188" s="295"/>
    </row>
    <row r="189" spans="2:11" ht="15" customHeight="1">
      <c r="B189" s="274"/>
      <c r="C189" s="307" t="s">
        <v>556</v>
      </c>
      <c r="D189" s="251"/>
      <c r="E189" s="251"/>
      <c r="F189" s="273" t="s">
        <v>476</v>
      </c>
      <c r="G189" s="251"/>
      <c r="H189" s="251" t="s">
        <v>557</v>
      </c>
      <c r="I189" s="251" t="s">
        <v>558</v>
      </c>
      <c r="J189" s="308" t="s">
        <v>559</v>
      </c>
      <c r="K189" s="295"/>
    </row>
    <row r="190" spans="2:11" ht="15" customHeight="1">
      <c r="B190" s="274"/>
      <c r="C190" s="258" t="s">
        <v>40</v>
      </c>
      <c r="D190" s="251"/>
      <c r="E190" s="251"/>
      <c r="F190" s="273" t="s">
        <v>470</v>
      </c>
      <c r="G190" s="251"/>
      <c r="H190" s="248" t="s">
        <v>560</v>
      </c>
      <c r="I190" s="251" t="s">
        <v>561</v>
      </c>
      <c r="J190" s="251"/>
      <c r="K190" s="295"/>
    </row>
    <row r="191" spans="2:11" ht="15" customHeight="1">
      <c r="B191" s="274"/>
      <c r="C191" s="258" t="s">
        <v>562</v>
      </c>
      <c r="D191" s="251"/>
      <c r="E191" s="251"/>
      <c r="F191" s="273" t="s">
        <v>470</v>
      </c>
      <c r="G191" s="251"/>
      <c r="H191" s="251" t="s">
        <v>563</v>
      </c>
      <c r="I191" s="251" t="s">
        <v>505</v>
      </c>
      <c r="J191" s="251"/>
      <c r="K191" s="295"/>
    </row>
    <row r="192" spans="2:11" ht="15" customHeight="1">
      <c r="B192" s="274"/>
      <c r="C192" s="258" t="s">
        <v>564</v>
      </c>
      <c r="D192" s="251"/>
      <c r="E192" s="251"/>
      <c r="F192" s="273" t="s">
        <v>470</v>
      </c>
      <c r="G192" s="251"/>
      <c r="H192" s="251" t="s">
        <v>565</v>
      </c>
      <c r="I192" s="251" t="s">
        <v>505</v>
      </c>
      <c r="J192" s="251"/>
      <c r="K192" s="295"/>
    </row>
    <row r="193" spans="2:11" ht="15" customHeight="1">
      <c r="B193" s="274"/>
      <c r="C193" s="258" t="s">
        <v>566</v>
      </c>
      <c r="D193" s="251"/>
      <c r="E193" s="251"/>
      <c r="F193" s="273" t="s">
        <v>476</v>
      </c>
      <c r="G193" s="251"/>
      <c r="H193" s="251" t="s">
        <v>567</v>
      </c>
      <c r="I193" s="251" t="s">
        <v>505</v>
      </c>
      <c r="J193" s="251"/>
      <c r="K193" s="295"/>
    </row>
    <row r="194" spans="2:11" ht="15" customHeight="1">
      <c r="B194" s="301"/>
      <c r="C194" s="309"/>
      <c r="D194" s="283"/>
      <c r="E194" s="283"/>
      <c r="F194" s="283"/>
      <c r="G194" s="283"/>
      <c r="H194" s="283"/>
      <c r="I194" s="283"/>
      <c r="J194" s="283"/>
      <c r="K194" s="302"/>
    </row>
    <row r="195" spans="2:11" ht="18.75" customHeight="1">
      <c r="B195" s="248"/>
      <c r="C195" s="251"/>
      <c r="D195" s="251"/>
      <c r="E195" s="251"/>
      <c r="F195" s="273"/>
      <c r="G195" s="251"/>
      <c r="H195" s="251"/>
      <c r="I195" s="251"/>
      <c r="J195" s="251"/>
      <c r="K195" s="248"/>
    </row>
    <row r="196" spans="2:11" ht="18.75" customHeight="1">
      <c r="B196" s="248"/>
      <c r="C196" s="251"/>
      <c r="D196" s="251"/>
      <c r="E196" s="251"/>
      <c r="F196" s="273"/>
      <c r="G196" s="251"/>
      <c r="H196" s="251"/>
      <c r="I196" s="251"/>
      <c r="J196" s="251"/>
      <c r="K196" s="248"/>
    </row>
    <row r="197" spans="2:1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pans="2:11" ht="21">
      <c r="B199" s="241"/>
      <c r="C199" s="242" t="s">
        <v>568</v>
      </c>
      <c r="D199" s="242"/>
      <c r="E199" s="242"/>
      <c r="F199" s="242"/>
      <c r="G199" s="242"/>
      <c r="H199" s="242"/>
      <c r="I199" s="242"/>
      <c r="J199" s="242"/>
      <c r="K199" s="243"/>
    </row>
    <row r="200" spans="2:11" ht="25.5" customHeight="1">
      <c r="B200" s="241"/>
      <c r="C200" s="310" t="s">
        <v>569</v>
      </c>
      <c r="D200" s="310"/>
      <c r="E200" s="310"/>
      <c r="F200" s="310" t="s">
        <v>570</v>
      </c>
      <c r="G200" s="311"/>
      <c r="H200" s="310" t="s">
        <v>571</v>
      </c>
      <c r="I200" s="310"/>
      <c r="J200" s="310"/>
      <c r="K200" s="243"/>
    </row>
    <row r="201" spans="2:11" ht="5.25" customHeight="1">
      <c r="B201" s="274"/>
      <c r="C201" s="271"/>
      <c r="D201" s="271"/>
      <c r="E201" s="271"/>
      <c r="F201" s="271"/>
      <c r="G201" s="251"/>
      <c r="H201" s="271"/>
      <c r="I201" s="271"/>
      <c r="J201" s="271"/>
      <c r="K201" s="295"/>
    </row>
    <row r="202" spans="2:11" ht="15" customHeight="1">
      <c r="B202" s="274"/>
      <c r="C202" s="251" t="s">
        <v>561</v>
      </c>
      <c r="D202" s="251"/>
      <c r="E202" s="251"/>
      <c r="F202" s="273" t="s">
        <v>41</v>
      </c>
      <c r="G202" s="251"/>
      <c r="H202" s="251" t="s">
        <v>572</v>
      </c>
      <c r="I202" s="251"/>
      <c r="J202" s="251"/>
      <c r="K202" s="295"/>
    </row>
    <row r="203" spans="2:11" ht="15" customHeight="1">
      <c r="B203" s="274"/>
      <c r="C203" s="280"/>
      <c r="D203" s="251"/>
      <c r="E203" s="251"/>
      <c r="F203" s="273" t="s">
        <v>42</v>
      </c>
      <c r="G203" s="251"/>
      <c r="H203" s="251" t="s">
        <v>573</v>
      </c>
      <c r="I203" s="251"/>
      <c r="J203" s="251"/>
      <c r="K203" s="295"/>
    </row>
    <row r="204" spans="2:11" ht="15" customHeight="1">
      <c r="B204" s="274"/>
      <c r="C204" s="280"/>
      <c r="D204" s="251"/>
      <c r="E204" s="251"/>
      <c r="F204" s="273" t="s">
        <v>45</v>
      </c>
      <c r="G204" s="251"/>
      <c r="H204" s="251" t="s">
        <v>574</v>
      </c>
      <c r="I204" s="251"/>
      <c r="J204" s="251"/>
      <c r="K204" s="295"/>
    </row>
    <row r="205" spans="2:11" ht="15" customHeight="1">
      <c r="B205" s="274"/>
      <c r="C205" s="251"/>
      <c r="D205" s="251"/>
      <c r="E205" s="251"/>
      <c r="F205" s="273" t="s">
        <v>43</v>
      </c>
      <c r="G205" s="251"/>
      <c r="H205" s="251" t="s">
        <v>575</v>
      </c>
      <c r="I205" s="251"/>
      <c r="J205" s="251"/>
      <c r="K205" s="295"/>
    </row>
    <row r="206" spans="2:11" ht="15" customHeight="1">
      <c r="B206" s="274"/>
      <c r="C206" s="251"/>
      <c r="D206" s="251"/>
      <c r="E206" s="251"/>
      <c r="F206" s="273" t="s">
        <v>44</v>
      </c>
      <c r="G206" s="251"/>
      <c r="H206" s="251" t="s">
        <v>576</v>
      </c>
      <c r="I206" s="251"/>
      <c r="J206" s="251"/>
      <c r="K206" s="295"/>
    </row>
    <row r="207" spans="2:11" ht="15" customHeight="1">
      <c r="B207" s="274"/>
      <c r="C207" s="251"/>
      <c r="D207" s="251"/>
      <c r="E207" s="251"/>
      <c r="F207" s="273"/>
      <c r="G207" s="251"/>
      <c r="H207" s="251"/>
      <c r="I207" s="251"/>
      <c r="J207" s="251"/>
      <c r="K207" s="295"/>
    </row>
    <row r="208" spans="2:11" ht="15" customHeight="1">
      <c r="B208" s="274"/>
      <c r="C208" s="251" t="s">
        <v>517</v>
      </c>
      <c r="D208" s="251"/>
      <c r="E208" s="251"/>
      <c r="F208" s="273" t="s">
        <v>77</v>
      </c>
      <c r="G208" s="251"/>
      <c r="H208" s="251" t="s">
        <v>577</v>
      </c>
      <c r="I208" s="251"/>
      <c r="J208" s="251"/>
      <c r="K208" s="295"/>
    </row>
    <row r="209" spans="2:11" ht="15" customHeight="1">
      <c r="B209" s="274"/>
      <c r="C209" s="280"/>
      <c r="D209" s="251"/>
      <c r="E209" s="251"/>
      <c r="F209" s="273" t="s">
        <v>412</v>
      </c>
      <c r="G209" s="251"/>
      <c r="H209" s="251" t="s">
        <v>413</v>
      </c>
      <c r="I209" s="251"/>
      <c r="J209" s="251"/>
      <c r="K209" s="295"/>
    </row>
    <row r="210" spans="2:11" ht="15" customHeight="1">
      <c r="B210" s="274"/>
      <c r="C210" s="251"/>
      <c r="D210" s="251"/>
      <c r="E210" s="251"/>
      <c r="F210" s="273" t="s">
        <v>410</v>
      </c>
      <c r="G210" s="251"/>
      <c r="H210" s="251" t="s">
        <v>578</v>
      </c>
      <c r="I210" s="251"/>
      <c r="J210" s="251"/>
      <c r="K210" s="295"/>
    </row>
    <row r="211" spans="2:11" ht="15" customHeight="1">
      <c r="B211" s="312"/>
      <c r="C211" s="280"/>
      <c r="D211" s="280"/>
      <c r="E211" s="280"/>
      <c r="F211" s="273" t="s">
        <v>414</v>
      </c>
      <c r="G211" s="258"/>
      <c r="H211" s="299" t="s">
        <v>415</v>
      </c>
      <c r="I211" s="299"/>
      <c r="J211" s="299"/>
      <c r="K211" s="313"/>
    </row>
    <row r="212" spans="2:11" ht="15" customHeight="1">
      <c r="B212" s="312"/>
      <c r="C212" s="280"/>
      <c r="D212" s="280"/>
      <c r="E212" s="280"/>
      <c r="F212" s="273" t="s">
        <v>416</v>
      </c>
      <c r="G212" s="258"/>
      <c r="H212" s="299" t="s">
        <v>579</v>
      </c>
      <c r="I212" s="299"/>
      <c r="J212" s="299"/>
      <c r="K212" s="313"/>
    </row>
    <row r="213" spans="2:11" ht="15" customHeight="1">
      <c r="B213" s="312"/>
      <c r="C213" s="280"/>
      <c r="D213" s="280"/>
      <c r="E213" s="280"/>
      <c r="F213" s="314"/>
      <c r="G213" s="258"/>
      <c r="H213" s="315"/>
      <c r="I213" s="315"/>
      <c r="J213" s="315"/>
      <c r="K213" s="313"/>
    </row>
    <row r="214" spans="2:11" ht="15" customHeight="1">
      <c r="B214" s="312"/>
      <c r="C214" s="251" t="s">
        <v>541</v>
      </c>
      <c r="D214" s="280"/>
      <c r="E214" s="280"/>
      <c r="F214" s="273">
        <v>1</v>
      </c>
      <c r="G214" s="258"/>
      <c r="H214" s="299" t="s">
        <v>580</v>
      </c>
      <c r="I214" s="299"/>
      <c r="J214" s="299"/>
      <c r="K214" s="313"/>
    </row>
    <row r="215" spans="2:11" ht="15" customHeight="1">
      <c r="B215" s="312"/>
      <c r="C215" s="280"/>
      <c r="D215" s="280"/>
      <c r="E215" s="280"/>
      <c r="F215" s="273">
        <v>2</v>
      </c>
      <c r="G215" s="258"/>
      <c r="H215" s="299" t="s">
        <v>581</v>
      </c>
      <c r="I215" s="299"/>
      <c r="J215" s="299"/>
      <c r="K215" s="313"/>
    </row>
    <row r="216" spans="2:11" ht="15" customHeight="1">
      <c r="B216" s="312"/>
      <c r="C216" s="280"/>
      <c r="D216" s="280"/>
      <c r="E216" s="280"/>
      <c r="F216" s="273">
        <v>3</v>
      </c>
      <c r="G216" s="258"/>
      <c r="H216" s="299" t="s">
        <v>582</v>
      </c>
      <c r="I216" s="299"/>
      <c r="J216" s="299"/>
      <c r="K216" s="313"/>
    </row>
    <row r="217" spans="2:11" ht="15" customHeight="1">
      <c r="B217" s="312"/>
      <c r="C217" s="280"/>
      <c r="D217" s="280"/>
      <c r="E217" s="280"/>
      <c r="F217" s="273">
        <v>4</v>
      </c>
      <c r="G217" s="258"/>
      <c r="H217" s="299" t="s">
        <v>583</v>
      </c>
      <c r="I217" s="299"/>
      <c r="J217" s="299"/>
      <c r="K217" s="313"/>
    </row>
    <row r="218" spans="2:11" ht="12.75" customHeight="1">
      <c r="B218" s="316"/>
      <c r="C218" s="317"/>
      <c r="D218" s="317"/>
      <c r="E218" s="317"/>
      <c r="F218" s="317"/>
      <c r="G218" s="317"/>
      <c r="H218" s="317"/>
      <c r="I218" s="317"/>
      <c r="J218" s="317"/>
      <c r="K218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IVAN-I7\Ivan</cp:lastModifiedBy>
  <dcterms:created xsi:type="dcterms:W3CDTF">2019-05-29T07:56:14Z</dcterms:created>
  <dcterms:modified xsi:type="dcterms:W3CDTF">2019-05-29T07:56:15Z</dcterms:modified>
  <cp:category/>
  <cp:version/>
  <cp:contentType/>
  <cp:contentStatus/>
</cp:coreProperties>
</file>