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00" sheetId="2" r:id="rId2"/>
    <sheet name="01" sheetId="3" r:id="rId3"/>
    <sheet name="02" sheetId="4" r:id="rId4"/>
    <sheet name="Obecná ustanovení k položkám" sheetId="5" r:id="rId5"/>
  </sheets>
  <definedNames>
    <definedName name="_xlnm.Print_Area" localSheetId="0">'rekapitulace'!$A$1:$E$93</definedName>
  </definedNames>
  <calcPr fullCalcOnLoad="1"/>
</workbook>
</file>

<file path=xl/sharedStrings.xml><?xml version="1.0" encoding="utf-8"?>
<sst xmlns="http://schemas.openxmlformats.org/spreadsheetml/2006/main" count="578" uniqueCount="273">
  <si>
    <t>Soupis objektů s DPH</t>
  </si>
  <si>
    <t>Odbytová cena:</t>
  </si>
  <si>
    <t>OC+DPH:</t>
  </si>
  <si>
    <t>Sazba 1</t>
  </si>
  <si>
    <t>Sazba 2</t>
  </si>
  <si>
    <t>Sazba 3</t>
  </si>
  <si>
    <t>Objekt</t>
  </si>
  <si>
    <t>Popis</t>
  </si>
  <si>
    <t>OC</t>
  </si>
  <si>
    <t>DPH</t>
  </si>
  <si>
    <t>OC+DPH</t>
  </si>
  <si>
    <t>ASPE 9</t>
  </si>
  <si>
    <t>Stavba :</t>
  </si>
  <si>
    <t>číslo a název SO:</t>
  </si>
  <si>
    <t>číslo a název rozpočtu:</t>
  </si>
  <si>
    <t>16014-SP</t>
  </si>
  <si>
    <t>Zoopark Chomutov - cesta vody</t>
  </si>
  <si>
    <t>00</t>
  </si>
  <si>
    <t>Vedlejší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</si>
  <si>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</si>
  <si>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</si>
  <si>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</si>
  <si>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</si>
  <si>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</si>
  <si>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</si>
  <si>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</si>
  <si>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</si>
  <si>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</si>
  <si>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</si>
  <si>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</si>
  <si>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</si>
  <si>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</si>
  <si>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</si>
  <si>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</si>
  <si>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</si>
  <si>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</si>
  <si>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</si>
  <si>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</si>
  <si>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</si>
  <si>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</si>
  <si>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</si>
  <si>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2017_OTSKP</t>
  </si>
  <si>
    <t>02911</t>
  </si>
  <si>
    <t>A</t>
  </si>
  <si>
    <t>OSTATNÍ POŽADAVKY - GEODETICKÉ ZAMĚŘENÍ
Zaměření skutečného provedení stavby</t>
  </si>
  <si>
    <t xml:space="preserve">KPL       </t>
  </si>
  <si>
    <t>zahrnuje veškeré náklady spojené s objednatelem požadovanými pracemi</t>
  </si>
  <si>
    <t>02943</t>
  </si>
  <si>
    <t>OSTATNÍ POŽADAVKY - VYPRACOVÁNÍ RDS
6 pare</t>
  </si>
  <si>
    <t>02944</t>
  </si>
  <si>
    <t>OSTAT POŽADAVKY - DOKUMENTACE SKUTEČ PROVEDENÍ V DIGIT FORMĚ
Vč. tištěné formy, 4 pare</t>
  </si>
  <si>
    <t>03100</t>
  </si>
  <si>
    <t>ZAŘÍZENÍ STAVENIŠTĚ - ZŘÍZENÍ, PROVOZ, DEMONTÁŽ</t>
  </si>
  <si>
    <t>zahrnuje objednatelem povolené náklady na pořízení (event. pronájem), provozování, udržování a likvidaci zhotovitelova zařízení</t>
  </si>
  <si>
    <t>C e l k e m</t>
  </si>
  <si>
    <t>01</t>
  </si>
  <si>
    <t>Rekonstrukce stávajícího rozvodníku vody a kaskády</t>
  </si>
  <si>
    <t>014101</t>
  </si>
  <si>
    <t>POPLATKY ZA SKLÁDKU
Přebytek výkopku</t>
  </si>
  <si>
    <t xml:space="preserve">M3        </t>
  </si>
  <si>
    <t>z pol. 12273: 22,62m3=22,620 [A]m3
z pol. 13173: 18,046m3=18,046 [B]m3
z pol. 13273.B: 13,486m3=13,486 [C]m3
A+B+C=54,152 [D]m3</t>
  </si>
  <si>
    <t>zahrnuje veškeré poplatky provozovateli skládky související s uložením odpadu na skládce.</t>
  </si>
  <si>
    <t>C</t>
  </si>
  <si>
    <t>POPLATKY ZA SKLÁDKU
Beton</t>
  </si>
  <si>
    <t>z pol. 96615: 47,488m3=47,488 [A]m3</t>
  </si>
  <si>
    <t>Zemní práce</t>
  </si>
  <si>
    <t>11313</t>
  </si>
  <si>
    <t>ODSTRANĚNÍ KRYTU ZPEVNĚNÝCH PLOCH S ASFALTOVÝM POJIVEM
Vč. uložení na skládku a poplatku za skládku</t>
  </si>
  <si>
    <t>(1,5m*1,25m+0,65m*0,5m+1,9m*0,5m)*0,05m=0,158 [A]m3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</si>
  <si>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</si>
  <si>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12273</t>
  </si>
  <si>
    <t>ODKOPÁVKY A PROKOPÁVKY OBECNÉ TŘ. I
Vč. odvozu na skládku</t>
  </si>
  <si>
    <t>v místě kaskády: 1,3m*0,15m*116m=22,620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</si>
  <si>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</si>
  <si>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t>
  </si>
  <si>
    <t>HLOUBENÍ JAM ZAPAŽ I NEPAŽ TŘ. I
Vč. odvozu na skládku</t>
  </si>
  <si>
    <t>pro tůně na "fóliovém" potoce: 13,98m2*0,85m+6,95m2*0,75m=17,096 [A]m3
pro zaústění "fóliového potoka", tůňka před vpustí: 1,9m2*0,5m=0,950 [B]m3
A+B=18,046 [C]m3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</si>
  <si>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</si>
  <si>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</si>
  <si>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
Uložení na meziskládku, bude využito pro zásypy</t>
  </si>
  <si>
    <t>pro stezku z bet. pražců: 97,7m2*0,18m=17,586 [A]m3
pro "fóliový" potok: 0,4m2*57m=22,800 [B]m3
pro zaústění "fóliového potoka", tůňka před vpustí: 1,9m2*0,5m=0,950 [C]m3
pro potrubí DN200: 0,25m2*72,6m=18,150 [D]m3
A+B+C+D-13,486m3 (z pol. 13273.B)=46,000 [E]m3</t>
  </si>
  <si>
    <t>B</t>
  </si>
  <si>
    <t>HLOUBENÍ RÝH ŠÍŘ DO 2M PAŽ I NEPAŽ TŘ. I
Vč. odvozu na skládku</t>
  </si>
  <si>
    <t>59,486m3 (z pol. 13273.A) -46m3 (pro SO 02, pol. 17610)=13,486 [A]m3</t>
  </si>
  <si>
    <t>17120</t>
  </si>
  <si>
    <t>ULOŽENÍ SYPANINY DO NÁSYPŮ A NA SKLÁDKY BEZ ZHUTNĚNÍ</t>
  </si>
  <si>
    <t>z pol. 12273: 22,62m3=22,620 [A]m3
z pol. 13173: 18,046m3=18,046 [B]m3
z pol. 13273: 59,486m3=59,486 [C]m3
A+B+C=100,152 [D]m3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</si>
  <si>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</si>
  <si>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</si>
  <si>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
Písek</t>
  </si>
  <si>
    <t>podsyp a obsyp portubí DN200: 0,25m2*72,6m-0,032m2*72,6m=15,827 [D]m3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</si>
  <si>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</si>
  <si>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18215</t>
  </si>
  <si>
    <t>ÚPRAVA POVRCHŮ SROVNÁNÍM ÚZEMÍ V TL DO 0,50M</t>
  </si>
  <si>
    <t xml:space="preserve">M2        </t>
  </si>
  <si>
    <t>úprava terénu u větší tůňky: 25m2=25,000 [A]m2</t>
  </si>
  <si>
    <t>položka zahrnuje srovnání výškových rozdílů terénu</t>
  </si>
  <si>
    <t>184A2R</t>
  </si>
  <si>
    <t>VYSAZOVÁNÍ OKRASNÝCH TRAVIN A TRVALEK VČETNĚ VÝKOPU JAMKY</t>
  </si>
  <si>
    <t xml:space="preserve">KUS       </t>
  </si>
  <si>
    <t>odhad: 400ks=400,000 [A]ks</t>
  </si>
  <si>
    <t>Položka vysazování keřů zahrnuje i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</si>
  <si>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Základy</t>
  </si>
  <si>
    <t>21361</t>
  </si>
  <si>
    <t>SEPARAČNÍ VRSTVY Z GEOTEXTILIE
Min. 500 g/m2</t>
  </si>
  <si>
    <t>pro tůně na "fóliovém" potoce: 22m2+12m2=34,000 [A]m2
pro "fóliový" potok: 1,5m*57m=85,500 [B]m2
pro zaústění "fóliového potoka", tůňka před vpustí: 3m2=3,000 [C]m2
u křížení s asfaltovou cestou: 16m2=16,000 [D]m2
A+B+C+D=138,500 [E]m2</t>
  </si>
  <si>
    <t>Položka zahrnuje:
- dodávku předepsané geotextilie (včetně nutných přesahů) pro drenážní vrstvu, včetně mimostaveništní a vnitrostaveništní dopravy
- provedení drenážní vrstvy předepsaných rozměrů a předepsaného tvaru</t>
  </si>
  <si>
    <t>28931R</t>
  </si>
  <si>
    <t>STŘÍKANÝ BETON
Kompletní zhotovení umělého vymletého břehu, tvořeného tvarovanou kari sítí přikotvenou do stávající opěrné zdi. Na kari síť bude připevněno pletivo a následně bude nanesen stříkaný beton s finální patinou v barvě přírodního kamene použitého v celém projektu.</t>
  </si>
  <si>
    <t>54m*2,3m*1,3 (30% pro záhyby a tvarování)=161,460 [A]m2</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</si>
  <si>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</si>
  <si>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Vodorovné konstrukce</t>
  </si>
  <si>
    <t>451385</t>
  </si>
  <si>
    <t>PODKL VRSTVY ZE ŽELEZOBET DO C30/37 (B37) VČET VÝZTUŽE
C30/37 - XC4 vyztužený kari sítí (1 vrstva) 8/150x150</t>
  </si>
  <si>
    <t>v rozdělovníku vody: 0,6m*3,4m*0,15m=0,306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</si>
  <si>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</si>
  <si>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45152</t>
  </si>
  <si>
    <t>PODKLADNÍ A VÝPLŇOVÉ VRSTVY Z KAMENIVA DRCENÉHO
ŠD 8-16 mm</t>
  </si>
  <si>
    <t>pro stezku z bet. pražců: 97,7m2*0,1m=9,770 [A]m3
pro tůně na "fóliovém" potoce: (13,98m2*0,1m+6,95m2*0,1m)*1,5 (+50% pro vysvahování břehů)=3,140 [B]m3
A+B=12,910 [C]m3</t>
  </si>
  <si>
    <t>položka zahrnuje dodávku předepsaného kameniva, mimostaveništní a vnitrostaveništní dopravu a jeho uložení
není-li v zadávací dokumentaci uvedeno jinak, jedná se o nakupovaný materiál</t>
  </si>
  <si>
    <t>45157</t>
  </si>
  <si>
    <t>PODKLADNÍ A VÝPLŇOVÉ VRSTVY Z KAMENIVA TĚŽENÉHO
Písek</t>
  </si>
  <si>
    <t>pro tůně na "fóliovém" potoce: 13,98m2*0,1m+6,95m2*0,1m=2,093 [A]m3
pro zaústění "fóliového potoka", tůňka před vpustí: 1,9m2*0,1m=0,190 [B]m3
pro "fóliový" potok: 0,07m2*57m=3,990 [C]m3
pro zaústění "fóliového potoka", tůňka před vpustí: 1,9m2*0,1m=0,190 [D]m3
(A+B+C+D)*1,5 (+50%pro vysvahování břehů)=9,695 [E]m3</t>
  </si>
  <si>
    <t>PODKLADNÍ A VÝPLŇOVÉ VRSTVY Z KAMENIVA TĚŽENÉHO
Štěrkopísek</t>
  </si>
  <si>
    <t>v rozdělovníku vody: 0,6m*3,4m*0,2m=0,408 [A]m3
pro nové koryto v místě kaskády: 1,3m*0,2m*116m=30,160 [B]m3
A+B=30,568 [C]m3</t>
  </si>
  <si>
    <t>45211</t>
  </si>
  <si>
    <t>PODKLAD KONSTR Z DÍLCŮ BETON</t>
  </si>
  <si>
    <t>betonové trámy pod pod betonové pražce s dekorem dřeva v asf. cestě: 2ks*0,1m*0,15m*1,5m=0,045 [A]m3</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</si>
  <si>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</si>
  <si>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46457</t>
  </si>
  <si>
    <t>POHOZ DNA A SVAHŮ Z KAMENIVA TĚŽENÉHO
Oblázky říční 13-32 mm 60%, 4-8 mm 40%</t>
  </si>
  <si>
    <t>pro tůně na "fóliovém" potoce: 22m2+12m2=34,000 [A]m2
pro "fóliový" potok: 1,5m*57m=85,500 [B]m2
pro zaústění "fóliového potoka", tůňka před vpustí: 3m2=3,000 [C]m2
u křížení s asfaltovou cestou: 16m2=16,000 [D]m2
(A+B+C+D)*0,15m=20,775 [E]m3</t>
  </si>
  <si>
    <t>46458R</t>
  </si>
  <si>
    <t>POHOZ DNA A SVAHŮ Z VÝBĚROVÉHO KAMENE
Obložení břehů a solitérní kameny</t>
  </si>
  <si>
    <t xml:space="preserve">T         </t>
  </si>
  <si>
    <t>odhad: 35t=35,000 [A]t</t>
  </si>
  <si>
    <t>položka zahrnuje dodávku předepsaného kamene, mimostaveništní a vnitrostaveništní dopravu a jeho uložení
není-li v zadávací dokumentaci uvedeno jinak, jedná se o nakupovaný materiál</t>
  </si>
  <si>
    <t>46499</t>
  </si>
  <si>
    <t>BŘEHOVÉ OPEVNĚNÍ Z FÓLIE
Jezírková fólie PVC 1,5 mm</t>
  </si>
  <si>
    <t>položka zahrnuje:
- nezbytné zemní práce (např. svahování)
- dodávku a položení předepsané fólie včetně mimostaveništní a vnitrostaveništní dopravy 
- úpravu, očištění a ochranu podkladu
- přichycení k podkladu, případně zatížení
- úpravy spojů a zajištění okrajů
- úpravy pro odvodnění
- nutné přesahy</t>
  </si>
  <si>
    <t>467385</t>
  </si>
  <si>
    <t>STUPNĚ A PRAHY VOD KORYT ZE ŽELBET DO C30/37 (B37) VČET VÝZT
C30/37 - XC4 vyztužený kari sítí (1 vrstva) 8/150x150 s vtlačenými říčními oblázky a valouny</t>
  </si>
  <si>
    <t>pro nové koryto v místě kaskády: 0,243m2*116m=28,188 [B]m3</t>
  </si>
  <si>
    <t>položka zahrnuje:
- nutné zemní práce (hloubení rýh apod.)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</si>
  <si>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Komunikace</t>
  </si>
  <si>
    <t>58250</t>
  </si>
  <si>
    <t>KRYTY Z DÍLCŮ Z BETONU BEZ LOŽE
Betonové pražce 1200/250/50 s povrchovou úpravou v dekoru dřeva</t>
  </si>
  <si>
    <t>v asfaltové cestě: 6ks*1,2m*0,25m=1,800 [A]m2</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</si>
  <si>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</si>
  <si>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58251</t>
  </si>
  <si>
    <t>KRYTY Z DÍLCŮ Z BETONU DO LOŽE Z KAMENIVA
Stezka z betonových pražců 1200/250/50 a 600/250/50 s povrchovou úpravou v dekoru dřeva vč. podkladu z ŠD 4-8mm tl. 30mm</t>
  </si>
  <si>
    <t>1200/250/50: 0,7m2+67m2=67,700 [A]m2
600/250/50: 30m2=30,000 [B]m2
A+B=97,700 [C]m2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</si>
  <si>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</si>
  <si>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</si>
  <si>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711509</t>
  </si>
  <si>
    <t>OCHRANA IZOLACE NA POVRCHU TEXTILIÍ
Min. 500g/m2</t>
  </si>
  <si>
    <t>položka zahrnuje:
- dodání  předepsaného ochranného materiálu
- zřízení ochrany izolace</t>
  </si>
  <si>
    <t>741157</t>
  </si>
  <si>
    <t>SLOUPY VEŘEJNÉHO OSVĚTLENÍ OCEL TRUBKOVÉ
Kompletní vč. výstroje</t>
  </si>
  <si>
    <t>10ks=10,000 [A]ks</t>
  </si>
  <si>
    <t/>
  </si>
  <si>
    <t>751913</t>
  </si>
  <si>
    <t>DEMONTÁŽ SLOUPŮ BETONOVÝCH
Vč. likvidace</t>
  </si>
  <si>
    <t>odstranění stávajících sloupů VO: 10ks=10,000 [A]ks</t>
  </si>
  <si>
    <t>Potrubí</t>
  </si>
  <si>
    <t>87434</t>
  </si>
  <si>
    <t>POTRUBÍ Z TRUB PLASTOVÝCH ODPADNÍCH DN DO 200MM
PVC DN 200 SN16</t>
  </si>
  <si>
    <t xml:space="preserve">M         </t>
  </si>
  <si>
    <t>9,8m+62m+0,8m=72,600 [A]m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</si>
  <si>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</si>
  <si>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899121</t>
  </si>
  <si>
    <t>MŘÍŽE OCELOVÉ SAMOSTATNÉ</t>
  </si>
  <si>
    <t>1ks=1,000 [A]ks</t>
  </si>
  <si>
    <t>Položka zahrnuje dodávku a osazení předepsané mříže včetně rámu</t>
  </si>
  <si>
    <t>Ostatní konstrukce a práce</t>
  </si>
  <si>
    <t>919112</t>
  </si>
  <si>
    <t>ŘEZÁNÍ ASFALTOVÉHO KRYTU VOZOVEK TL DO 100MM</t>
  </si>
  <si>
    <t>2*1,5m+2*1,25m+2*0,65m+2*1,9m=10,600 [A]m</t>
  </si>
  <si>
    <t>položka zahrnuje řezání vozovkové vrstvy v předepsané tloušťce, včetně spotřeby vody</t>
  </si>
  <si>
    <t>93610R1</t>
  </si>
  <si>
    <t>DROBNÉ DOPLŇK KONSTR DŘEVĚNÉ
Ruční hradítka</t>
  </si>
  <si>
    <t xml:space="preserve">KS        </t>
  </si>
  <si>
    <t>3ks=3,000 [A]ks</t>
  </si>
  <si>
    <t>-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 ošetření kotevní oblasti proti vzniku trhlin, vlivu povětrnosti a pod.,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t>
  </si>
  <si>
    <t>93798A</t>
  </si>
  <si>
    <t>MOBILIÁŘ - VYBAVENÍ DĚTSKÝCH HŘIŠŤ
Vodní mlýnek</t>
  </si>
  <si>
    <t>2ks=2,000 [A]ks</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</si>
  <si>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</si>
  <si>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93798B</t>
  </si>
  <si>
    <t>MOBILIÁŘ - VYBAVENÍ DĚTSKÝCH HŘIŠŤ
Vědro na vodu na dřevěné konstrukci připevněné lanem</t>
  </si>
  <si>
    <t>96613</t>
  </si>
  <si>
    <t>BOURÁNÍ KONSTRUKCÍ Z KAMENE NA MC
Vybourané žulové haklíky budou uloženy na místě určeném objednatelem</t>
  </si>
  <si>
    <t>ubourání stávající kaskády: 62m*1,2m*0,2m+64m2*0,2m=27,680 [A]m3
ubourání stávajícího rozdělovníku vody, odhad: 0,5m3=0,500 [B]m3
A+B=28,180 [C]m3</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</si>
  <si>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</si>
  <si>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t>
  </si>
  <si>
    <t>BOURÁNÍ KONSTRUKCÍ Z PROSTÉHO BETONU</t>
  </si>
  <si>
    <t>ubourání bet. zídky u rozdělovníku vody: 0,36m3=0,360 [A]m3
ubourání bet. částí kaskády, odhad: (1,3m*0,2m+2*0,3m*0,03m)*116m+1,2m*0,2m*62m=47,128 [B]m3
A+B=47,488 [C]m3</t>
  </si>
  <si>
    <t>969245</t>
  </si>
  <si>
    <t>VYBOURÁNÍ POTRUBÍ DN DO 300MM KANALIZAČ
Vč. likvidace</t>
  </si>
  <si>
    <t>odstranění stávajícího litinového potrubí u křížení s asf. cestou, odhad: 10m=10,000 [A]m</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</si>
  <si>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</si>
  <si>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02</t>
  </si>
  <si>
    <t>Vybudování vodní cesty přes buvolí rybník</t>
  </si>
  <si>
    <t>014211</t>
  </si>
  <si>
    <t>POPLATKY ZA ZEMNÍK - ORNICE
Ornice/tříděná zemina</t>
  </si>
  <si>
    <t>pro pol. 18202: 184m2*0,15m=27,600 [A]m3</t>
  </si>
  <si>
    <t>zahrnuje veškeré poplatky majiteli zemníku související s nákupem zeminy (nikoliv s otvírkou zemníku)</t>
  </si>
  <si>
    <t>12573</t>
  </si>
  <si>
    <t>VYKOPÁVKY ZE ZEMNÍKŮ A SKLÁDEK TŘ. I</t>
  </si>
  <si>
    <t>pro pol. 17610 (z meziskládky): 46m3=46,000 [A]m3
pro pol. 18232: 184m2*0,15m=27,600 [B]m3
A+B=73,600 [C]m3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</si>
  <si>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</si>
  <si>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17180</t>
  </si>
  <si>
    <t>ULOŽENÍ SYPANINY DO NÁSYPŮ Z NAKUPOVANÝCH MATERIÁLŮ
Říční oblázky nebo valouny prosypané zeminou v poměru 70/30</t>
  </si>
  <si>
    <t>rozšíření břehu buvolího rybníka (odměřeno z dwg): 101m2*0,5m+87m*0,5m2=94,000 [A]m3</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</si>
  <si>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</si>
  <si>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17610</t>
  </si>
  <si>
    <t>VÝPLNĚ ZE ZEMIN SE ZHUT</t>
  </si>
  <si>
    <t>obnovení ostrůvků v buvolím rybníku: (65m2+119m2)*0,25m=46,000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</si>
  <si>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</si>
  <si>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18202</t>
  </si>
  <si>
    <t>ROZPROSTŘENÍ ORNICE V TL DO 0,15M</t>
  </si>
  <si>
    <t>obnovení ostrovů v buvolím rybníku: 65m2+119m2=184,000 [A]m2</t>
  </si>
  <si>
    <t>položka zahrnuje:
nutné přemístění ornice z dočasných skládek vzdálených do 50m
rozprostření ornice v předepsané tloušťce v rovině a ve svahu do 1:5</t>
  </si>
  <si>
    <t>Svislé konstrukce</t>
  </si>
  <si>
    <t>31815</t>
  </si>
  <si>
    <t xml:space="preserve">ZDI ODDĚLOVACÍ A OHRADNÍ Z DÍLCŮ Z PLAST HMOT
Předěl buvolího rybníka kůly z recyklovaného plastu o průměru 80 mm, délky 2,6 m, barva šedá. Kůly budou do dna rybníka zatlučeny (bez betonování a bez patek). Kůly budou provázány prkny z recyklovaného plastu 100 mm x 30 mm, délky 1,5 m – 50 ks, také šedé barvy. Spojovací materiál nerez. </t>
  </si>
  <si>
    <t>kůly: 3,14*0,04m^2*2,6m*200ks (počet ks odhad)=2,612 [A]m3
prkna: 0,03m*0,1m*1,5m*50ks=0,225 [B]m3
A+B=2,837 [C]m3</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</si>
  <si>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</si>
  <si>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386385R</t>
  </si>
  <si>
    <t>KOMPLETNÍ KONSTRUKCE JÍMEK ZE ŽELEZOBETONU C30/37 VČETNĚ VÝZTUŽE
Přepad rybníka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</si>
  <si>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</si>
  <si>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PODKLADNÍ A VÝPLŇOVÉ VRSTVY Z KAMENIVA DRCENÉHO
ŠD 4-8 mm</t>
  </si>
  <si>
    <t>obnovení ostrovů v buvolím rybníku - filtrační vrstva: (65m2+119m2)*0,15m=27,600 [A]m3</t>
  </si>
  <si>
    <t>46451R</t>
  </si>
  <si>
    <t>OSTROVY Z LOMOVÉHO KAMENE
Min. prům. kamene 35 cm.
Ztížené podmínky - vodní nádrž nelze vypustit.</t>
  </si>
  <si>
    <t>obnovení ostrovů v buvolím rybníku: 
1/3*3,14*1,5m*(8m*8m+4,55m*4,55m+8m*4,55m (prům. hodn.))=190,131 [A]m3
1/3*3,14*1,5m*(9,7m*9,7m+6,2m*6,2m+9,7m*6,2m (prům. hodn.))=302,492 [B]m3
-46m3 (z pol. 17610) -27,6m3 (z pol. 45152)=-73,600 [C]m3
A+B+C=419,023 [D]m3</t>
  </si>
  <si>
    <t>položka zahrnuje:
- dodávku a uložení lomového kamene předepsané frakce včetně mimostaveništní a vnitrostaveništní dopravy</t>
  </si>
  <si>
    <t>2018_OTSKP</t>
  </si>
  <si>
    <t>75K20</t>
  </si>
  <si>
    <t>NAPÁJECÍ ZDROJ
Kombinovaný zdroj pro el. ohradník vč. zemnění a veškerého dalšího příslušenství a materiálu potřebného pro zřízení plně funkčního zařízení</t>
  </si>
  <si>
    <t>pro el. ohradník umístěný na buvolím rybníku: 1ks=1,000 [A]ks</t>
  </si>
  <si>
    <t>1. Položka obsahuje:
– dodávku specifikovaného bloku/zařízení včetně potřebného drobného montážního materiálu
– dodávku souvisejícího příslušenství pro specifikovaný blok/zařízení
– dopravu a skladování
2. Položka neobsahuje:
X
3. Způsob měření:
Udává se počet kusů kompletní konstrukce nebo práce.</t>
  </si>
  <si>
    <t>76291</t>
  </si>
  <si>
    <t>DŘEVĚNÉ OPLOCENÍ Z ŘEZIVA
Vč. ochranného nátěru s účinností proti plísni, hnilobě, dřevokaznému hmyzu a houbám a proti působení ohně</t>
  </si>
  <si>
    <t>výměna dřevěné plotové výplně u buvolího rybníka, výška plotu1,6m, prkna š. 0,2m, 5ks do výšky: 179m*5ks*0,2m=179,000 [A]m2</t>
  </si>
  <si>
    <t>- položky tesařských konstrukcí zahrnují kompletní konstrukci, včetně úprav řeziva (i impregnaci, povrchové úpravy a pod.), spojovací a ochranné prostředky, upevňovací prvky, lemování, lištování, spárování, není-li zahrnut v jiných položkách, i nátěr konstrukcí, včetně úpravy povrchu před nátěrem.</t>
  </si>
  <si>
    <t>76798</t>
  </si>
  <si>
    <t>vedení el. ohradníku uchycené na kůly z recyklovaného plastu předělující buvolí rybník: 77m=77,000 [A]m</t>
  </si>
  <si>
    <t>BOURÁNÍ KONSTRUKCÍ Z PROSTÉHO BETONU
Vč. poplatku za skládku</t>
  </si>
  <si>
    <t>odstranění stávajícího přepadu buvolího rybníka, odhad: 2m3=2,000 [A]m3</t>
  </si>
  <si>
    <t>96617</t>
  </si>
  <si>
    <t>BOURÁNÍ KONSTRUKCÍ ZE DŘEVA
Vč. likvidace. 
Ztížené podmínky - vodní nádrž nelze vypustit.</t>
  </si>
  <si>
    <t>demontáž dřevěných kůlů předělujících buvolí rybník: 100ks*3,14*0,075m*0,075m*1,5m=2,649 [A]m3</t>
  </si>
  <si>
    <t>966841</t>
  </si>
  <si>
    <t>ODSTRANĚNÍ OPLOCENÍ DŘEVĚNÉHO
Uložení na místě určeném objednatelem v areálu Zooparku</t>
  </si>
  <si>
    <t>odstranění stávajícího oplocení u buvolího rybníka: 179m=179,000 [A]m</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</si>
  <si>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</si>
  <si>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Soupis prací</t>
  </si>
  <si>
    <t>Stavba: Zoopark Chomutov - cesta vody</t>
  </si>
  <si>
    <t>OTSKP - POPISOVNÍK PRACÍ STAVEB POZEMNÍCH KOMUNIKACÍ - VÝTAH:</t>
  </si>
  <si>
    <t>2.2. Obecná ustanovení k položkám</t>
  </si>
  <si>
    <t>(2) Náklady na částečné práce, v popisu práce dané položky jmenovitě neuvedené, vyplývající ze zadávací dokumentace a pro zdárné (úplné) ukončení prací jako celku nutné, musí být zahrnuty v cenách těchto položek. Je nepřípustné předpokládat, že popis položek neobsahující všechny podrobnosti, připouští provést práce pod stávající technickou úroveň, s nižšími technickými parametry, než které jsou obvyklé pro daný účel a nezajišťující předpokládanou životnost dané konstrukce za stanovených provozních podmínek a v daném prostředí.</t>
  </si>
  <si>
    <t>(3) Práce pro objekty nebo části staveb obsahují ve svém souhrnu veškeré práce, vyplývající ze zadávací dokumentace, nutné pro jejich realizaci. Obsahují vždy ucelený soubor prací. Tyto soubory svým způsobem na sebe navazují a jejich členění a ocenění je nutno stanovit v rámci celé stavby. Toto ustanovení platí i pro vztah podle jednotlivých položek ze soupisu prací pro objekty nebo části staveb. Zvláště toto ustanovení je nutné uplatnit při ocenění zemních prací, které je nutno stanovit v rámci organizace všech zemních prací v rozsahu celé stavby, tj. hospodaření s ornicí, využití zemníků a skládek, vhodnosti zemin, optimalizace přepravních vzdáleností, postupu prací, klimatických vlivů, postupových termínů apod.</t>
  </si>
  <si>
    <t>(4) Popisy prací zahrnují veškerý materiál, výrobky a polotovary, včetně mimostaveništní a vnitrostaveništní dopravy (rovněž přesuny), včetně naložení a složení, případně s uložením. Se samostatnými „dodávkami“ materiálů se neuvažuje (mimo případy, kdy bude užita položka základní ceny).</t>
  </si>
  <si>
    <t>(5) Náklady na veškeré vytyčovací práce a na vypracování veškeré realizační dokumentace, jak prováděcí, tak výrobně technické (VTD), je nutno zahrnout do ocenění položek prací příslušného objektu, mimo dokumentaci uvedenou ve stavebním dílu 02, která se oceňuje zvlášť. Pod pojmem vytyčení se rozumí i vytyčení stávajících podzemních vedení.</t>
  </si>
  <si>
    <t>(6) Veškeré zkoušky a testy materiálů, konstrukcí a prací požadované dokumentací stavby, TKP a ZTKP, je nutno zahrnout do ocenění příslušných prací. Výjimku tvoří zkoušky konstrukcí uvedené ve stavebním dílu 89 a 93, které se oceňují samostatně. Zkoušky a testy ze stavebního dílu 02 jsou zkoušky a testy prováděné výhradně jako jmenovitý dodatečný požadavek objednatele a oceňují se též samostatně.</t>
  </si>
  <si>
    <t>(7) Do ocenění prací nutno zahrnout veškerá požadovaná označení prací (např. dílců a výrobků výrobním číslem a výrobcem) a letopočty uváděné zejména na mostní konstrukce. Dále je nutno zahrnout požadovaná měřící zařízení i vlastní měření, nejsou-li pro tyto práce uvedeny samostatné položky.</t>
  </si>
  <si>
    <t>(18) Pokud není uvedeno jinak, stanovuje se množství provedené práce měřených položek na hotové konstrukci (výsledku práce), ale pouze v předepsaném a tudíž požadovaném tvaru.</t>
  </si>
  <si>
    <t>(20) Pokud není v popise položky výslovně uvedeno, že příslušná činnost v položce zahrnuta není, zahrnuje položka zejména náklady na všechny následující činnosti v rozsahu příslušné práce:
- přípravu pracoviště včetně přístupu
- úpravu, očištění a ošetření styčných ploch a konstrukcí 
- dodání materiálů a dílců v požadované kvalitě 
- zhotovení práce (včetně spar, spojů, uložení a pod.) podle technologického předpisu 
- veškeré nutné ochrany práce 
- veškeré požadované úpravy práce 
- veškerou dopravu (svislou a vodorovnou) 
- potřebná lešení a podpěrné konstrukce 
- montážní prostředky a pomůcky 
- potřebné dočasné úpravy 
- úpravy, očištění a ošetření pracoviště 
- zajištění pracoviště proti všem vlivům znemožňujícím nebo znesnadňujícím práci (čerpání vody, zajištění svahů, zimní opatření, přístřešky a pod.)</t>
  </si>
  <si>
    <r>
      <rPr>
        <sz val="10"/>
        <rFont val="Arial"/>
        <family val="2"/>
      </rPr>
      <t xml:space="preserve">Zdroj: </t>
    </r>
    <r>
      <rPr>
        <u val="single"/>
        <sz val="10"/>
        <color indexed="12"/>
        <rFont val="Arial"/>
        <family val="2"/>
      </rPr>
      <t>http://www.sfdi.cz/pravidla-metodiky-a-ceniky/cenove-databaze/</t>
    </r>
  </si>
  <si>
    <t>Aktualizace soupisu prací k datu 21. 6. 2018</t>
  </si>
  <si>
    <t>ELEKTRICKÝ OHRADNÍK
Drát/lanko pro elektrické ohradníky vč. upevňovacích prvků a veškerého dalšího příslušenství a materiálu potřebného pro instalaci vedení (nerez)</t>
  </si>
  <si>
    <t xml:space="preserve">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</si>
</sst>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42">
    <font>
      <sz val="10"/>
      <name val="Arial"/>
      <family val="0"/>
    </font>
    <font>
      <b/>
      <sz val="11"/>
      <name val="Arial"/>
      <family val="2"/>
    </font>
    <font>
      <sz val="11"/>
      <name val="Arial"/>
      <family val="2"/>
    </font>
    <font>
      <b/>
      <sz val="10"/>
      <name val="Arial"/>
      <family val="2"/>
    </font>
    <font>
      <b/>
      <sz val="11"/>
      <name val="Calibri"/>
      <family val="2"/>
    </font>
    <font>
      <sz val="11"/>
      <name val="Calibri"/>
      <family val="2"/>
    </font>
    <font>
      <u val="single"/>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vertical="center"/>
      <protection/>
    </xf>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27">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0" fillId="0" borderId="0" xfId="0" applyAlignment="1">
      <alignment horizontal="right" vertical="center"/>
    </xf>
    <xf numFmtId="0" fontId="4" fillId="0" borderId="0" xfId="47" applyFont="1" applyAlignment="1">
      <alignment horizontal="center" vertical="center" wrapText="1"/>
      <protection/>
    </xf>
    <xf numFmtId="0" fontId="0" fillId="0" borderId="0" xfId="47" applyAlignment="1">
      <alignment horizontal="center" vertical="center" wrapText="1"/>
      <protection/>
    </xf>
    <xf numFmtId="0" fontId="4" fillId="0" borderId="0" xfId="47" applyFont="1" applyAlignment="1">
      <alignment horizontal="justify" vertical="center" wrapText="1"/>
      <protection/>
    </xf>
    <xf numFmtId="0" fontId="5" fillId="0" borderId="0" xfId="47" applyFont="1" applyAlignment="1">
      <alignment horizontal="justify" vertical="center" wrapText="1"/>
      <protection/>
    </xf>
    <xf numFmtId="0" fontId="27" fillId="0" borderId="0" xfId="36" applyAlignment="1">
      <alignment horizontal="justify" vertical="center" wrapText="1"/>
    </xf>
    <xf numFmtId="0" fontId="0" fillId="0" borderId="0" xfId="47" applyAlignment="1">
      <alignment horizontal="justify" vertical="center" wrapText="1"/>
      <protection/>
    </xf>
    <xf numFmtId="164" fontId="1" fillId="0" borderId="0"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0" fillId="0" borderId="0" xfId="0" applyFont="1" applyAlignment="1">
      <alignment horizontal="right" vertical="center"/>
    </xf>
    <xf numFmtId="0" fontId="0" fillId="0" borderId="0" xfId="0" applyFont="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fdi.cz/pravidla-metodiky-a-ceniky/cenove-databaze/"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showGridLines="0" tabSelected="1" zoomScale="80" zoomScaleNormal="80" zoomScalePageLayoutView="0" workbookViewId="0" topLeftCell="A1">
      <pane ySplit="10" topLeftCell="A11" activePane="bottomLeft" state="frozen"/>
      <selection pane="topLeft" activeCell="A11" sqref="A11"/>
      <selection pane="bottomLeft" activeCell="B37" sqref="B37"/>
    </sheetView>
  </sheetViews>
  <sheetFormatPr defaultColWidth="9.140625" defaultRowHeight="12.75" customHeight="1"/>
  <cols>
    <col min="1" max="1" width="20.7109375" style="0" customWidth="1"/>
    <col min="2" max="2" width="60.7109375" style="0" customWidth="1"/>
    <col min="3" max="5" width="24.7109375" style="0" customWidth="1"/>
  </cols>
  <sheetData>
    <row r="1" ht="12.75" customHeight="1">
      <c r="A1" s="5" t="s">
        <v>11</v>
      </c>
    </row>
    <row r="3" ht="12.75" customHeight="1">
      <c r="B3" s="1" t="s">
        <v>0</v>
      </c>
    </row>
    <row r="5" ht="12.75" customHeight="1">
      <c r="B5" s="21" t="s">
        <v>258</v>
      </c>
    </row>
    <row r="6" spans="2:8" ht="12.75" customHeight="1">
      <c r="B6" t="s">
        <v>270</v>
      </c>
      <c r="G6" t="s">
        <v>3</v>
      </c>
      <c r="H6">
        <v>0</v>
      </c>
    </row>
    <row r="7" spans="2:8" ht="12.75" customHeight="1">
      <c r="B7" s="3" t="s">
        <v>1</v>
      </c>
      <c r="C7" s="2">
        <f>SUM(C11:C13)</f>
        <v>0</v>
      </c>
      <c r="G7" t="s">
        <v>4</v>
      </c>
      <c r="H7">
        <v>15</v>
      </c>
    </row>
    <row r="8" spans="2:8" ht="12.75" customHeight="1">
      <c r="B8" s="3" t="s">
        <v>2</v>
      </c>
      <c r="C8" s="2">
        <f>SUM(E11:E13)</f>
        <v>0</v>
      </c>
      <c r="G8" t="s">
        <v>5</v>
      </c>
      <c r="H8">
        <v>21</v>
      </c>
    </row>
    <row r="10" spans="1:5" ht="12.75" customHeight="1">
      <c r="A10" s="4" t="s">
        <v>6</v>
      </c>
      <c r="B10" s="4" t="s">
        <v>7</v>
      </c>
      <c r="C10" s="4" t="s">
        <v>8</v>
      </c>
      <c r="D10" s="4" t="s">
        <v>9</v>
      </c>
      <c r="E10" s="4" t="s">
        <v>10</v>
      </c>
    </row>
    <row r="11" spans="1:5" ht="12.75" customHeight="1">
      <c r="A11" s="6" t="s">
        <v>17</v>
      </c>
      <c r="B11" s="6" t="s">
        <v>18</v>
      </c>
      <c r="C11" s="10">
        <f>'00'!I22</f>
        <v>0</v>
      </c>
      <c r="D11" s="10">
        <f>'00'!P22</f>
        <v>0</v>
      </c>
      <c r="E11" s="10">
        <f>C11+D11</f>
        <v>0</v>
      </c>
    </row>
    <row r="12" spans="1:5" ht="12.75" customHeight="1">
      <c r="A12" s="6" t="s">
        <v>55</v>
      </c>
      <c r="B12" s="6" t="s">
        <v>56</v>
      </c>
      <c r="C12" s="10">
        <f>'01'!I143</f>
        <v>0</v>
      </c>
      <c r="D12" s="10">
        <f>'01'!P143</f>
        <v>0</v>
      </c>
      <c r="E12" s="10">
        <f>C12+D12</f>
        <v>0</v>
      </c>
    </row>
    <row r="13" spans="1:5" ht="12.75" customHeight="1">
      <c r="A13" s="6" t="s">
        <v>201</v>
      </c>
      <c r="B13" s="6" t="s">
        <v>202</v>
      </c>
      <c r="C13" s="10">
        <f>'02'!I74</f>
        <v>0</v>
      </c>
      <c r="D13" s="10">
        <f>'02'!P74</f>
        <v>0</v>
      </c>
      <c r="E13" s="10">
        <f>C13+D13</f>
        <v>0</v>
      </c>
    </row>
    <row r="20" ht="12.75" customHeight="1">
      <c r="A20" s="25" t="s">
        <v>272</v>
      </c>
    </row>
    <row r="25" spans="1:2" ht="12.75" customHeight="1">
      <c r="A25" s="14"/>
      <c r="B25" s="26" t="s">
        <v>272</v>
      </c>
    </row>
    <row r="26" ht="12.75" customHeight="1">
      <c r="B26" s="26" t="s">
        <v>272</v>
      </c>
    </row>
    <row r="27" ht="12.75" customHeight="1">
      <c r="B27" s="26" t="s">
        <v>272</v>
      </c>
    </row>
    <row r="28" ht="12.75" customHeight="1">
      <c r="B28" s="26" t="s">
        <v>272</v>
      </c>
    </row>
  </sheetData>
  <sheetProtection formatColumns="0"/>
  <hyperlinks>
    <hyperlink ref="A11" location="#'00'!A1" tooltip="Odkaz na stranku objektu [00]" display="00"/>
    <hyperlink ref="A12" location="#'01'!A1" tooltip="Odkaz na stranku objektu [01]" display="01"/>
    <hyperlink ref="A13" location="#'02'!A1" tooltip="Odkaz na stranku objektu [02]" display="02"/>
  </hyperlinks>
  <printOptions/>
  <pageMargins left="0.75" right="0.75" top="1" bottom="1" header="0.5" footer="0.5"/>
  <pageSetup horizontalDpi="300" verticalDpi="300" orientation="portrait" paperSize="9" scale="56"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P22"/>
  <sheetViews>
    <sheetView showGridLines="0" zoomScale="80" zoomScaleNormal="80" zoomScalePageLayoutView="0" workbookViewId="0" topLeftCell="A1">
      <pane ySplit="10" topLeftCell="A11" activePane="bottomLeft" state="frozen"/>
      <selection pane="topLeft" activeCell="N20" sqref="N20"/>
      <selection pane="bottomLeft" activeCell="N20" sqref="N20"/>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11</v>
      </c>
    </row>
    <row r="2" spans="1:9" ht="12.75" customHeight="1">
      <c r="A2" s="24" t="s">
        <v>257</v>
      </c>
      <c r="B2" s="24"/>
      <c r="C2" s="24"/>
      <c r="D2" s="24"/>
      <c r="E2" s="24"/>
      <c r="F2" s="24"/>
      <c r="G2" s="24"/>
      <c r="H2" s="24"/>
      <c r="I2" s="24"/>
    </row>
    <row r="4" spans="1:5" ht="12.75" customHeight="1">
      <c r="A4" t="s">
        <v>12</v>
      </c>
      <c r="C4" s="5" t="s">
        <v>15</v>
      </c>
      <c r="D4" s="5"/>
      <c r="E4" s="5" t="s">
        <v>16</v>
      </c>
    </row>
    <row r="5" spans="1:5" ht="12.75" customHeight="1">
      <c r="A5" t="s">
        <v>13</v>
      </c>
      <c r="C5" s="5" t="s">
        <v>17</v>
      </c>
      <c r="D5" s="5"/>
      <c r="E5" s="5" t="s">
        <v>18</v>
      </c>
    </row>
    <row r="6" spans="1:5" ht="12.75" customHeight="1">
      <c r="A6" t="s">
        <v>14</v>
      </c>
      <c r="C6" s="5" t="s">
        <v>17</v>
      </c>
      <c r="D6" s="5"/>
      <c r="E6" s="5" t="s">
        <v>18</v>
      </c>
    </row>
    <row r="7" spans="3:5" ht="12.75" customHeight="1">
      <c r="C7" s="5"/>
      <c r="D7" s="5"/>
      <c r="E7" s="5"/>
    </row>
    <row r="8" spans="1:16" ht="12.75" customHeight="1">
      <c r="A8" s="23" t="s">
        <v>19</v>
      </c>
      <c r="B8" s="23" t="s">
        <v>21</v>
      </c>
      <c r="C8" s="23" t="s">
        <v>22</v>
      </c>
      <c r="D8" s="23" t="s">
        <v>23</v>
      </c>
      <c r="E8" s="23" t="s">
        <v>24</v>
      </c>
      <c r="F8" s="23" t="s">
        <v>25</v>
      </c>
      <c r="G8" s="23" t="s">
        <v>26</v>
      </c>
      <c r="H8" s="23" t="s">
        <v>27</v>
      </c>
      <c r="I8" s="23"/>
      <c r="O8" t="s">
        <v>30</v>
      </c>
      <c r="P8" t="s">
        <v>9</v>
      </c>
    </row>
    <row r="9" spans="1:15" ht="14.25">
      <c r="A9" s="23"/>
      <c r="B9" s="23"/>
      <c r="C9" s="23"/>
      <c r="D9" s="23"/>
      <c r="E9" s="23"/>
      <c r="F9" s="23"/>
      <c r="G9" s="23"/>
      <c r="H9" s="4" t="s">
        <v>28</v>
      </c>
      <c r="I9" s="4" t="s">
        <v>29</v>
      </c>
      <c r="O9" t="s">
        <v>9</v>
      </c>
    </row>
    <row r="10" spans="1:9" ht="14.25">
      <c r="A10" s="4" t="s">
        <v>20</v>
      </c>
      <c r="B10" s="4" t="s">
        <v>31</v>
      </c>
      <c r="C10" s="4" t="s">
        <v>32</v>
      </c>
      <c r="D10" s="4" t="s">
        <v>33</v>
      </c>
      <c r="E10" s="4" t="s">
        <v>34</v>
      </c>
      <c r="F10" s="4" t="s">
        <v>35</v>
      </c>
      <c r="G10" s="4" t="s">
        <v>36</v>
      </c>
      <c r="H10" s="4" t="s">
        <v>37</v>
      </c>
      <c r="I10" s="4" t="s">
        <v>38</v>
      </c>
    </row>
    <row r="11" spans="1:9" ht="12.75" customHeight="1">
      <c r="A11" s="7"/>
      <c r="B11" s="7"/>
      <c r="C11" s="7" t="s">
        <v>40</v>
      </c>
      <c r="D11" s="7"/>
      <c r="E11" s="7" t="s">
        <v>39</v>
      </c>
      <c r="F11" s="7"/>
      <c r="G11" s="9"/>
      <c r="H11" s="7"/>
      <c r="I11" s="9"/>
    </row>
    <row r="12" spans="1:16" ht="25.5">
      <c r="A12" s="6">
        <v>1</v>
      </c>
      <c r="B12" s="6" t="s">
        <v>41</v>
      </c>
      <c r="C12" s="6" t="s">
        <v>42</v>
      </c>
      <c r="D12" s="6" t="s">
        <v>43</v>
      </c>
      <c r="E12" s="6" t="s">
        <v>44</v>
      </c>
      <c r="F12" s="6" t="s">
        <v>45</v>
      </c>
      <c r="G12" s="8">
        <v>1</v>
      </c>
      <c r="H12" s="11"/>
      <c r="I12" s="10">
        <f>ROUND((H12*G12),2)</f>
        <v>0</v>
      </c>
      <c r="O12">
        <f>rekapitulace!H8</f>
        <v>21</v>
      </c>
      <c r="P12">
        <f>ROUND(O12/100*I12,2)</f>
        <v>0</v>
      </c>
    </row>
    <row r="13" ht="12.75">
      <c r="E13" s="12" t="s">
        <v>46</v>
      </c>
    </row>
    <row r="14" spans="1:16" ht="25.5">
      <c r="A14" s="6">
        <v>2</v>
      </c>
      <c r="B14" s="6" t="s">
        <v>41</v>
      </c>
      <c r="C14" s="6" t="s">
        <v>47</v>
      </c>
      <c r="D14" s="6" t="s">
        <v>43</v>
      </c>
      <c r="E14" s="6" t="s">
        <v>48</v>
      </c>
      <c r="F14" s="6" t="s">
        <v>45</v>
      </c>
      <c r="G14" s="8">
        <v>1</v>
      </c>
      <c r="H14" s="11"/>
      <c r="I14" s="10">
        <f>ROUND((H14*G14),2)</f>
        <v>0</v>
      </c>
      <c r="O14">
        <f>rekapitulace!H8</f>
        <v>21</v>
      </c>
      <c r="P14">
        <f>ROUND(O14/100*I14,2)</f>
        <v>0</v>
      </c>
    </row>
    <row r="15" ht="12.75">
      <c r="E15" s="12" t="s">
        <v>46</v>
      </c>
    </row>
    <row r="16" spans="1:16" ht="25.5">
      <c r="A16" s="6">
        <v>3</v>
      </c>
      <c r="B16" s="6" t="s">
        <v>41</v>
      </c>
      <c r="C16" s="6" t="s">
        <v>49</v>
      </c>
      <c r="D16" s="6" t="s">
        <v>43</v>
      </c>
      <c r="E16" s="6" t="s">
        <v>50</v>
      </c>
      <c r="F16" s="6" t="s">
        <v>45</v>
      </c>
      <c r="G16" s="8">
        <v>1</v>
      </c>
      <c r="H16" s="11"/>
      <c r="I16" s="10">
        <f>ROUND((H16*G16),2)</f>
        <v>0</v>
      </c>
      <c r="O16">
        <f>rekapitulace!H8</f>
        <v>21</v>
      </c>
      <c r="P16">
        <f>ROUND(O16/100*I16,2)</f>
        <v>0</v>
      </c>
    </row>
    <row r="17" ht="12.75">
      <c r="E17" s="12" t="s">
        <v>46</v>
      </c>
    </row>
    <row r="18" spans="1:16" ht="12.75">
      <c r="A18" s="6">
        <v>4</v>
      </c>
      <c r="B18" s="6" t="s">
        <v>41</v>
      </c>
      <c r="C18" s="6" t="s">
        <v>51</v>
      </c>
      <c r="D18" s="6" t="s">
        <v>43</v>
      </c>
      <c r="E18" s="6" t="s">
        <v>52</v>
      </c>
      <c r="F18" s="6" t="s">
        <v>45</v>
      </c>
      <c r="G18" s="8">
        <v>1</v>
      </c>
      <c r="H18" s="11"/>
      <c r="I18" s="10">
        <f>ROUND((H18*G18),2)</f>
        <v>0</v>
      </c>
      <c r="O18">
        <f>rekapitulace!H8</f>
        <v>21</v>
      </c>
      <c r="P18">
        <f>ROUND(O18/100*I18,2)</f>
        <v>0</v>
      </c>
    </row>
    <row r="19" ht="25.5">
      <c r="E19" s="12" t="s">
        <v>53</v>
      </c>
    </row>
    <row r="20" spans="1:16" ht="12.75" customHeight="1">
      <c r="A20" s="13"/>
      <c r="B20" s="13"/>
      <c r="C20" s="13" t="s">
        <v>40</v>
      </c>
      <c r="D20" s="13"/>
      <c r="E20" s="13" t="s">
        <v>39</v>
      </c>
      <c r="F20" s="13"/>
      <c r="G20" s="13"/>
      <c r="H20" s="13"/>
      <c r="I20" s="13">
        <f>SUM(I12:I19)</f>
        <v>0</v>
      </c>
      <c r="P20">
        <f>SUM(P12:P19)</f>
        <v>0</v>
      </c>
    </row>
    <row r="22" spans="1:16" ht="12.75" customHeight="1">
      <c r="A22" s="13"/>
      <c r="B22" s="13"/>
      <c r="C22" s="13"/>
      <c r="D22" s="13"/>
      <c r="E22" s="13" t="s">
        <v>54</v>
      </c>
      <c r="F22" s="13"/>
      <c r="G22" s="13"/>
      <c r="H22" s="13"/>
      <c r="I22" s="13">
        <f>+I20</f>
        <v>0</v>
      </c>
      <c r="P22">
        <f>+P20</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horizontalDpi="300" verticalDpi="300" orientation="portrait" paperSize="9" scale="49" r:id="rId1"/>
</worksheet>
</file>

<file path=xl/worksheets/sheet3.xml><?xml version="1.0" encoding="utf-8"?>
<worksheet xmlns="http://schemas.openxmlformats.org/spreadsheetml/2006/main" xmlns:r="http://schemas.openxmlformats.org/officeDocument/2006/relationships">
  <dimension ref="A1:P143"/>
  <sheetViews>
    <sheetView showGridLines="0" zoomScale="80" zoomScaleNormal="80" zoomScalePageLayoutView="0" workbookViewId="0" topLeftCell="A1">
      <pane ySplit="10" topLeftCell="A29" activePane="bottomLeft" state="frozen"/>
      <selection pane="topLeft" activeCell="N20" sqref="N20"/>
      <selection pane="bottomLeft" activeCell="N20" sqref="N20"/>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11</v>
      </c>
    </row>
    <row r="2" spans="1:9" ht="12.75" customHeight="1">
      <c r="A2" s="24" t="s">
        <v>257</v>
      </c>
      <c r="B2" s="24"/>
      <c r="C2" s="24"/>
      <c r="D2" s="24"/>
      <c r="E2" s="24"/>
      <c r="F2" s="24"/>
      <c r="G2" s="24"/>
      <c r="H2" s="24"/>
      <c r="I2" s="24"/>
    </row>
    <row r="4" spans="1:5" ht="12.75" customHeight="1">
      <c r="A4" t="s">
        <v>12</v>
      </c>
      <c r="C4" s="5" t="s">
        <v>15</v>
      </c>
      <c r="D4" s="5"/>
      <c r="E4" s="5" t="s">
        <v>16</v>
      </c>
    </row>
    <row r="5" spans="1:5" ht="12.75" customHeight="1">
      <c r="A5" t="s">
        <v>13</v>
      </c>
      <c r="C5" s="5" t="s">
        <v>55</v>
      </c>
      <c r="D5" s="5"/>
      <c r="E5" s="5" t="s">
        <v>56</v>
      </c>
    </row>
    <row r="6" spans="1:5" ht="12.75" customHeight="1">
      <c r="A6" t="s">
        <v>14</v>
      </c>
      <c r="C6" s="5" t="s">
        <v>55</v>
      </c>
      <c r="D6" s="5"/>
      <c r="E6" s="5" t="s">
        <v>56</v>
      </c>
    </row>
    <row r="7" spans="3:5" ht="12.75" customHeight="1">
      <c r="C7" s="5"/>
      <c r="D7" s="5"/>
      <c r="E7" s="5"/>
    </row>
    <row r="8" spans="1:16" ht="12.75" customHeight="1">
      <c r="A8" s="23" t="s">
        <v>19</v>
      </c>
      <c r="B8" s="23" t="s">
        <v>21</v>
      </c>
      <c r="C8" s="23" t="s">
        <v>22</v>
      </c>
      <c r="D8" s="23" t="s">
        <v>23</v>
      </c>
      <c r="E8" s="23" t="s">
        <v>24</v>
      </c>
      <c r="F8" s="23" t="s">
        <v>25</v>
      </c>
      <c r="G8" s="23" t="s">
        <v>26</v>
      </c>
      <c r="H8" s="23" t="s">
        <v>27</v>
      </c>
      <c r="I8" s="23"/>
      <c r="O8" t="s">
        <v>30</v>
      </c>
      <c r="P8" t="s">
        <v>9</v>
      </c>
    </row>
    <row r="9" spans="1:15" ht="14.25">
      <c r="A9" s="23"/>
      <c r="B9" s="23"/>
      <c r="C9" s="23"/>
      <c r="D9" s="23"/>
      <c r="E9" s="23"/>
      <c r="F9" s="23"/>
      <c r="G9" s="23"/>
      <c r="H9" s="4" t="s">
        <v>28</v>
      </c>
      <c r="I9" s="4" t="s">
        <v>29</v>
      </c>
      <c r="O9" t="s">
        <v>9</v>
      </c>
    </row>
    <row r="10" spans="1:9" ht="14.25">
      <c r="A10" s="4" t="s">
        <v>20</v>
      </c>
      <c r="B10" s="4" t="s">
        <v>31</v>
      </c>
      <c r="C10" s="4" t="s">
        <v>32</v>
      </c>
      <c r="D10" s="4" t="s">
        <v>33</v>
      </c>
      <c r="E10" s="4" t="s">
        <v>34</v>
      </c>
      <c r="F10" s="4" t="s">
        <v>35</v>
      </c>
      <c r="G10" s="4" t="s">
        <v>36</v>
      </c>
      <c r="H10" s="4" t="s">
        <v>37</v>
      </c>
      <c r="I10" s="4" t="s">
        <v>38</v>
      </c>
    </row>
    <row r="11" spans="1:9" ht="12.75" customHeight="1">
      <c r="A11" s="7"/>
      <c r="B11" s="7"/>
      <c r="C11" s="7" t="s">
        <v>40</v>
      </c>
      <c r="D11" s="7"/>
      <c r="E11" s="7" t="s">
        <v>39</v>
      </c>
      <c r="F11" s="7"/>
      <c r="G11" s="9"/>
      <c r="H11" s="7"/>
      <c r="I11" s="9"/>
    </row>
    <row r="12" spans="1:16" ht="25.5">
      <c r="A12" s="6">
        <v>1</v>
      </c>
      <c r="B12" s="6" t="s">
        <v>41</v>
      </c>
      <c r="C12" s="6" t="s">
        <v>57</v>
      </c>
      <c r="D12" s="6" t="s">
        <v>43</v>
      </c>
      <c r="E12" s="6" t="s">
        <v>58</v>
      </c>
      <c r="F12" s="6" t="s">
        <v>59</v>
      </c>
      <c r="G12" s="8">
        <v>54.152</v>
      </c>
      <c r="H12" s="11"/>
      <c r="I12" s="10">
        <f>ROUND((H12*G12),2)</f>
        <v>0</v>
      </c>
      <c r="O12">
        <f>rekapitulace!H8</f>
        <v>21</v>
      </c>
      <c r="P12">
        <f>ROUND(O12/100*I12,2)</f>
        <v>0</v>
      </c>
    </row>
    <row r="13" ht="51">
      <c r="E13" s="12" t="s">
        <v>60</v>
      </c>
    </row>
    <row r="14" ht="25.5">
      <c r="E14" s="12" t="s">
        <v>61</v>
      </c>
    </row>
    <row r="15" spans="1:16" ht="25.5">
      <c r="A15" s="6">
        <v>2</v>
      </c>
      <c r="B15" s="6" t="s">
        <v>41</v>
      </c>
      <c r="C15" s="6" t="s">
        <v>57</v>
      </c>
      <c r="D15" s="6" t="s">
        <v>62</v>
      </c>
      <c r="E15" s="6" t="s">
        <v>63</v>
      </c>
      <c r="F15" s="6" t="s">
        <v>59</v>
      </c>
      <c r="G15" s="8">
        <v>47.488</v>
      </c>
      <c r="H15" s="11"/>
      <c r="I15" s="10">
        <f>ROUND((H15*G15),2)</f>
        <v>0</v>
      </c>
      <c r="O15">
        <f>rekapitulace!H8</f>
        <v>21</v>
      </c>
      <c r="P15">
        <f>ROUND(O15/100*I15,2)</f>
        <v>0</v>
      </c>
    </row>
    <row r="16" ht="12.75">
      <c r="E16" s="12" t="s">
        <v>64</v>
      </c>
    </row>
    <row r="17" ht="25.5">
      <c r="E17" s="12" t="s">
        <v>61</v>
      </c>
    </row>
    <row r="18" spans="1:16" ht="12.75" customHeight="1">
      <c r="A18" s="13"/>
      <c r="B18" s="13"/>
      <c r="C18" s="13" t="s">
        <v>40</v>
      </c>
      <c r="D18" s="13"/>
      <c r="E18" s="13" t="s">
        <v>39</v>
      </c>
      <c r="F18" s="13"/>
      <c r="G18" s="13"/>
      <c r="H18" s="13"/>
      <c r="I18" s="13">
        <f>SUM(I12:I17)</f>
        <v>0</v>
      </c>
      <c r="P18">
        <f>SUM(P12:P17)</f>
        <v>0</v>
      </c>
    </row>
    <row r="20" spans="1:9" ht="12.75" customHeight="1">
      <c r="A20" s="7"/>
      <c r="B20" s="7"/>
      <c r="C20" s="7" t="s">
        <v>20</v>
      </c>
      <c r="D20" s="7"/>
      <c r="E20" s="7" t="s">
        <v>65</v>
      </c>
      <c r="F20" s="7"/>
      <c r="G20" s="9"/>
      <c r="H20" s="7"/>
      <c r="I20" s="9"/>
    </row>
    <row r="21" spans="1:16" ht="25.5">
      <c r="A21" s="6">
        <v>3</v>
      </c>
      <c r="B21" s="6" t="s">
        <v>41</v>
      </c>
      <c r="C21" s="6" t="s">
        <v>66</v>
      </c>
      <c r="D21" s="6" t="s">
        <v>43</v>
      </c>
      <c r="E21" s="6" t="s">
        <v>67</v>
      </c>
      <c r="F21" s="6" t="s">
        <v>59</v>
      </c>
      <c r="G21" s="8">
        <v>0.158</v>
      </c>
      <c r="H21" s="11"/>
      <c r="I21" s="10">
        <f>ROUND((H21*G21),2)</f>
        <v>0</v>
      </c>
      <c r="O21">
        <f>rekapitulace!H8</f>
        <v>21</v>
      </c>
      <c r="P21">
        <f>ROUND(O21/100*I21,2)</f>
        <v>0</v>
      </c>
    </row>
    <row r="22" ht="12.75">
      <c r="E22" s="12" t="s">
        <v>68</v>
      </c>
    </row>
    <row r="23" ht="63.75">
      <c r="E23" s="12" t="s">
        <v>69</v>
      </c>
    </row>
    <row r="24" spans="1:16" ht="25.5">
      <c r="A24" s="6">
        <v>4</v>
      </c>
      <c r="B24" s="6" t="s">
        <v>41</v>
      </c>
      <c r="C24" s="6" t="s">
        <v>70</v>
      </c>
      <c r="D24" s="6" t="s">
        <v>43</v>
      </c>
      <c r="E24" s="6" t="s">
        <v>71</v>
      </c>
      <c r="F24" s="6" t="s">
        <v>59</v>
      </c>
      <c r="G24" s="8">
        <v>22.62</v>
      </c>
      <c r="H24" s="11"/>
      <c r="I24" s="10">
        <f>ROUND((H24*G24),2)</f>
        <v>0</v>
      </c>
      <c r="O24">
        <f>rekapitulace!H8</f>
        <v>21</v>
      </c>
      <c r="P24">
        <f>ROUND(O24/100*I24,2)</f>
        <v>0</v>
      </c>
    </row>
    <row r="25" ht="12.75">
      <c r="E25" s="12" t="s">
        <v>72</v>
      </c>
    </row>
    <row r="26" ht="331.5">
      <c r="E26" s="12" t="s">
        <v>73</v>
      </c>
    </row>
    <row r="27" spans="1:16" ht="25.5">
      <c r="A27" s="6">
        <v>5</v>
      </c>
      <c r="B27" s="6" t="s">
        <v>41</v>
      </c>
      <c r="C27" s="6" t="s">
        <v>74</v>
      </c>
      <c r="D27" s="6" t="s">
        <v>43</v>
      </c>
      <c r="E27" s="6" t="s">
        <v>75</v>
      </c>
      <c r="F27" s="6" t="s">
        <v>59</v>
      </c>
      <c r="G27" s="8">
        <v>18.046</v>
      </c>
      <c r="H27" s="11"/>
      <c r="I27" s="10">
        <f>ROUND((H27*G27),2)</f>
        <v>0</v>
      </c>
      <c r="O27">
        <f>rekapitulace!H8</f>
        <v>21</v>
      </c>
      <c r="P27">
        <f>ROUND(O27/100*I27,2)</f>
        <v>0</v>
      </c>
    </row>
    <row r="28" ht="38.25">
      <c r="E28" s="12" t="s">
        <v>76</v>
      </c>
    </row>
    <row r="29" ht="293.25">
      <c r="E29" s="12" t="s">
        <v>77</v>
      </c>
    </row>
    <row r="30" spans="1:16" ht="25.5">
      <c r="A30" s="6">
        <v>6</v>
      </c>
      <c r="B30" s="6" t="s">
        <v>41</v>
      </c>
      <c r="C30" s="6" t="s">
        <v>78</v>
      </c>
      <c r="D30" s="6" t="s">
        <v>43</v>
      </c>
      <c r="E30" s="6" t="s">
        <v>79</v>
      </c>
      <c r="F30" s="6" t="s">
        <v>59</v>
      </c>
      <c r="G30" s="8">
        <v>46</v>
      </c>
      <c r="H30" s="11"/>
      <c r="I30" s="10">
        <f>ROUND((H30*G30),2)</f>
        <v>0</v>
      </c>
      <c r="O30">
        <f>rekapitulace!H8</f>
        <v>21</v>
      </c>
      <c r="P30">
        <f>ROUND(O30/100*I30,2)</f>
        <v>0</v>
      </c>
    </row>
    <row r="31" ht="63.75">
      <c r="E31" s="12" t="s">
        <v>80</v>
      </c>
    </row>
    <row r="32" ht="293.25">
      <c r="E32" s="12" t="s">
        <v>77</v>
      </c>
    </row>
    <row r="33" spans="1:16" ht="25.5">
      <c r="A33" s="6">
        <v>7</v>
      </c>
      <c r="B33" s="6" t="s">
        <v>41</v>
      </c>
      <c r="C33" s="6" t="s">
        <v>78</v>
      </c>
      <c r="D33" s="6" t="s">
        <v>81</v>
      </c>
      <c r="E33" s="6" t="s">
        <v>82</v>
      </c>
      <c r="F33" s="6" t="s">
        <v>59</v>
      </c>
      <c r="G33" s="8">
        <v>13.486</v>
      </c>
      <c r="H33" s="11"/>
      <c r="I33" s="10">
        <f>ROUND((H33*G33),2)</f>
        <v>0</v>
      </c>
      <c r="O33">
        <f>rekapitulace!H8</f>
        <v>21</v>
      </c>
      <c r="P33">
        <f>ROUND(O33/100*I33,2)</f>
        <v>0</v>
      </c>
    </row>
    <row r="34" ht="12.75">
      <c r="E34" s="12" t="s">
        <v>83</v>
      </c>
    </row>
    <row r="35" ht="293.25">
      <c r="E35" s="12" t="s">
        <v>77</v>
      </c>
    </row>
    <row r="36" spans="1:16" ht="12.75">
      <c r="A36" s="6">
        <v>8</v>
      </c>
      <c r="B36" s="6" t="s">
        <v>41</v>
      </c>
      <c r="C36" s="6" t="s">
        <v>84</v>
      </c>
      <c r="D36" s="6" t="s">
        <v>43</v>
      </c>
      <c r="E36" s="6" t="s">
        <v>85</v>
      </c>
      <c r="F36" s="6" t="s">
        <v>59</v>
      </c>
      <c r="G36" s="8">
        <v>100.152</v>
      </c>
      <c r="H36" s="11"/>
      <c r="I36" s="10">
        <f>ROUND((H36*G36),2)</f>
        <v>0</v>
      </c>
      <c r="O36">
        <f>rekapitulace!H8</f>
        <v>21</v>
      </c>
      <c r="P36">
        <f>ROUND(O36/100*I36,2)</f>
        <v>0</v>
      </c>
    </row>
    <row r="37" ht="51">
      <c r="E37" s="12" t="s">
        <v>86</v>
      </c>
    </row>
    <row r="38" ht="191.25">
      <c r="E38" s="12" t="s">
        <v>87</v>
      </c>
    </row>
    <row r="39" spans="1:16" ht="25.5">
      <c r="A39" s="6">
        <v>9</v>
      </c>
      <c r="B39" s="6" t="s">
        <v>41</v>
      </c>
      <c r="C39" s="6" t="s">
        <v>88</v>
      </c>
      <c r="D39" s="6" t="s">
        <v>43</v>
      </c>
      <c r="E39" s="6" t="s">
        <v>89</v>
      </c>
      <c r="F39" s="6" t="s">
        <v>59</v>
      </c>
      <c r="G39" s="8">
        <v>15.827</v>
      </c>
      <c r="H39" s="11"/>
      <c r="I39" s="10">
        <f>ROUND((H39*G39),2)</f>
        <v>0</v>
      </c>
      <c r="O39">
        <f>rekapitulace!H8</f>
        <v>21</v>
      </c>
      <c r="P39">
        <f>ROUND(O39/100*I39,2)</f>
        <v>0</v>
      </c>
    </row>
    <row r="40" ht="12.75">
      <c r="E40" s="12" t="s">
        <v>90</v>
      </c>
    </row>
    <row r="41" ht="267.75">
      <c r="E41" s="12" t="s">
        <v>91</v>
      </c>
    </row>
    <row r="42" spans="1:16" ht="12.75">
      <c r="A42" s="6">
        <v>10</v>
      </c>
      <c r="B42" s="6" t="s">
        <v>41</v>
      </c>
      <c r="C42" s="6" t="s">
        <v>92</v>
      </c>
      <c r="D42" s="6" t="s">
        <v>43</v>
      </c>
      <c r="E42" s="6" t="s">
        <v>93</v>
      </c>
      <c r="F42" s="6" t="s">
        <v>94</v>
      </c>
      <c r="G42" s="8">
        <v>25</v>
      </c>
      <c r="H42" s="11"/>
      <c r="I42" s="10">
        <f>ROUND((H42*G42),2)</f>
        <v>0</v>
      </c>
      <c r="O42">
        <f>rekapitulace!H8</f>
        <v>21</v>
      </c>
      <c r="P42">
        <f>ROUND(O42/100*I42,2)</f>
        <v>0</v>
      </c>
    </row>
    <row r="43" ht="12.75">
      <c r="E43" s="12" t="s">
        <v>95</v>
      </c>
    </row>
    <row r="44" ht="12.75">
      <c r="E44" s="12" t="s">
        <v>96</v>
      </c>
    </row>
    <row r="45" spans="1:16" ht="12.75">
      <c r="A45" s="6">
        <v>11</v>
      </c>
      <c r="B45" s="6" t="s">
        <v>41</v>
      </c>
      <c r="C45" s="6" t="s">
        <v>97</v>
      </c>
      <c r="D45" s="6" t="s">
        <v>43</v>
      </c>
      <c r="E45" s="6" t="s">
        <v>98</v>
      </c>
      <c r="F45" s="6" t="s">
        <v>99</v>
      </c>
      <c r="G45" s="8">
        <v>400</v>
      </c>
      <c r="H45" s="11"/>
      <c r="I45" s="10">
        <f>ROUND((H45*G45),2)</f>
        <v>0</v>
      </c>
      <c r="O45">
        <f>rekapitulace!H8</f>
        <v>21</v>
      </c>
      <c r="P45">
        <f>ROUND(O45/100*I45,2)</f>
        <v>0</v>
      </c>
    </row>
    <row r="46" ht="12.75">
      <c r="E46" s="12" t="s">
        <v>100</v>
      </c>
    </row>
    <row r="47" ht="76.5">
      <c r="E47" s="12" t="s">
        <v>101</v>
      </c>
    </row>
    <row r="48" spans="1:16" ht="12.75" customHeight="1">
      <c r="A48" s="13"/>
      <c r="B48" s="13"/>
      <c r="C48" s="13" t="s">
        <v>20</v>
      </c>
      <c r="D48" s="13"/>
      <c r="E48" s="13" t="s">
        <v>65</v>
      </c>
      <c r="F48" s="13"/>
      <c r="G48" s="13"/>
      <c r="H48" s="13"/>
      <c r="I48" s="13">
        <f>SUM(I21:I47)</f>
        <v>0</v>
      </c>
      <c r="P48">
        <f>SUM(P21:P47)</f>
        <v>0</v>
      </c>
    </row>
    <row r="50" spans="1:9" ht="12.75" customHeight="1">
      <c r="A50" s="7"/>
      <c r="B50" s="7"/>
      <c r="C50" s="7" t="s">
        <v>31</v>
      </c>
      <c r="D50" s="7"/>
      <c r="E50" s="7" t="s">
        <v>102</v>
      </c>
      <c r="F50" s="7"/>
      <c r="G50" s="9"/>
      <c r="H50" s="7"/>
      <c r="I50" s="9"/>
    </row>
    <row r="51" spans="1:16" ht="25.5">
      <c r="A51" s="6">
        <v>12</v>
      </c>
      <c r="B51" s="6" t="s">
        <v>41</v>
      </c>
      <c r="C51" s="6" t="s">
        <v>103</v>
      </c>
      <c r="D51" s="6" t="s">
        <v>43</v>
      </c>
      <c r="E51" s="6" t="s">
        <v>104</v>
      </c>
      <c r="F51" s="6" t="s">
        <v>94</v>
      </c>
      <c r="G51" s="8">
        <v>138.5</v>
      </c>
      <c r="H51" s="11"/>
      <c r="I51" s="10">
        <f>ROUND((H51*G51),2)</f>
        <v>0</v>
      </c>
      <c r="O51">
        <f>rekapitulace!H8</f>
        <v>21</v>
      </c>
      <c r="P51">
        <f>ROUND(O51/100*I51,2)</f>
        <v>0</v>
      </c>
    </row>
    <row r="52" ht="63.75">
      <c r="E52" s="12" t="s">
        <v>105</v>
      </c>
    </row>
    <row r="53" ht="51">
      <c r="E53" s="12" t="s">
        <v>106</v>
      </c>
    </row>
    <row r="54" spans="1:16" ht="63.75">
      <c r="A54" s="6">
        <v>13</v>
      </c>
      <c r="B54" s="6" t="s">
        <v>41</v>
      </c>
      <c r="C54" s="6" t="s">
        <v>107</v>
      </c>
      <c r="D54" s="6" t="s">
        <v>43</v>
      </c>
      <c r="E54" s="6" t="s">
        <v>108</v>
      </c>
      <c r="F54" s="6" t="s">
        <v>94</v>
      </c>
      <c r="G54" s="8">
        <v>161.46</v>
      </c>
      <c r="H54" s="11"/>
      <c r="I54" s="10">
        <f>ROUND((H54*G54),2)</f>
        <v>0</v>
      </c>
      <c r="O54">
        <f>rekapitulace!H8</f>
        <v>21</v>
      </c>
      <c r="P54">
        <f>ROUND(O54/100*I54,2)</f>
        <v>0</v>
      </c>
    </row>
    <row r="55" ht="12.75">
      <c r="E55" s="12" t="s">
        <v>109</v>
      </c>
    </row>
    <row r="56" ht="318.75">
      <c r="E56" s="12" t="s">
        <v>110</v>
      </c>
    </row>
    <row r="57" spans="1:16" ht="12.75" customHeight="1">
      <c r="A57" s="13"/>
      <c r="B57" s="13"/>
      <c r="C57" s="13" t="s">
        <v>31</v>
      </c>
      <c r="D57" s="13"/>
      <c r="E57" s="13" t="s">
        <v>102</v>
      </c>
      <c r="F57" s="13"/>
      <c r="G57" s="13"/>
      <c r="H57" s="13"/>
      <c r="I57" s="13">
        <f>SUM(I51:I56)</f>
        <v>0</v>
      </c>
      <c r="P57">
        <f>SUM(P51:P56)</f>
        <v>0</v>
      </c>
    </row>
    <row r="59" spans="1:9" ht="12.75" customHeight="1">
      <c r="A59" s="7"/>
      <c r="B59" s="7"/>
      <c r="C59" s="7" t="s">
        <v>33</v>
      </c>
      <c r="D59" s="7"/>
      <c r="E59" s="7" t="s">
        <v>111</v>
      </c>
      <c r="F59" s="7"/>
      <c r="G59" s="9"/>
      <c r="H59" s="7"/>
      <c r="I59" s="9"/>
    </row>
    <row r="60" spans="1:16" ht="25.5">
      <c r="A60" s="6">
        <v>14</v>
      </c>
      <c r="B60" s="6" t="s">
        <v>41</v>
      </c>
      <c r="C60" s="6" t="s">
        <v>112</v>
      </c>
      <c r="D60" s="6" t="s">
        <v>43</v>
      </c>
      <c r="E60" s="6" t="s">
        <v>113</v>
      </c>
      <c r="F60" s="6" t="s">
        <v>59</v>
      </c>
      <c r="G60" s="8">
        <v>0.306</v>
      </c>
      <c r="H60" s="11"/>
      <c r="I60" s="10">
        <f>ROUND((H60*G60),2)</f>
        <v>0</v>
      </c>
      <c r="O60">
        <f>rekapitulace!H8</f>
        <v>21</v>
      </c>
      <c r="P60">
        <f>ROUND(O60/100*I60,2)</f>
        <v>0</v>
      </c>
    </row>
    <row r="61" ht="12.75">
      <c r="E61" s="12" t="s">
        <v>114</v>
      </c>
    </row>
    <row r="62" ht="331.5">
      <c r="E62" s="12" t="s">
        <v>115</v>
      </c>
    </row>
    <row r="63" spans="1:16" ht="25.5">
      <c r="A63" s="6">
        <v>15</v>
      </c>
      <c r="B63" s="6" t="s">
        <v>41</v>
      </c>
      <c r="C63" s="6" t="s">
        <v>116</v>
      </c>
      <c r="D63" s="6" t="s">
        <v>81</v>
      </c>
      <c r="E63" s="6" t="s">
        <v>117</v>
      </c>
      <c r="F63" s="6" t="s">
        <v>59</v>
      </c>
      <c r="G63" s="8">
        <v>12.91</v>
      </c>
      <c r="H63" s="11"/>
      <c r="I63" s="10">
        <f>ROUND((H63*G63),2)</f>
        <v>0</v>
      </c>
      <c r="O63">
        <f>rekapitulace!H8</f>
        <v>21</v>
      </c>
      <c r="P63">
        <f>ROUND(O63/100*I63,2)</f>
        <v>0</v>
      </c>
    </row>
    <row r="64" ht="51">
      <c r="E64" s="12" t="s">
        <v>118</v>
      </c>
    </row>
    <row r="65" ht="38.25">
      <c r="E65" s="12" t="s">
        <v>119</v>
      </c>
    </row>
    <row r="66" spans="1:16" ht="25.5">
      <c r="A66" s="6">
        <v>16</v>
      </c>
      <c r="B66" s="6" t="s">
        <v>41</v>
      </c>
      <c r="C66" s="6" t="s">
        <v>120</v>
      </c>
      <c r="D66" s="6" t="s">
        <v>43</v>
      </c>
      <c r="E66" s="6" t="s">
        <v>121</v>
      </c>
      <c r="F66" s="6" t="s">
        <v>59</v>
      </c>
      <c r="G66" s="8">
        <v>9.695</v>
      </c>
      <c r="H66" s="11"/>
      <c r="I66" s="10">
        <f>ROUND((H66*G66),2)</f>
        <v>0</v>
      </c>
      <c r="O66">
        <f>rekapitulace!H8</f>
        <v>21</v>
      </c>
      <c r="P66">
        <f>ROUND(O66/100*I66,2)</f>
        <v>0</v>
      </c>
    </row>
    <row r="67" ht="63.75">
      <c r="E67" s="12" t="s">
        <v>122</v>
      </c>
    </row>
    <row r="68" ht="38.25">
      <c r="E68" s="12" t="s">
        <v>119</v>
      </c>
    </row>
    <row r="69" spans="1:16" ht="25.5">
      <c r="A69" s="6">
        <v>17</v>
      </c>
      <c r="B69" s="6" t="s">
        <v>41</v>
      </c>
      <c r="C69" s="6" t="s">
        <v>120</v>
      </c>
      <c r="D69" s="6" t="s">
        <v>81</v>
      </c>
      <c r="E69" s="6" t="s">
        <v>123</v>
      </c>
      <c r="F69" s="6" t="s">
        <v>59</v>
      </c>
      <c r="G69" s="8">
        <v>30.568</v>
      </c>
      <c r="H69" s="11"/>
      <c r="I69" s="10">
        <f>ROUND((H69*G69),2)</f>
        <v>0</v>
      </c>
      <c r="O69">
        <f>rekapitulace!H8</f>
        <v>21</v>
      </c>
      <c r="P69">
        <f>ROUND(O69/100*I69,2)</f>
        <v>0</v>
      </c>
    </row>
    <row r="70" ht="38.25">
      <c r="E70" s="12" t="s">
        <v>124</v>
      </c>
    </row>
    <row r="71" ht="38.25">
      <c r="E71" s="12" t="s">
        <v>119</v>
      </c>
    </row>
    <row r="72" spans="1:16" ht="12.75">
      <c r="A72" s="6">
        <v>18</v>
      </c>
      <c r="B72" s="6" t="s">
        <v>41</v>
      </c>
      <c r="C72" s="6" t="s">
        <v>125</v>
      </c>
      <c r="D72" s="6" t="s">
        <v>43</v>
      </c>
      <c r="E72" s="6" t="s">
        <v>126</v>
      </c>
      <c r="F72" s="6" t="s">
        <v>59</v>
      </c>
      <c r="G72" s="8">
        <v>0.045</v>
      </c>
      <c r="H72" s="11"/>
      <c r="I72" s="10">
        <f>ROUND((H72*G72),2)</f>
        <v>0</v>
      </c>
      <c r="O72">
        <f>rekapitulace!H8</f>
        <v>21</v>
      </c>
      <c r="P72">
        <f>ROUND(O72/100*I72,2)</f>
        <v>0</v>
      </c>
    </row>
    <row r="73" ht="25.5">
      <c r="E73" s="12" t="s">
        <v>127</v>
      </c>
    </row>
    <row r="74" ht="229.5">
      <c r="E74" s="12" t="s">
        <v>128</v>
      </c>
    </row>
    <row r="75" spans="1:16" ht="25.5">
      <c r="A75" s="6">
        <v>19</v>
      </c>
      <c r="B75" s="6" t="s">
        <v>41</v>
      </c>
      <c r="C75" s="6" t="s">
        <v>129</v>
      </c>
      <c r="D75" s="6" t="s">
        <v>43</v>
      </c>
      <c r="E75" s="6" t="s">
        <v>130</v>
      </c>
      <c r="F75" s="6" t="s">
        <v>59</v>
      </c>
      <c r="G75" s="8">
        <v>20.775</v>
      </c>
      <c r="H75" s="11"/>
      <c r="I75" s="10">
        <f>ROUND((H75*G75),2)</f>
        <v>0</v>
      </c>
      <c r="O75">
        <f>rekapitulace!H8</f>
        <v>21</v>
      </c>
      <c r="P75">
        <f>ROUND(O75/100*I75,2)</f>
        <v>0</v>
      </c>
    </row>
    <row r="76" ht="63.75">
      <c r="E76" s="12" t="s">
        <v>131</v>
      </c>
    </row>
    <row r="77" ht="38.25">
      <c r="E77" s="12" t="s">
        <v>119</v>
      </c>
    </row>
    <row r="78" spans="1:16" ht="25.5">
      <c r="A78" s="6">
        <v>20</v>
      </c>
      <c r="B78" s="6" t="s">
        <v>41</v>
      </c>
      <c r="C78" s="6" t="s">
        <v>132</v>
      </c>
      <c r="D78" s="6" t="s">
        <v>43</v>
      </c>
      <c r="E78" s="6" t="s">
        <v>133</v>
      </c>
      <c r="F78" s="6" t="s">
        <v>134</v>
      </c>
      <c r="G78" s="8">
        <v>35</v>
      </c>
      <c r="H78" s="11"/>
      <c r="I78" s="10">
        <f>ROUND((H78*G78),2)</f>
        <v>0</v>
      </c>
      <c r="O78">
        <f>rekapitulace!H8</f>
        <v>21</v>
      </c>
      <c r="P78">
        <f>ROUND(O78/100*I78,2)</f>
        <v>0</v>
      </c>
    </row>
    <row r="79" ht="12.75">
      <c r="E79" s="12" t="s">
        <v>135</v>
      </c>
    </row>
    <row r="80" ht="38.25">
      <c r="E80" s="12" t="s">
        <v>136</v>
      </c>
    </row>
    <row r="81" spans="1:16" ht="25.5">
      <c r="A81" s="6">
        <v>21</v>
      </c>
      <c r="B81" s="6" t="s">
        <v>41</v>
      </c>
      <c r="C81" s="6" t="s">
        <v>137</v>
      </c>
      <c r="D81" s="6" t="s">
        <v>43</v>
      </c>
      <c r="E81" s="6" t="s">
        <v>138</v>
      </c>
      <c r="F81" s="6" t="s">
        <v>94</v>
      </c>
      <c r="G81" s="8">
        <v>138.5</v>
      </c>
      <c r="H81" s="11"/>
      <c r="I81" s="10">
        <f>ROUND((H81*G81),2)</f>
        <v>0</v>
      </c>
      <c r="O81">
        <f>rekapitulace!H8</f>
        <v>21</v>
      </c>
      <c r="P81">
        <f>ROUND(O81/100*I81,2)</f>
        <v>0</v>
      </c>
    </row>
    <row r="82" ht="63.75">
      <c r="E82" s="12" t="s">
        <v>105</v>
      </c>
    </row>
    <row r="83" ht="114.75">
      <c r="E83" s="12" t="s">
        <v>139</v>
      </c>
    </row>
    <row r="84" spans="1:16" ht="38.25">
      <c r="A84" s="6">
        <v>22</v>
      </c>
      <c r="B84" s="6" t="s">
        <v>41</v>
      </c>
      <c r="C84" s="6" t="s">
        <v>140</v>
      </c>
      <c r="D84" s="6" t="s">
        <v>43</v>
      </c>
      <c r="E84" s="6" t="s">
        <v>141</v>
      </c>
      <c r="F84" s="6" t="s">
        <v>59</v>
      </c>
      <c r="G84" s="8">
        <v>28.188</v>
      </c>
      <c r="H84" s="11"/>
      <c r="I84" s="10">
        <f>ROUND((H84*G84),2)</f>
        <v>0</v>
      </c>
      <c r="O84">
        <f>rekapitulace!H8</f>
        <v>21</v>
      </c>
      <c r="P84">
        <f>ROUND(O84/100*I84,2)</f>
        <v>0</v>
      </c>
    </row>
    <row r="85" ht="12.75">
      <c r="E85" s="12" t="s">
        <v>142</v>
      </c>
    </row>
    <row r="86" ht="409.5">
      <c r="E86" s="12" t="s">
        <v>143</v>
      </c>
    </row>
    <row r="87" spans="1:16" ht="12.75" customHeight="1">
      <c r="A87" s="13"/>
      <c r="B87" s="13"/>
      <c r="C87" s="13" t="s">
        <v>33</v>
      </c>
      <c r="D87" s="13"/>
      <c r="E87" s="13" t="s">
        <v>111</v>
      </c>
      <c r="F87" s="13"/>
      <c r="G87" s="13"/>
      <c r="H87" s="13"/>
      <c r="I87" s="13">
        <f>SUM(I60:I86)</f>
        <v>0</v>
      </c>
      <c r="P87">
        <f>SUM(P60:P86)</f>
        <v>0</v>
      </c>
    </row>
    <row r="89" spans="1:9" ht="12.75" customHeight="1">
      <c r="A89" s="7"/>
      <c r="B89" s="7"/>
      <c r="C89" s="7" t="s">
        <v>34</v>
      </c>
      <c r="D89" s="7"/>
      <c r="E89" s="7" t="s">
        <v>144</v>
      </c>
      <c r="F89" s="7"/>
      <c r="G89" s="9"/>
      <c r="H89" s="7"/>
      <c r="I89" s="9"/>
    </row>
    <row r="90" spans="1:16" ht="25.5">
      <c r="A90" s="6">
        <v>23</v>
      </c>
      <c r="B90" s="6" t="s">
        <v>41</v>
      </c>
      <c r="C90" s="6" t="s">
        <v>145</v>
      </c>
      <c r="D90" s="6" t="s">
        <v>43</v>
      </c>
      <c r="E90" s="6" t="s">
        <v>146</v>
      </c>
      <c r="F90" s="6" t="s">
        <v>94</v>
      </c>
      <c r="G90" s="8">
        <v>1.8</v>
      </c>
      <c r="H90" s="11"/>
      <c r="I90" s="10">
        <f>ROUND((H90*G90),2)</f>
        <v>0</v>
      </c>
      <c r="O90">
        <f>rekapitulace!H8</f>
        <v>21</v>
      </c>
      <c r="P90">
        <f>ROUND(O90/100*I90,2)</f>
        <v>0</v>
      </c>
    </row>
    <row r="91" ht="12.75">
      <c r="E91" s="12" t="s">
        <v>147</v>
      </c>
    </row>
    <row r="92" ht="140.25">
      <c r="E92" s="12" t="s">
        <v>148</v>
      </c>
    </row>
    <row r="93" spans="1:16" ht="38.25">
      <c r="A93" s="6">
        <v>24</v>
      </c>
      <c r="B93" s="6" t="s">
        <v>41</v>
      </c>
      <c r="C93" s="6" t="s">
        <v>149</v>
      </c>
      <c r="D93" s="6" t="s">
        <v>43</v>
      </c>
      <c r="E93" s="6" t="s">
        <v>150</v>
      </c>
      <c r="F93" s="6" t="s">
        <v>94</v>
      </c>
      <c r="G93" s="8">
        <v>97.7</v>
      </c>
      <c r="H93" s="11"/>
      <c r="I93" s="10">
        <f>ROUND((H93*G93),2)</f>
        <v>0</v>
      </c>
      <c r="O93">
        <f>rekapitulace!H8</f>
        <v>21</v>
      </c>
      <c r="P93">
        <f>ROUND(O93/100*I93,2)</f>
        <v>0</v>
      </c>
    </row>
    <row r="94" ht="38.25">
      <c r="E94" s="12" t="s">
        <v>151</v>
      </c>
    </row>
    <row r="95" ht="140.25">
      <c r="E95" s="12" t="s">
        <v>152</v>
      </c>
    </row>
    <row r="96" spans="1:16" ht="12.75" customHeight="1">
      <c r="A96" s="13"/>
      <c r="B96" s="13"/>
      <c r="C96" s="13" t="s">
        <v>34</v>
      </c>
      <c r="D96" s="13"/>
      <c r="E96" s="13" t="s">
        <v>144</v>
      </c>
      <c r="F96" s="13"/>
      <c r="G96" s="13"/>
      <c r="H96" s="13"/>
      <c r="I96" s="13">
        <f>SUM(I90:I95)</f>
        <v>0</v>
      </c>
      <c r="P96">
        <f>SUM(P90:P95)</f>
        <v>0</v>
      </c>
    </row>
    <row r="98" spans="1:9" ht="12.75" customHeight="1">
      <c r="A98" s="7"/>
      <c r="B98" s="7"/>
      <c r="C98" s="7" t="s">
        <v>36</v>
      </c>
      <c r="D98" s="7"/>
      <c r="E98" s="7" t="s">
        <v>153</v>
      </c>
      <c r="F98" s="7"/>
      <c r="G98" s="9"/>
      <c r="H98" s="7"/>
      <c r="I98" s="9"/>
    </row>
    <row r="99" spans="1:16" ht="25.5">
      <c r="A99" s="6">
        <v>25</v>
      </c>
      <c r="B99" s="6" t="s">
        <v>41</v>
      </c>
      <c r="C99" s="6" t="s">
        <v>154</v>
      </c>
      <c r="D99" s="6" t="s">
        <v>43</v>
      </c>
      <c r="E99" s="6" t="s">
        <v>155</v>
      </c>
      <c r="F99" s="6" t="s">
        <v>94</v>
      </c>
      <c r="G99" s="8">
        <v>138.5</v>
      </c>
      <c r="H99" s="11"/>
      <c r="I99" s="10">
        <f>ROUND((H99*G99),2)</f>
        <v>0</v>
      </c>
      <c r="O99">
        <f>rekapitulace!H8</f>
        <v>21</v>
      </c>
      <c r="P99">
        <f>ROUND(O99/100*I99,2)</f>
        <v>0</v>
      </c>
    </row>
    <row r="100" ht="63.75">
      <c r="E100" s="12" t="s">
        <v>105</v>
      </c>
    </row>
    <row r="101" ht="38.25">
      <c r="E101" s="12" t="s">
        <v>156</v>
      </c>
    </row>
    <row r="102" spans="1:16" ht="25.5">
      <c r="A102" s="6">
        <v>26</v>
      </c>
      <c r="B102" s="6" t="s">
        <v>41</v>
      </c>
      <c r="C102" s="6" t="s">
        <v>157</v>
      </c>
      <c r="D102" s="6" t="s">
        <v>43</v>
      </c>
      <c r="E102" s="6" t="s">
        <v>158</v>
      </c>
      <c r="F102" s="6" t="s">
        <v>99</v>
      </c>
      <c r="G102" s="8">
        <v>10</v>
      </c>
      <c r="H102" s="11"/>
      <c r="I102" s="10">
        <f>ROUND((H102*G102),2)</f>
        <v>0</v>
      </c>
      <c r="O102">
        <f>rekapitulace!H8</f>
        <v>21</v>
      </c>
      <c r="P102">
        <f>ROUND(O102/100*I102,2)</f>
        <v>0</v>
      </c>
    </row>
    <row r="103" ht="12.75">
      <c r="E103" s="12" t="s">
        <v>159</v>
      </c>
    </row>
    <row r="104" ht="12.75">
      <c r="E104" s="12" t="s">
        <v>160</v>
      </c>
    </row>
    <row r="105" spans="1:16" ht="25.5">
      <c r="A105" s="6">
        <v>27</v>
      </c>
      <c r="B105" s="6" t="s">
        <v>41</v>
      </c>
      <c r="C105" s="6" t="s">
        <v>161</v>
      </c>
      <c r="D105" s="6" t="s">
        <v>43</v>
      </c>
      <c r="E105" s="6" t="s">
        <v>162</v>
      </c>
      <c r="F105" s="6" t="s">
        <v>99</v>
      </c>
      <c r="G105" s="8">
        <v>10</v>
      </c>
      <c r="H105" s="11"/>
      <c r="I105" s="10">
        <f>ROUND((H105*G105),2)</f>
        <v>0</v>
      </c>
      <c r="O105">
        <f>rekapitulace!H8</f>
        <v>21</v>
      </c>
      <c r="P105">
        <f>ROUND(O105/100*I105,2)</f>
        <v>0</v>
      </c>
    </row>
    <row r="106" ht="12.75">
      <c r="E106" s="12" t="s">
        <v>163</v>
      </c>
    </row>
    <row r="107" ht="12.75">
      <c r="E107" s="12" t="s">
        <v>160</v>
      </c>
    </row>
    <row r="108" spans="1:16" ht="12.75" customHeight="1">
      <c r="A108" s="13"/>
      <c r="B108" s="13"/>
      <c r="C108" s="13" t="s">
        <v>36</v>
      </c>
      <c r="D108" s="13"/>
      <c r="E108" s="13" t="s">
        <v>153</v>
      </c>
      <c r="F108" s="13"/>
      <c r="G108" s="13"/>
      <c r="H108" s="13"/>
      <c r="I108" s="13">
        <f>SUM(I99:I107)</f>
        <v>0</v>
      </c>
      <c r="P108">
        <f>SUM(P99:P107)</f>
        <v>0</v>
      </c>
    </row>
    <row r="110" spans="1:9" ht="12.75" customHeight="1">
      <c r="A110" s="7"/>
      <c r="B110" s="7"/>
      <c r="C110" s="7" t="s">
        <v>37</v>
      </c>
      <c r="D110" s="7"/>
      <c r="E110" s="7" t="s">
        <v>164</v>
      </c>
      <c r="F110" s="7"/>
      <c r="G110" s="9"/>
      <c r="H110" s="7"/>
      <c r="I110" s="9"/>
    </row>
    <row r="111" spans="1:16" ht="25.5">
      <c r="A111" s="6">
        <v>28</v>
      </c>
      <c r="B111" s="6" t="s">
        <v>41</v>
      </c>
      <c r="C111" s="6" t="s">
        <v>165</v>
      </c>
      <c r="D111" s="6" t="s">
        <v>43</v>
      </c>
      <c r="E111" s="6" t="s">
        <v>166</v>
      </c>
      <c r="F111" s="6" t="s">
        <v>167</v>
      </c>
      <c r="G111" s="8">
        <v>72.6</v>
      </c>
      <c r="H111" s="11"/>
      <c r="I111" s="10">
        <f>ROUND((H111*G111),2)</f>
        <v>0</v>
      </c>
      <c r="O111">
        <f>rekapitulace!H8</f>
        <v>21</v>
      </c>
      <c r="P111">
        <f>ROUND(O111/100*I111,2)</f>
        <v>0</v>
      </c>
    </row>
    <row r="112" ht="12.75">
      <c r="E112" s="12" t="s">
        <v>168</v>
      </c>
    </row>
    <row r="113" ht="255">
      <c r="E113" s="12" t="s">
        <v>169</v>
      </c>
    </row>
    <row r="114" spans="1:16" ht="12.75">
      <c r="A114" s="6">
        <v>29</v>
      </c>
      <c r="B114" s="6" t="s">
        <v>41</v>
      </c>
      <c r="C114" s="6" t="s">
        <v>170</v>
      </c>
      <c r="D114" s="6" t="s">
        <v>43</v>
      </c>
      <c r="E114" s="6" t="s">
        <v>171</v>
      </c>
      <c r="F114" s="6" t="s">
        <v>99</v>
      </c>
      <c r="G114" s="8">
        <v>1</v>
      </c>
      <c r="H114" s="11"/>
      <c r="I114" s="10">
        <f>ROUND((H114*G114),2)</f>
        <v>0</v>
      </c>
      <c r="O114">
        <f>rekapitulace!H8</f>
        <v>21</v>
      </c>
      <c r="P114">
        <f>ROUND(O114/100*I114,2)</f>
        <v>0</v>
      </c>
    </row>
    <row r="115" ht="12.75">
      <c r="E115" s="12" t="s">
        <v>172</v>
      </c>
    </row>
    <row r="116" ht="12.75">
      <c r="E116" s="12" t="s">
        <v>173</v>
      </c>
    </row>
    <row r="117" spans="1:16" ht="12.75" customHeight="1">
      <c r="A117" s="13"/>
      <c r="B117" s="13"/>
      <c r="C117" s="13" t="s">
        <v>37</v>
      </c>
      <c r="D117" s="13"/>
      <c r="E117" s="13" t="s">
        <v>164</v>
      </c>
      <c r="F117" s="13"/>
      <c r="G117" s="13"/>
      <c r="H117" s="13"/>
      <c r="I117" s="13">
        <f>SUM(I111:I116)</f>
        <v>0</v>
      </c>
      <c r="P117">
        <f>SUM(P111:P116)</f>
        <v>0</v>
      </c>
    </row>
    <row r="119" spans="1:9" ht="12.75" customHeight="1">
      <c r="A119" s="7"/>
      <c r="B119" s="7"/>
      <c r="C119" s="7" t="s">
        <v>38</v>
      </c>
      <c r="D119" s="7"/>
      <c r="E119" s="7" t="s">
        <v>174</v>
      </c>
      <c r="F119" s="7"/>
      <c r="G119" s="9"/>
      <c r="H119" s="7"/>
      <c r="I119" s="9"/>
    </row>
    <row r="120" spans="1:16" ht="12.75">
      <c r="A120" s="6">
        <v>30</v>
      </c>
      <c r="B120" s="6" t="s">
        <v>41</v>
      </c>
      <c r="C120" s="6" t="s">
        <v>175</v>
      </c>
      <c r="D120" s="6" t="s">
        <v>43</v>
      </c>
      <c r="E120" s="6" t="s">
        <v>176</v>
      </c>
      <c r="F120" s="6" t="s">
        <v>167</v>
      </c>
      <c r="G120" s="8">
        <v>10.6</v>
      </c>
      <c r="H120" s="11"/>
      <c r="I120" s="10">
        <f>ROUND((H120*G120),2)</f>
        <v>0</v>
      </c>
      <c r="O120">
        <f>rekapitulace!H8</f>
        <v>21</v>
      </c>
      <c r="P120">
        <f>ROUND(O120/100*I120,2)</f>
        <v>0</v>
      </c>
    </row>
    <row r="121" ht="12.75">
      <c r="E121" s="12" t="s">
        <v>177</v>
      </c>
    </row>
    <row r="122" ht="12.75">
      <c r="E122" s="12" t="s">
        <v>178</v>
      </c>
    </row>
    <row r="123" spans="1:16" ht="25.5">
      <c r="A123" s="6">
        <v>31</v>
      </c>
      <c r="B123" s="6" t="s">
        <v>41</v>
      </c>
      <c r="C123" s="6" t="s">
        <v>179</v>
      </c>
      <c r="D123" s="6" t="s">
        <v>43</v>
      </c>
      <c r="E123" s="6" t="s">
        <v>180</v>
      </c>
      <c r="F123" s="6" t="s">
        <v>181</v>
      </c>
      <c r="G123" s="8">
        <v>3</v>
      </c>
      <c r="H123" s="11"/>
      <c r="I123" s="10">
        <f>ROUND((H123*G123),2)</f>
        <v>0</v>
      </c>
      <c r="O123">
        <f>rekapitulace!H8</f>
        <v>21</v>
      </c>
      <c r="P123">
        <f>ROUND(O123/100*I123,2)</f>
        <v>0</v>
      </c>
    </row>
    <row r="124" ht="12.75">
      <c r="E124" s="12" t="s">
        <v>182</v>
      </c>
    </row>
    <row r="125" ht="357">
      <c r="E125" s="12" t="s">
        <v>183</v>
      </c>
    </row>
    <row r="126" spans="1:16" ht="25.5">
      <c r="A126" s="6">
        <v>32</v>
      </c>
      <c r="B126" s="6" t="s">
        <v>41</v>
      </c>
      <c r="C126" s="6" t="s">
        <v>184</v>
      </c>
      <c r="D126" s="6" t="s">
        <v>43</v>
      </c>
      <c r="E126" s="6" t="s">
        <v>185</v>
      </c>
      <c r="F126" s="6" t="s">
        <v>99</v>
      </c>
      <c r="G126" s="8">
        <v>2</v>
      </c>
      <c r="H126" s="11"/>
      <c r="I126" s="10">
        <f>ROUND((H126*G126),2)</f>
        <v>0</v>
      </c>
      <c r="O126">
        <f>rekapitulace!H8</f>
        <v>21</v>
      </c>
      <c r="P126">
        <f>ROUND(O126/100*I126,2)</f>
        <v>0</v>
      </c>
    </row>
    <row r="127" ht="12.75">
      <c r="E127" s="12" t="s">
        <v>186</v>
      </c>
    </row>
    <row r="128" ht="89.25">
      <c r="E128" s="12" t="s">
        <v>187</v>
      </c>
    </row>
    <row r="129" spans="1:16" ht="25.5">
      <c r="A129" s="6">
        <v>33</v>
      </c>
      <c r="B129" s="6" t="s">
        <v>41</v>
      </c>
      <c r="C129" s="6" t="s">
        <v>188</v>
      </c>
      <c r="D129" s="6" t="s">
        <v>43</v>
      </c>
      <c r="E129" s="6" t="s">
        <v>189</v>
      </c>
      <c r="F129" s="6" t="s">
        <v>99</v>
      </c>
      <c r="G129" s="8">
        <v>1</v>
      </c>
      <c r="H129" s="11"/>
      <c r="I129" s="10">
        <f>ROUND((H129*G129),2)</f>
        <v>0</v>
      </c>
      <c r="O129">
        <f>rekapitulace!H8</f>
        <v>21</v>
      </c>
      <c r="P129">
        <f>ROUND(O129/100*I129,2)</f>
        <v>0</v>
      </c>
    </row>
    <row r="130" ht="12.75">
      <c r="E130" s="12" t="s">
        <v>172</v>
      </c>
    </row>
    <row r="131" ht="89.25">
      <c r="E131" s="12" t="s">
        <v>187</v>
      </c>
    </row>
    <row r="132" spans="1:16" ht="25.5">
      <c r="A132" s="6">
        <v>34</v>
      </c>
      <c r="B132" s="6" t="s">
        <v>41</v>
      </c>
      <c r="C132" s="6" t="s">
        <v>190</v>
      </c>
      <c r="D132" s="6" t="s">
        <v>43</v>
      </c>
      <c r="E132" s="6" t="s">
        <v>191</v>
      </c>
      <c r="F132" s="6" t="s">
        <v>59</v>
      </c>
      <c r="G132" s="8">
        <v>28.18</v>
      </c>
      <c r="H132" s="11"/>
      <c r="I132" s="10">
        <f>ROUND((H132*G132),2)</f>
        <v>0</v>
      </c>
      <c r="O132">
        <f>rekapitulace!H8</f>
        <v>21</v>
      </c>
      <c r="P132">
        <f>ROUND(O132/100*I132,2)</f>
        <v>0</v>
      </c>
    </row>
    <row r="133" ht="38.25">
      <c r="E133" s="12" t="s">
        <v>192</v>
      </c>
    </row>
    <row r="134" ht="102">
      <c r="E134" s="12" t="s">
        <v>193</v>
      </c>
    </row>
    <row r="135" spans="1:16" ht="12.75">
      <c r="A135" s="6">
        <v>35</v>
      </c>
      <c r="B135" s="6" t="s">
        <v>41</v>
      </c>
      <c r="C135" s="6" t="s">
        <v>194</v>
      </c>
      <c r="D135" s="6" t="s">
        <v>43</v>
      </c>
      <c r="E135" s="6" t="s">
        <v>195</v>
      </c>
      <c r="F135" s="6" t="s">
        <v>59</v>
      </c>
      <c r="G135" s="8">
        <v>47.488</v>
      </c>
      <c r="H135" s="11"/>
      <c r="I135" s="10">
        <f>ROUND((H135*G135),2)</f>
        <v>0</v>
      </c>
      <c r="O135">
        <f>rekapitulace!H8</f>
        <v>21</v>
      </c>
      <c r="P135">
        <f>ROUND(O135/100*I135,2)</f>
        <v>0</v>
      </c>
    </row>
    <row r="136" ht="51">
      <c r="E136" s="12" t="s">
        <v>196</v>
      </c>
    </row>
    <row r="137" ht="102">
      <c r="E137" s="12" t="s">
        <v>193</v>
      </c>
    </row>
    <row r="138" spans="1:16" ht="25.5">
      <c r="A138" s="6">
        <v>36</v>
      </c>
      <c r="B138" s="6" t="s">
        <v>41</v>
      </c>
      <c r="C138" s="6" t="s">
        <v>197</v>
      </c>
      <c r="D138" s="6" t="s">
        <v>43</v>
      </c>
      <c r="E138" s="6" t="s">
        <v>198</v>
      </c>
      <c r="F138" s="6" t="s">
        <v>167</v>
      </c>
      <c r="G138" s="8">
        <v>10</v>
      </c>
      <c r="H138" s="11"/>
      <c r="I138" s="10">
        <f>ROUND((H138*G138),2)</f>
        <v>0</v>
      </c>
      <c r="O138">
        <f>rekapitulace!H8</f>
        <v>21</v>
      </c>
      <c r="P138">
        <f>ROUND(O138/100*I138,2)</f>
        <v>0</v>
      </c>
    </row>
    <row r="139" ht="25.5">
      <c r="E139" s="12" t="s">
        <v>199</v>
      </c>
    </row>
    <row r="140" ht="76.5">
      <c r="E140" s="12" t="s">
        <v>200</v>
      </c>
    </row>
    <row r="141" spans="1:16" ht="12.75" customHeight="1">
      <c r="A141" s="13"/>
      <c r="B141" s="13"/>
      <c r="C141" s="13" t="s">
        <v>38</v>
      </c>
      <c r="D141" s="13"/>
      <c r="E141" s="13" t="s">
        <v>174</v>
      </c>
      <c r="F141" s="13"/>
      <c r="G141" s="13"/>
      <c r="H141" s="13"/>
      <c r="I141" s="13">
        <f>SUM(I120:I140)</f>
        <v>0</v>
      </c>
      <c r="P141">
        <f>SUM(P120:P140)</f>
        <v>0</v>
      </c>
    </row>
    <row r="143" spans="1:16" ht="12.75" customHeight="1">
      <c r="A143" s="13"/>
      <c r="B143" s="13"/>
      <c r="C143" s="13"/>
      <c r="D143" s="13"/>
      <c r="E143" s="13" t="s">
        <v>54</v>
      </c>
      <c r="F143" s="13"/>
      <c r="G143" s="13"/>
      <c r="H143" s="13"/>
      <c r="I143" s="13">
        <f>+I18+I48+I57+I87+I96+I108+I117+I141</f>
        <v>0</v>
      </c>
      <c r="P143">
        <f>+P18+P48+P57+P87+P96+P108+P117+P141</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horizontalDpi="300" verticalDpi="300" orientation="portrait" paperSize="9" scale="49" r:id="rId1"/>
</worksheet>
</file>

<file path=xl/worksheets/sheet4.xml><?xml version="1.0" encoding="utf-8"?>
<worksheet xmlns="http://schemas.openxmlformats.org/spreadsheetml/2006/main" xmlns:r="http://schemas.openxmlformats.org/officeDocument/2006/relationships">
  <dimension ref="A1:P74"/>
  <sheetViews>
    <sheetView showGridLines="0" zoomScale="80" zoomScaleNormal="80" zoomScalePageLayoutView="0" workbookViewId="0" topLeftCell="A1">
      <pane ySplit="10" topLeftCell="A11" activePane="bottomLeft" state="frozen"/>
      <selection pane="topLeft" activeCell="A3" sqref="A3"/>
      <selection pane="bottomLeft" activeCell="E57" sqref="E57"/>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11</v>
      </c>
    </row>
    <row r="2" spans="1:9" ht="12.75" customHeight="1">
      <c r="A2" s="24" t="s">
        <v>257</v>
      </c>
      <c r="B2" s="24"/>
      <c r="C2" s="24"/>
      <c r="D2" s="24"/>
      <c r="E2" s="24"/>
      <c r="F2" s="24"/>
      <c r="G2" s="24"/>
      <c r="H2" s="24"/>
      <c r="I2" s="24"/>
    </row>
    <row r="4" spans="1:5" ht="12.75" customHeight="1">
      <c r="A4" t="s">
        <v>12</v>
      </c>
      <c r="C4" s="5" t="s">
        <v>15</v>
      </c>
      <c r="D4" s="5"/>
      <c r="E4" s="5" t="s">
        <v>16</v>
      </c>
    </row>
    <row r="5" spans="1:5" ht="12.75" customHeight="1">
      <c r="A5" t="s">
        <v>13</v>
      </c>
      <c r="C5" s="5" t="s">
        <v>201</v>
      </c>
      <c r="D5" s="5"/>
      <c r="E5" s="5" t="s">
        <v>202</v>
      </c>
    </row>
    <row r="6" spans="1:5" ht="12.75" customHeight="1">
      <c r="A6" t="s">
        <v>14</v>
      </c>
      <c r="C6" s="5" t="s">
        <v>201</v>
      </c>
      <c r="D6" s="5"/>
      <c r="E6" s="5" t="s">
        <v>202</v>
      </c>
    </row>
    <row r="7" spans="3:5" ht="12.75" customHeight="1">
      <c r="C7" s="5"/>
      <c r="D7" s="5"/>
      <c r="E7" s="5"/>
    </row>
    <row r="8" spans="1:16" ht="12.75" customHeight="1">
      <c r="A8" s="23" t="s">
        <v>19</v>
      </c>
      <c r="B8" s="23" t="s">
        <v>21</v>
      </c>
      <c r="C8" s="23" t="s">
        <v>22</v>
      </c>
      <c r="D8" s="23" t="s">
        <v>23</v>
      </c>
      <c r="E8" s="23" t="s">
        <v>24</v>
      </c>
      <c r="F8" s="23" t="s">
        <v>25</v>
      </c>
      <c r="G8" s="23" t="s">
        <v>26</v>
      </c>
      <c r="H8" s="23" t="s">
        <v>27</v>
      </c>
      <c r="I8" s="23"/>
      <c r="O8" t="s">
        <v>30</v>
      </c>
      <c r="P8" t="s">
        <v>9</v>
      </c>
    </row>
    <row r="9" spans="1:15" ht="14.25">
      <c r="A9" s="23"/>
      <c r="B9" s="23"/>
      <c r="C9" s="23"/>
      <c r="D9" s="23"/>
      <c r="E9" s="23"/>
      <c r="F9" s="23"/>
      <c r="G9" s="23"/>
      <c r="H9" s="4" t="s">
        <v>28</v>
      </c>
      <c r="I9" s="4" t="s">
        <v>29</v>
      </c>
      <c r="O9" t="s">
        <v>9</v>
      </c>
    </row>
    <row r="10" spans="1:9" ht="14.25">
      <c r="A10" s="4" t="s">
        <v>20</v>
      </c>
      <c r="B10" s="4" t="s">
        <v>31</v>
      </c>
      <c r="C10" s="4" t="s">
        <v>32</v>
      </c>
      <c r="D10" s="4" t="s">
        <v>33</v>
      </c>
      <c r="E10" s="4" t="s">
        <v>34</v>
      </c>
      <c r="F10" s="4" t="s">
        <v>35</v>
      </c>
      <c r="G10" s="4" t="s">
        <v>36</v>
      </c>
      <c r="H10" s="4" t="s">
        <v>37</v>
      </c>
      <c r="I10" s="4" t="s">
        <v>38</v>
      </c>
    </row>
    <row r="11" spans="1:9" ht="12.75" customHeight="1">
      <c r="A11" s="7"/>
      <c r="B11" s="7"/>
      <c r="C11" s="7" t="s">
        <v>40</v>
      </c>
      <c r="D11" s="7"/>
      <c r="E11" s="7" t="s">
        <v>39</v>
      </c>
      <c r="F11" s="7"/>
      <c r="G11" s="9"/>
      <c r="H11" s="7"/>
      <c r="I11" s="9"/>
    </row>
    <row r="12" spans="1:16" ht="25.5">
      <c r="A12" s="6">
        <v>1</v>
      </c>
      <c r="B12" s="6" t="s">
        <v>41</v>
      </c>
      <c r="C12" s="6" t="s">
        <v>203</v>
      </c>
      <c r="D12" s="6" t="s">
        <v>43</v>
      </c>
      <c r="E12" s="6" t="s">
        <v>204</v>
      </c>
      <c r="F12" s="6" t="s">
        <v>59</v>
      </c>
      <c r="G12" s="8">
        <v>27.6</v>
      </c>
      <c r="H12" s="11"/>
      <c r="I12" s="10">
        <f>ROUND((H12*G12),2)</f>
        <v>0</v>
      </c>
      <c r="O12">
        <f>rekapitulace!H8</f>
        <v>21</v>
      </c>
      <c r="P12">
        <f>ROUND(O12/100*I12,2)</f>
        <v>0</v>
      </c>
    </row>
    <row r="13" ht="12.75">
      <c r="E13" s="12" t="s">
        <v>205</v>
      </c>
    </row>
    <row r="14" ht="25.5">
      <c r="E14" s="12" t="s">
        <v>206</v>
      </c>
    </row>
    <row r="15" spans="1:16" ht="12.75" customHeight="1">
      <c r="A15" s="13"/>
      <c r="B15" s="13"/>
      <c r="C15" s="13" t="s">
        <v>40</v>
      </c>
      <c r="D15" s="13"/>
      <c r="E15" s="13" t="s">
        <v>39</v>
      </c>
      <c r="F15" s="13"/>
      <c r="G15" s="13"/>
      <c r="H15" s="13"/>
      <c r="I15" s="13">
        <f>SUM(I12:I14)</f>
        <v>0</v>
      </c>
      <c r="P15">
        <f>SUM(P12:P14)</f>
        <v>0</v>
      </c>
    </row>
    <row r="17" spans="1:9" ht="12.75" customHeight="1">
      <c r="A17" s="7"/>
      <c r="B17" s="7"/>
      <c r="C17" s="7" t="s">
        <v>20</v>
      </c>
      <c r="D17" s="7"/>
      <c r="E17" s="7" t="s">
        <v>65</v>
      </c>
      <c r="F17" s="7"/>
      <c r="G17" s="9"/>
      <c r="H17" s="7"/>
      <c r="I17" s="9"/>
    </row>
    <row r="18" spans="1:16" ht="12.75">
      <c r="A18" s="6">
        <v>2</v>
      </c>
      <c r="B18" s="6" t="s">
        <v>41</v>
      </c>
      <c r="C18" s="6" t="s">
        <v>207</v>
      </c>
      <c r="D18" s="6" t="s">
        <v>43</v>
      </c>
      <c r="E18" s="6" t="s">
        <v>208</v>
      </c>
      <c r="F18" s="6" t="s">
        <v>59</v>
      </c>
      <c r="G18" s="8">
        <v>73.6</v>
      </c>
      <c r="H18" s="11"/>
      <c r="I18" s="10">
        <f>ROUND((H18*G18),2)</f>
        <v>0</v>
      </c>
      <c r="O18">
        <f>rekapitulace!H8</f>
        <v>21</v>
      </c>
      <c r="P18">
        <f>ROUND(O18/100*I18,2)</f>
        <v>0</v>
      </c>
    </row>
    <row r="19" ht="38.25">
      <c r="E19" s="12" t="s">
        <v>209</v>
      </c>
    </row>
    <row r="20" ht="293.25">
      <c r="E20" s="12" t="s">
        <v>210</v>
      </c>
    </row>
    <row r="21" spans="1:16" ht="25.5">
      <c r="A21" s="6">
        <v>3</v>
      </c>
      <c r="B21" s="6" t="s">
        <v>41</v>
      </c>
      <c r="C21" s="6" t="s">
        <v>211</v>
      </c>
      <c r="D21" s="6" t="s">
        <v>43</v>
      </c>
      <c r="E21" s="6" t="s">
        <v>212</v>
      </c>
      <c r="F21" s="6" t="s">
        <v>59</v>
      </c>
      <c r="G21" s="8">
        <v>94</v>
      </c>
      <c r="H21" s="11"/>
      <c r="I21" s="10">
        <f>ROUND((H21*G21),2)</f>
        <v>0</v>
      </c>
      <c r="O21">
        <f>rekapitulace!H8</f>
        <v>21</v>
      </c>
      <c r="P21">
        <f>ROUND(O21/100*I21,2)</f>
        <v>0</v>
      </c>
    </row>
    <row r="22" ht="25.5">
      <c r="E22" s="12" t="s">
        <v>213</v>
      </c>
    </row>
    <row r="23" ht="255">
      <c r="E23" s="12" t="s">
        <v>214</v>
      </c>
    </row>
    <row r="24" spans="1:16" ht="12.75">
      <c r="A24" s="6">
        <v>4</v>
      </c>
      <c r="B24" s="6" t="s">
        <v>41</v>
      </c>
      <c r="C24" s="6" t="s">
        <v>215</v>
      </c>
      <c r="D24" s="6" t="s">
        <v>43</v>
      </c>
      <c r="E24" s="6" t="s">
        <v>216</v>
      </c>
      <c r="F24" s="6" t="s">
        <v>59</v>
      </c>
      <c r="G24" s="8">
        <v>46</v>
      </c>
      <c r="H24" s="11"/>
      <c r="I24" s="10">
        <f>ROUND((H24*G24),2)</f>
        <v>0</v>
      </c>
      <c r="O24">
        <f>rekapitulace!H8</f>
        <v>21</v>
      </c>
      <c r="P24">
        <f>ROUND(O24/100*I24,2)</f>
        <v>0</v>
      </c>
    </row>
    <row r="25" ht="12.75">
      <c r="E25" s="12" t="s">
        <v>217</v>
      </c>
    </row>
    <row r="26" ht="242.25">
      <c r="E26" s="12" t="s">
        <v>218</v>
      </c>
    </row>
    <row r="27" spans="1:16" ht="12.75">
      <c r="A27" s="6">
        <v>5</v>
      </c>
      <c r="B27" s="6" t="s">
        <v>41</v>
      </c>
      <c r="C27" s="6" t="s">
        <v>219</v>
      </c>
      <c r="D27" s="6" t="s">
        <v>43</v>
      </c>
      <c r="E27" s="6" t="s">
        <v>220</v>
      </c>
      <c r="F27" s="6" t="s">
        <v>94</v>
      </c>
      <c r="G27" s="8">
        <v>184</v>
      </c>
      <c r="H27" s="11"/>
      <c r="I27" s="10">
        <f>ROUND((H27*G27),2)</f>
        <v>0</v>
      </c>
      <c r="O27">
        <f>rekapitulace!H8</f>
        <v>21</v>
      </c>
      <c r="P27">
        <f>ROUND(O27/100*I27,2)</f>
        <v>0</v>
      </c>
    </row>
    <row r="28" ht="12.75">
      <c r="E28" s="12" t="s">
        <v>221</v>
      </c>
    </row>
    <row r="29" ht="38.25">
      <c r="E29" s="12" t="s">
        <v>222</v>
      </c>
    </row>
    <row r="30" spans="1:16" ht="12.75" customHeight="1">
      <c r="A30" s="13"/>
      <c r="B30" s="13"/>
      <c r="C30" s="13" t="s">
        <v>20</v>
      </c>
      <c r="D30" s="13"/>
      <c r="E30" s="13" t="s">
        <v>65</v>
      </c>
      <c r="F30" s="13"/>
      <c r="G30" s="13"/>
      <c r="H30" s="13"/>
      <c r="I30" s="13">
        <f>SUM(I18:I29)</f>
        <v>0</v>
      </c>
      <c r="P30">
        <f>SUM(P18:P29)</f>
        <v>0</v>
      </c>
    </row>
    <row r="32" spans="1:9" ht="12.75" customHeight="1">
      <c r="A32" s="7"/>
      <c r="B32" s="7"/>
      <c r="C32" s="7" t="s">
        <v>32</v>
      </c>
      <c r="D32" s="7"/>
      <c r="E32" s="7" t="s">
        <v>223</v>
      </c>
      <c r="F32" s="7"/>
      <c r="G32" s="9"/>
      <c r="H32" s="7"/>
      <c r="I32" s="9"/>
    </row>
    <row r="33" spans="1:16" ht="63.75">
      <c r="A33" s="6">
        <v>6</v>
      </c>
      <c r="B33" s="6" t="s">
        <v>41</v>
      </c>
      <c r="C33" s="6" t="s">
        <v>224</v>
      </c>
      <c r="D33" s="6" t="s">
        <v>43</v>
      </c>
      <c r="E33" s="6" t="s">
        <v>225</v>
      </c>
      <c r="F33" s="6" t="s">
        <v>59</v>
      </c>
      <c r="G33" s="8">
        <v>2.837</v>
      </c>
      <c r="H33" s="11"/>
      <c r="I33" s="10">
        <f>ROUND((H33*G33),2)</f>
        <v>0</v>
      </c>
      <c r="O33">
        <f>rekapitulace!H6</f>
        <v>0</v>
      </c>
      <c r="P33">
        <f>ROUND(O33/100*I33,2)</f>
        <v>0</v>
      </c>
    </row>
    <row r="34" ht="38.25">
      <c r="E34" s="12" t="s">
        <v>226</v>
      </c>
    </row>
    <row r="35" ht="204">
      <c r="E35" s="12" t="s">
        <v>227</v>
      </c>
    </row>
    <row r="36" spans="1:16" ht="25.5">
      <c r="A36" s="6">
        <v>7</v>
      </c>
      <c r="B36" s="6" t="s">
        <v>41</v>
      </c>
      <c r="C36" s="6" t="s">
        <v>228</v>
      </c>
      <c r="D36" s="6" t="s">
        <v>43</v>
      </c>
      <c r="E36" s="6" t="s">
        <v>229</v>
      </c>
      <c r="F36" s="6" t="s">
        <v>99</v>
      </c>
      <c r="G36" s="8">
        <v>1</v>
      </c>
      <c r="H36" s="11"/>
      <c r="I36" s="10">
        <f>ROUND((H36*G36),2)</f>
        <v>0</v>
      </c>
      <c r="O36">
        <f>rekapitulace!H8</f>
        <v>21</v>
      </c>
      <c r="P36">
        <f>ROUND(O36/100*I36,2)</f>
        <v>0</v>
      </c>
    </row>
    <row r="37" ht="12.75">
      <c r="E37" s="12" t="s">
        <v>172</v>
      </c>
    </row>
    <row r="38" ht="409.5">
      <c r="E38" s="12" t="s">
        <v>230</v>
      </c>
    </row>
    <row r="39" spans="1:16" ht="12.75" customHeight="1">
      <c r="A39" s="13"/>
      <c r="B39" s="13"/>
      <c r="C39" s="13" t="s">
        <v>32</v>
      </c>
      <c r="D39" s="13"/>
      <c r="E39" s="13" t="s">
        <v>223</v>
      </c>
      <c r="F39" s="13"/>
      <c r="G39" s="13"/>
      <c r="H39" s="13"/>
      <c r="I39" s="13">
        <f>SUM(I33:I38)</f>
        <v>0</v>
      </c>
      <c r="P39">
        <f>SUM(P33:P38)</f>
        <v>0</v>
      </c>
    </row>
    <row r="41" spans="1:9" ht="12.75" customHeight="1">
      <c r="A41" s="7"/>
      <c r="B41" s="7"/>
      <c r="C41" s="7" t="s">
        <v>33</v>
      </c>
      <c r="D41" s="7"/>
      <c r="E41" s="7" t="s">
        <v>111</v>
      </c>
      <c r="F41" s="7"/>
      <c r="G41" s="9"/>
      <c r="H41" s="7"/>
      <c r="I41" s="9"/>
    </row>
    <row r="42" spans="1:16" ht="25.5">
      <c r="A42" s="6">
        <v>8</v>
      </c>
      <c r="B42" s="6" t="s">
        <v>41</v>
      </c>
      <c r="C42" s="6" t="s">
        <v>116</v>
      </c>
      <c r="D42" s="6" t="s">
        <v>43</v>
      </c>
      <c r="E42" s="6" t="s">
        <v>231</v>
      </c>
      <c r="F42" s="6" t="s">
        <v>59</v>
      </c>
      <c r="G42" s="8">
        <v>27.6</v>
      </c>
      <c r="H42" s="11"/>
      <c r="I42" s="10">
        <f>ROUND((H42*G42),2)</f>
        <v>0</v>
      </c>
      <c r="O42">
        <f>rekapitulace!H8</f>
        <v>21</v>
      </c>
      <c r="P42">
        <f>ROUND(O42/100*I42,2)</f>
        <v>0</v>
      </c>
    </row>
    <row r="43" ht="25.5">
      <c r="E43" s="12" t="s">
        <v>232</v>
      </c>
    </row>
    <row r="44" ht="38.25">
      <c r="E44" s="12" t="s">
        <v>119</v>
      </c>
    </row>
    <row r="45" spans="1:16" ht="38.25">
      <c r="A45" s="6">
        <v>9</v>
      </c>
      <c r="B45" s="6" t="s">
        <v>41</v>
      </c>
      <c r="C45" s="6" t="s">
        <v>233</v>
      </c>
      <c r="D45" s="6" t="s">
        <v>43</v>
      </c>
      <c r="E45" s="6" t="s">
        <v>234</v>
      </c>
      <c r="F45" s="6" t="s">
        <v>59</v>
      </c>
      <c r="G45" s="8">
        <v>419.023</v>
      </c>
      <c r="H45" s="11"/>
      <c r="I45" s="10">
        <f>ROUND((H45*G45),2)</f>
        <v>0</v>
      </c>
      <c r="O45">
        <f>rekapitulace!H8</f>
        <v>21</v>
      </c>
      <c r="P45">
        <f>ROUND(O45/100*I45,2)</f>
        <v>0</v>
      </c>
    </row>
    <row r="46" ht="63.75">
      <c r="E46" s="12" t="s">
        <v>235</v>
      </c>
    </row>
    <row r="47" ht="38.25">
      <c r="E47" s="12" t="s">
        <v>236</v>
      </c>
    </row>
    <row r="48" spans="1:16" ht="12.75" customHeight="1">
      <c r="A48" s="13"/>
      <c r="B48" s="13"/>
      <c r="C48" s="13" t="s">
        <v>33</v>
      </c>
      <c r="D48" s="13"/>
      <c r="E48" s="13" t="s">
        <v>111</v>
      </c>
      <c r="F48" s="13"/>
      <c r="G48" s="13"/>
      <c r="H48" s="13"/>
      <c r="I48" s="13">
        <f>SUM(I42:I47)</f>
        <v>0</v>
      </c>
      <c r="P48">
        <f>SUM(P42:P47)</f>
        <v>0</v>
      </c>
    </row>
    <row r="50" spans="1:9" ht="12.75" customHeight="1">
      <c r="A50" s="7"/>
      <c r="B50" s="7"/>
      <c r="C50" s="7" t="s">
        <v>36</v>
      </c>
      <c r="D50" s="7"/>
      <c r="E50" s="7" t="s">
        <v>153</v>
      </c>
      <c r="F50" s="7"/>
      <c r="G50" s="9"/>
      <c r="H50" s="7"/>
      <c r="I50" s="9"/>
    </row>
    <row r="51" spans="1:16" ht="38.25">
      <c r="A51" s="6">
        <v>10</v>
      </c>
      <c r="B51" s="6" t="s">
        <v>237</v>
      </c>
      <c r="C51" s="6" t="s">
        <v>238</v>
      </c>
      <c r="D51" s="6" t="s">
        <v>43</v>
      </c>
      <c r="E51" s="6" t="s">
        <v>239</v>
      </c>
      <c r="F51" s="6" t="s">
        <v>99</v>
      </c>
      <c r="G51" s="8">
        <v>1</v>
      </c>
      <c r="H51" s="11"/>
      <c r="I51" s="10">
        <f>ROUND((H51*G51),2)</f>
        <v>0</v>
      </c>
      <c r="O51">
        <f>rekapitulace!H6</f>
        <v>0</v>
      </c>
      <c r="P51">
        <f>ROUND(O51/100*I51,2)</f>
        <v>0</v>
      </c>
    </row>
    <row r="52" ht="12.75">
      <c r="E52" s="12" t="s">
        <v>240</v>
      </c>
    </row>
    <row r="53" ht="114.75">
      <c r="E53" s="12" t="s">
        <v>241</v>
      </c>
    </row>
    <row r="54" spans="1:16" ht="38.25">
      <c r="A54" s="6">
        <v>11</v>
      </c>
      <c r="B54" s="6" t="s">
        <v>41</v>
      </c>
      <c r="C54" s="6" t="s">
        <v>242</v>
      </c>
      <c r="D54" s="6" t="s">
        <v>43</v>
      </c>
      <c r="E54" s="6" t="s">
        <v>243</v>
      </c>
      <c r="F54" s="6" t="s">
        <v>94</v>
      </c>
      <c r="G54" s="8">
        <v>179</v>
      </c>
      <c r="H54" s="11"/>
      <c r="I54" s="10">
        <f>ROUND((H54*G54),2)</f>
        <v>0</v>
      </c>
      <c r="O54">
        <f>rekapitulace!H8</f>
        <v>21</v>
      </c>
      <c r="P54">
        <f>ROUND(O54/100*I54,2)</f>
        <v>0</v>
      </c>
    </row>
    <row r="55" ht="25.5">
      <c r="E55" s="12" t="s">
        <v>244</v>
      </c>
    </row>
    <row r="56" ht="51">
      <c r="E56" s="12" t="s">
        <v>245</v>
      </c>
    </row>
    <row r="57" spans="1:16" ht="38.25">
      <c r="A57" s="6">
        <v>12</v>
      </c>
      <c r="B57" s="6" t="s">
        <v>41</v>
      </c>
      <c r="C57" s="6" t="s">
        <v>246</v>
      </c>
      <c r="D57" s="6" t="s">
        <v>43</v>
      </c>
      <c r="E57" s="22" t="s">
        <v>271</v>
      </c>
      <c r="F57" s="6" t="s">
        <v>167</v>
      </c>
      <c r="G57" s="8">
        <v>77</v>
      </c>
      <c r="H57" s="11"/>
      <c r="I57" s="10">
        <f>ROUND((H57*G57),2)</f>
        <v>0</v>
      </c>
      <c r="O57">
        <f>rekapitulace!H8</f>
        <v>21</v>
      </c>
      <c r="P57">
        <f>ROUND(O57/100*I57,2)</f>
        <v>0</v>
      </c>
    </row>
    <row r="58" ht="25.5">
      <c r="E58" s="12" t="s">
        <v>247</v>
      </c>
    </row>
    <row r="59" ht="12.75">
      <c r="E59" s="12"/>
    </row>
    <row r="60" spans="1:16" ht="12.75" customHeight="1">
      <c r="A60" s="13"/>
      <c r="B60" s="13"/>
      <c r="C60" s="13" t="s">
        <v>36</v>
      </c>
      <c r="D60" s="13"/>
      <c r="E60" s="13" t="s">
        <v>153</v>
      </c>
      <c r="F60" s="13"/>
      <c r="G60" s="13"/>
      <c r="H60" s="13"/>
      <c r="I60" s="13">
        <f>SUM(I51:I59)</f>
        <v>0</v>
      </c>
      <c r="P60">
        <f>SUM(P51:P59)</f>
        <v>0</v>
      </c>
    </row>
    <row r="62" spans="1:9" ht="12.75" customHeight="1">
      <c r="A62" s="7"/>
      <c r="B62" s="7"/>
      <c r="C62" s="7" t="s">
        <v>38</v>
      </c>
      <c r="D62" s="7"/>
      <c r="E62" s="7" t="s">
        <v>174</v>
      </c>
      <c r="F62" s="7"/>
      <c r="G62" s="9"/>
      <c r="H62" s="7"/>
      <c r="I62" s="9"/>
    </row>
    <row r="63" spans="1:16" ht="25.5">
      <c r="A63" s="6">
        <v>13</v>
      </c>
      <c r="B63" s="6" t="s">
        <v>41</v>
      </c>
      <c r="C63" s="6" t="s">
        <v>194</v>
      </c>
      <c r="D63" s="6" t="s">
        <v>43</v>
      </c>
      <c r="E63" s="6" t="s">
        <v>248</v>
      </c>
      <c r="F63" s="6" t="s">
        <v>59</v>
      </c>
      <c r="G63" s="8">
        <v>2</v>
      </c>
      <c r="H63" s="11"/>
      <c r="I63" s="10">
        <f>ROUND((H63*G63),2)</f>
        <v>0</v>
      </c>
      <c r="O63">
        <f>rekapitulace!H8</f>
        <v>21</v>
      </c>
      <c r="P63">
        <f>ROUND(O63/100*I63,2)</f>
        <v>0</v>
      </c>
    </row>
    <row r="64" ht="12.75">
      <c r="E64" s="12" t="s">
        <v>249</v>
      </c>
    </row>
    <row r="65" ht="102">
      <c r="E65" s="12" t="s">
        <v>193</v>
      </c>
    </row>
    <row r="66" spans="1:16" ht="38.25">
      <c r="A66" s="6">
        <v>14</v>
      </c>
      <c r="B66" s="6" t="s">
        <v>41</v>
      </c>
      <c r="C66" s="6" t="s">
        <v>250</v>
      </c>
      <c r="D66" s="6" t="s">
        <v>43</v>
      </c>
      <c r="E66" s="6" t="s">
        <v>251</v>
      </c>
      <c r="F66" s="6" t="s">
        <v>59</v>
      </c>
      <c r="G66" s="8">
        <v>2.649</v>
      </c>
      <c r="H66" s="11"/>
      <c r="I66" s="10">
        <f>ROUND((H66*G66),2)</f>
        <v>0</v>
      </c>
      <c r="O66">
        <f>rekapitulace!H8</f>
        <v>21</v>
      </c>
      <c r="P66">
        <f>ROUND(O66/100*I66,2)</f>
        <v>0</v>
      </c>
    </row>
    <row r="67" ht="25.5">
      <c r="E67" s="12" t="s">
        <v>252</v>
      </c>
    </row>
    <row r="68" ht="102">
      <c r="E68" s="12" t="s">
        <v>193</v>
      </c>
    </row>
    <row r="69" spans="1:16" ht="25.5">
      <c r="A69" s="6">
        <v>15</v>
      </c>
      <c r="B69" s="6" t="s">
        <v>41</v>
      </c>
      <c r="C69" s="6" t="s">
        <v>253</v>
      </c>
      <c r="D69" s="6" t="s">
        <v>43</v>
      </c>
      <c r="E69" s="6" t="s">
        <v>254</v>
      </c>
      <c r="F69" s="6" t="s">
        <v>167</v>
      </c>
      <c r="G69" s="8">
        <v>179</v>
      </c>
      <c r="H69" s="11"/>
      <c r="I69" s="10">
        <f>ROUND((H69*G69),2)</f>
        <v>0</v>
      </c>
      <c r="O69">
        <f>rekapitulace!H8</f>
        <v>21</v>
      </c>
      <c r="P69">
        <f>ROUND(O69/100*I69,2)</f>
        <v>0</v>
      </c>
    </row>
    <row r="70" ht="12.75">
      <c r="E70" s="12" t="s">
        <v>255</v>
      </c>
    </row>
    <row r="71" ht="89.25">
      <c r="E71" s="12" t="s">
        <v>256</v>
      </c>
    </row>
    <row r="72" spans="1:16" ht="12.75" customHeight="1">
      <c r="A72" s="13"/>
      <c r="B72" s="13"/>
      <c r="C72" s="13" t="s">
        <v>38</v>
      </c>
      <c r="D72" s="13"/>
      <c r="E72" s="13" t="s">
        <v>174</v>
      </c>
      <c r="F72" s="13"/>
      <c r="G72" s="13"/>
      <c r="H72" s="13"/>
      <c r="I72" s="13">
        <f>SUM(I63:I71)</f>
        <v>0</v>
      </c>
      <c r="P72">
        <f>SUM(P63:P71)</f>
        <v>0</v>
      </c>
    </row>
    <row r="74" spans="1:16" ht="12.75" customHeight="1">
      <c r="A74" s="13"/>
      <c r="B74" s="13"/>
      <c r="C74" s="13"/>
      <c r="D74" s="13"/>
      <c r="E74" s="13" t="s">
        <v>54</v>
      </c>
      <c r="F74" s="13"/>
      <c r="G74" s="13"/>
      <c r="H74" s="13"/>
      <c r="I74" s="13">
        <f>+I15+I30+I39+I48+I60+I72</f>
        <v>0</v>
      </c>
      <c r="P74">
        <f>+P15+P30+P39+P48+P60+P72</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horizontalDpi="300" verticalDpi="300" orientation="portrait" paperSize="9" scale="49" r:id="rId1"/>
</worksheet>
</file>

<file path=xl/worksheets/sheet5.xml><?xml version="1.0" encoding="utf-8"?>
<worksheet xmlns="http://schemas.openxmlformats.org/spreadsheetml/2006/main" xmlns:r="http://schemas.openxmlformats.org/officeDocument/2006/relationships">
  <dimension ref="A1:A21"/>
  <sheetViews>
    <sheetView showGridLines="0" zoomScale="80" zoomScaleNormal="80" zoomScaleSheetLayoutView="80" zoomScalePageLayoutView="0" workbookViewId="0" topLeftCell="A1">
      <selection activeCell="A28" sqref="A28"/>
    </sheetView>
  </sheetViews>
  <sheetFormatPr defaultColWidth="9.140625" defaultRowHeight="12.75"/>
  <cols>
    <col min="1" max="1" width="103.140625" style="20" customWidth="1"/>
    <col min="2" max="16384" width="9.140625" style="16" customWidth="1"/>
  </cols>
  <sheetData>
    <row r="1" ht="15">
      <c r="A1" s="15" t="s">
        <v>259</v>
      </c>
    </row>
    <row r="3" ht="15">
      <c r="A3" s="17" t="s">
        <v>260</v>
      </c>
    </row>
    <row r="5" ht="75">
      <c r="A5" s="18" t="s">
        <v>261</v>
      </c>
    </row>
    <row r="6" ht="15">
      <c r="A6" s="18"/>
    </row>
    <row r="7" ht="105">
      <c r="A7" s="18" t="s">
        <v>262</v>
      </c>
    </row>
    <row r="8" ht="15">
      <c r="A8" s="18"/>
    </row>
    <row r="9" ht="45">
      <c r="A9" s="18" t="s">
        <v>263</v>
      </c>
    </row>
    <row r="10" ht="15">
      <c r="A10" s="18"/>
    </row>
    <row r="11" ht="60">
      <c r="A11" s="18" t="s">
        <v>264</v>
      </c>
    </row>
    <row r="12" ht="15">
      <c r="A12" s="18"/>
    </row>
    <row r="13" ht="60">
      <c r="A13" s="18" t="s">
        <v>265</v>
      </c>
    </row>
    <row r="14" ht="15">
      <c r="A14" s="18"/>
    </row>
    <row r="15" ht="45">
      <c r="A15" s="18" t="s">
        <v>266</v>
      </c>
    </row>
    <row r="16" ht="15">
      <c r="A16" s="18"/>
    </row>
    <row r="17" ht="30">
      <c r="A17" s="18" t="s">
        <v>267</v>
      </c>
    </row>
    <row r="18" ht="15">
      <c r="A18" s="18"/>
    </row>
    <row r="19" ht="225">
      <c r="A19" s="18" t="s">
        <v>268</v>
      </c>
    </row>
    <row r="20" ht="15">
      <c r="A20" s="18"/>
    </row>
    <row r="21" ht="12.75">
      <c r="A21" s="19" t="s">
        <v>269</v>
      </c>
    </row>
  </sheetData>
  <sheetProtection/>
  <hyperlinks>
    <hyperlink ref="A21" r:id="rId1" display="http://www.sfdi.cz/pravidla-metodiky-a-ceniky/cenove-databaze/"/>
  </hyperlinks>
  <printOptions/>
  <pageMargins left="0.7" right="0.7" top="0.787401575" bottom="0.7874015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ilamer</dc:creator>
  <cp:keywords/>
  <dc:description/>
  <cp:lastModifiedBy>prochazkova</cp:lastModifiedBy>
  <cp:lastPrinted>2018-06-21T06:41:32Z</cp:lastPrinted>
  <dcterms:created xsi:type="dcterms:W3CDTF">2018-06-21T06:42:10Z</dcterms:created>
  <dcterms:modified xsi:type="dcterms:W3CDTF">2019-03-01T13:40:40Z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