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440" windowHeight="12300" tabRatio="996" firstSheet="1" activeTab="2"/>
  </bookViews>
  <sheets>
    <sheet name="Rekapitulace stavby" sheetId="1" r:id="rId1"/>
    <sheet name="SO06 - Aktivní prvky v od..." sheetId="7" r:id="rId2"/>
    <sheet name="Příloha Aktivní prvky" sheetId="12" r:id="rId3"/>
    <sheet name="SO07 - Strukturovaná kabeláž" sheetId="8" r:id="rId4"/>
    <sheet name="Příloha Strukturovaná kabeláž" sheetId="13" r:id="rId5"/>
    <sheet name="V01 - Vybavení - Učebna pro prá" sheetId="9" r:id="rId6"/>
    <sheet name="Příloha V01" sheetId="16" r:id="rId7"/>
    <sheet name="Pokyny pro vyplnění" sheetId="10" r:id="rId8"/>
    <sheet name="výkresy" sheetId="15" r:id="rId9"/>
  </sheets>
  <externalReferences>
    <externalReference r:id="rId12"/>
  </externalReferences>
  <definedNames>
    <definedName name="__CENA__" localSheetId="8">'[1]Zakazka'!$O$8:$O$4062</definedName>
    <definedName name="__MAIN2__" localSheetId="8">#REF!</definedName>
    <definedName name="__MAIN2__">#REF!</definedName>
    <definedName name="__SAZBA__" localSheetId="8">'[1]Zakazka'!$T$8:$T$4062</definedName>
    <definedName name="__T5__" localSheetId="8">#REF!</definedName>
    <definedName name="__TE1__" localSheetId="8">#REF!</definedName>
    <definedName name="__TE2__" localSheetId="8">#REF!</definedName>
    <definedName name="__TE4__">#REF!</definedName>
    <definedName name="__TR0__">#REF!</definedName>
    <definedName name="__TR1__">#REF!</definedName>
    <definedName name="__TR2__">#REF!</definedName>
    <definedName name="__TR3__">#REF!</definedName>
    <definedName name="_xlnm._FilterDatabase" localSheetId="1" hidden="1">'SO06 - Aktivní prvky v od...'!$C$76:$K$79</definedName>
    <definedName name="_xlnm._FilterDatabase" localSheetId="3" hidden="1">'SO07 - Strukturovaná kabeláž'!$C$76:$K$79</definedName>
    <definedName name="_xlnm._FilterDatabase" localSheetId="5" hidden="1">'V01 - Vybavení - Učebna pro prá'!$C$76:$K$79</definedName>
    <definedName name="cssp" localSheetId="2">#REF!</definedName>
    <definedName name="disc3" localSheetId="2">#REF!</definedName>
    <definedName name="LTW_A" localSheetId="2">#REF!</definedName>
    <definedName name="LTW_B" localSheetId="2">#REF!</definedName>
    <definedName name="LTW_C" localSheetId="2">#REF!</definedName>
    <definedName name="LTW_D" localSheetId="2">#REF!</definedName>
    <definedName name="LTW_S" localSheetId="2">#REF!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2">'Příloha Aktivní prvky'!$A$1:$F$20</definedName>
    <definedName name="_xlnm.Print_Area" localSheetId="6">'Příloha V01'!$A$1:$G$32</definedName>
    <definedName name="_xlnm.Print_Area" localSheetId="0">'Rekapitulace stavby'!$D$4:$AO$33,'Rekapitulace stavby'!$C$39:$AQ$55</definedName>
    <definedName name="_xlnm.Print_Area" localSheetId="1">'SO06 - Aktivní prvky v od...'!$C$4:$J$36,'SO06 - Aktivní prvky v od...'!$C$42:$J$58,'SO06 - Aktivní prvky v od...'!$C$64:$K$79</definedName>
    <definedName name="_xlnm.Print_Area" localSheetId="3">'SO07 - Strukturovaná kabeláž'!$C$4:$J$36,'SO07 - Strukturovaná kabeláž'!$C$42:$J$58,'SO07 - Strukturovaná kabeláž'!$C$64:$K$79</definedName>
    <definedName name="_xlnm.Print_Area" localSheetId="5">'V01 - Vybavení - Učebna pro prá'!$C$4:$J$36,'V01 - Vybavení - Učebna pro prá'!$C$42:$J$58,'V01 - Vybavení - Učebna pro prá'!$C$64:$K$79</definedName>
    <definedName name="Sleva" localSheetId="2">#REF!</definedName>
    <definedName name="sleva1" localSheetId="2">#REF!</definedName>
    <definedName name="zGPL" localSheetId="2">#REF!</definedName>
  </definedNames>
  <calcPr calcId="162913"/>
</workbook>
</file>

<file path=xl/sharedStrings.xml><?xml version="1.0" encoding="utf-8"?>
<sst xmlns="http://schemas.openxmlformats.org/spreadsheetml/2006/main" count="1197" uniqueCount="432">
  <si>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</si>
  <si>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</si>
  <si>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</si>
  <si>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</si>
  <si>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</si>
  <si>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</si>
  <si>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</si>
  <si>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{a852d5c5-942d-49de-b7ae-2232b32a3b52}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</si>
  <si>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</si>
  <si>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</si>
  <si>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</si>
  <si>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</si>
  <si>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</si>
  <si>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</si>
  <si>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</si>
  <si>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</si>
  <si>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17AB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</si>
  <si>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</si>
  <si>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</si>
  <si>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interiér - Základní umělecká škola TGM</t>
  </si>
  <si>
    <t>KSO:</t>
  </si>
  <si>
    <t/>
  </si>
  <si>
    <t>CC-CZ:</t>
  </si>
  <si>
    <t>Místo:</t>
  </si>
  <si>
    <t>Chomutov</t>
  </si>
  <si>
    <t>Datum:</t>
  </si>
  <si>
    <t>22.3.2017</t>
  </si>
  <si>
    <t>Zadavatel:</t>
  </si>
  <si>
    <t>IČ:</t>
  </si>
  <si>
    <t>ZUŠ T.G. Masaryka, nám. T.G.M. 1626/7, Chomutov</t>
  </si>
  <si>
    <t>DIČ:</t>
  </si>
  <si>
    <t>Uchazeč:</t>
  </si>
  <si>
    <t>Projektant:</t>
  </si>
  <si>
    <t xml:space="preserve"> </t>
  </si>
  <si>
    <t>True</t>
  </si>
  <si>
    <t>Poznámka:</t>
  </si>
  <si>
    <t xml:space="preserve">Soupis prací je sestaven za využití položek cenové soustavy ÚRS. Cenové a technické podmínky položek Cenové soustavy ÚRS, které nejsou uvedeny v soupisu prací (tzv. úvodní části katalogů) jsou neomezeně dálkově k dispozici na www.cs-urs.cz.  
Položky soupisu prací, které nemají ve sloupci "cenová soustava", ale je uveden údaj vlastní, nepochází z Cenové soustavy ÚRS, ale jsou vytvořeny z výsledků průzkumu trhu, písemné či elektronické komunikace s oslovenými dodavateli, dále jsou to ověřené ceníky dodavatelů, výtisky z internetových stránek dodavatele nebo srovnávače cen, na základě prohlášení výrobce. 
Stáří zdrojových dat pro doložení ceny je stanoveno na 6 měsíců před datem podání žádosti o podporu tj. 13.4.2017. U ceníků dostupných z internetu, prohlášení výrobce se jedná o podklady aktuální. 
Stanovení cen ve vztahu k aktivitám projektu je rozděleno do samostatných celků tak, že celky odpovídají předmětům plnění všech plánovaných zakázek, které jsou plánovány realizovat v průběhu projektu - stavební práce, dodávka aktivních prvků a vybavení. 
V případě, že je v projektové dokumentaci uvedena konkrétní značka produktu či výrobku v části konektivita, jedná se o referenční výrobek,  minimální standard. Dodavatel, zhotovitel je oprávněn zvolit jiné, srovnatelné materiály, jež zabezpečí shodu anebo vyšší technickou hodnotu díla. Nabízené materiály předloží objednavateli ke schválení a dosažení požadovaných parametrů doloží atesty, výsledky zkoušek, ověřitelné reference, revize, certifikáty atd.). V případě, že dodavatel/zhotovitel nabídne srovnatelné výrobek nebo materiál na místo označeného nebo náklady spojené se začleněním srovnatelného výrobku do díla, včetně projektu, poskytnutí dat a výkresů, osvědčení a odsouhlasení, znovu předložení, modifikací a úprav díla.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</si>
  <si>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</si>
  <si>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</si>
  <si>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</si>
  <si>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</si>
  <si>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</si>
  <si>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</si>
  <si>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</si>
  <si>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</si>
  <si>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</si>
  <si>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</si>
  <si>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</si>
  <si>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</si>
  <si>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</si>
  <si>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</si>
  <si>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</si>
  <si>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</si>
  <si>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</si>
  <si>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</si>
  <si>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</si>
  <si>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</si>
  <si>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</si>
  <si>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</si>
  <si>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</si>
  <si>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</si>
  <si>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</si>
  <si>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</si>
  <si>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</si>
  <si>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</si>
  <si>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</si>
  <si>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</si>
  <si>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</si>
  <si>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</si>
  <si>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</si>
  <si>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</si>
  <si>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</si>
  <si>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</si>
  <si>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</si>
  <si>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</si>
  <si>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</si>
  <si>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</si>
  <si>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</si>
  <si>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2</t>
  </si>
  <si>
    <t>SO06</t>
  </si>
  <si>
    <t>Aktivní prvky v odborných učebnách</t>
  </si>
  <si>
    <t>{399af5fa-79c6-4181-b8d8-57f5e56bcc4e}</t>
  </si>
  <si>
    <t>SO07</t>
  </si>
  <si>
    <t>Strukturovaná kabeláž</t>
  </si>
  <si>
    <t>{ff4c6aed-2eda-4272-bc9b-2be72322c813}</t>
  </si>
  <si>
    <t>V01</t>
  </si>
  <si>
    <t xml:space="preserve">Vybavení - Učebna </t>
  </si>
  <si>
    <t>{4bab4348-40bc-4a18-82df-f558ac4f50e4}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</si>
  <si>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</si>
  <si>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</si>
  <si>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</si>
  <si>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</si>
  <si>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</si>
  <si>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</si>
  <si>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</si>
  <si>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</si>
  <si>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</si>
  <si>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</si>
  <si>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</si>
  <si>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</si>
  <si>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</si>
  <si>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</si>
  <si>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</si>
  <si>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</si>
  <si>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</si>
  <si>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</si>
  <si>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</si>
  <si>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</si>
  <si>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</si>
  <si>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</si>
  <si>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</si>
  <si>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</si>
  <si>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</si>
  <si>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</si>
  <si>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</si>
  <si>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</si>
  <si>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</t>
  </si>
  <si>
    <t>m</t>
  </si>
  <si>
    <t>kus</t>
  </si>
  <si>
    <t>soubor</t>
  </si>
  <si>
    <t>Ostatní náklady</t>
  </si>
  <si>
    <t>OST - Ostatní</t>
  </si>
  <si>
    <t>OST</t>
  </si>
  <si>
    <t>Ostatní</t>
  </si>
  <si>
    <t>512</t>
  </si>
  <si>
    <t>SO06 - Aktivní prvky v odborných učebnách</t>
  </si>
  <si>
    <t>R085161</t>
  </si>
  <si>
    <t>Konektivita - příloha</t>
  </si>
  <si>
    <t>příloha</t>
  </si>
  <si>
    <t>2454031</t>
  </si>
  <si>
    <t>SO07 - Strukturovaná kabeláž</t>
  </si>
  <si>
    <t>R4615</t>
  </si>
  <si>
    <t xml:space="preserve">Strukturovaná kabeláž </t>
  </si>
  <si>
    <t>-1703000393</t>
  </si>
  <si>
    <t>R84651</t>
  </si>
  <si>
    <t>Vybavení - Učebna</t>
  </si>
  <si>
    <t>1647787901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</si>
  <si>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</si>
  <si>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</si>
  <si>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</si>
  <si>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</si>
  <si>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</si>
  <si>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</si>
  <si>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</si>
  <si>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</si>
  <si>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</si>
  <si>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</si>
  <si>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</si>
  <si>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</si>
  <si>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</si>
  <si>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</si>
  <si>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</si>
  <si>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</si>
  <si>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</si>
  <si>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</si>
  <si>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</si>
  <si>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</si>
  <si>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</si>
  <si>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</si>
  <si>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</si>
  <si>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</si>
  <si>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</si>
  <si>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</si>
  <si>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</si>
  <si>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</si>
  <si>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</si>
  <si>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</si>
  <si>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</si>
  <si>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</si>
  <si>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</si>
  <si>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</si>
  <si>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</si>
  <si>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</si>
  <si>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</si>
  <si>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</si>
  <si>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</si>
  <si>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</si>
  <si>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</si>
  <si>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</si>
  <si>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</si>
  <si>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</si>
  <si>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</si>
  <si>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</si>
  <si>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</si>
  <si>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</si>
  <si>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</si>
  <si>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</si>
  <si>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</si>
  <si>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</si>
  <si>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</si>
  <si>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</si>
  <si>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</si>
  <si>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</si>
  <si>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</si>
  <si>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</si>
  <si>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</si>
  <si>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</si>
  <si>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</si>
  <si>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</si>
  <si>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</si>
  <si>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</si>
  <si>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</si>
  <si>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</si>
  <si>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</si>
  <si>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</si>
  <si>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</si>
  <si>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</si>
  <si>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</si>
  <si>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</si>
  <si>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</si>
  <si>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</si>
  <si>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</si>
  <si>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</si>
  <si>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</si>
  <si>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</si>
  <si>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</si>
  <si>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</si>
  <si>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</si>
  <si>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</si>
  <si>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</si>
  <si>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</si>
  <si>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</si>
  <si>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</si>
  <si>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</si>
  <si>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</si>
  <si>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</si>
  <si>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</si>
  <si>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</si>
  <si>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</si>
  <si>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</si>
  <si>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</si>
  <si>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</si>
  <si>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</si>
  <si>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</si>
  <si>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</si>
  <si>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</si>
  <si>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</si>
  <si>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</si>
  <si>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</si>
  <si>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</si>
  <si>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</si>
  <si>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</si>
  <si>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</si>
  <si>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</si>
  <si>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</si>
  <si>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</si>
  <si>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</si>
  <si>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</si>
  <si>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</si>
  <si>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</si>
  <si>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</si>
  <si>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</si>
  <si>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</si>
  <si>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</si>
  <si>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</si>
  <si>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</si>
  <si>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</si>
  <si>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</si>
  <si>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</si>
  <si>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</si>
  <si>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</si>
  <si>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</si>
  <si>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</si>
  <si>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</si>
  <si>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</si>
  <si>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</si>
  <si>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</si>
  <si>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</si>
  <si>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</si>
  <si>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</si>
  <si>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</si>
  <si>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</si>
  <si>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</si>
  <si>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</si>
  <si>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</si>
  <si>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</si>
  <si>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</si>
  <si>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</si>
  <si>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</si>
  <si>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</si>
  <si>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</si>
  <si>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</si>
  <si>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</si>
  <si>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</si>
  <si>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</si>
  <si>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</si>
  <si>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</si>
  <si>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</si>
  <si>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</si>
  <si>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</si>
  <si>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</si>
  <si>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</si>
  <si>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</si>
  <si>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</si>
  <si>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</si>
  <si>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</si>
  <si>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</si>
  <si>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</si>
  <si>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</si>
  <si>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</si>
  <si>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</si>
  <si>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</si>
  <si>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</si>
  <si>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</si>
  <si>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</si>
  <si>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</si>
  <si>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</si>
  <si>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</si>
  <si>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</si>
  <si>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</si>
  <si>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</si>
  <si>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</si>
  <si>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</si>
  <si>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</si>
  <si>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</si>
  <si>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</si>
  <si>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</si>
  <si>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ks</t>
  </si>
  <si>
    <t>HPE X120 1G SFP LC LX Transceiver</t>
  </si>
  <si>
    <t>JD119B</t>
  </si>
  <si>
    <t>Kč celkem</t>
  </si>
  <si>
    <t>Kč/jedn.</t>
  </si>
  <si>
    <t>jedn.</t>
  </si>
  <si>
    <t>množ.</t>
  </si>
  <si>
    <t>Základní umělecká škola T. G. Masaryka,  nám. T. G. Masaryka 1626/7, Chomutov</t>
  </si>
  <si>
    <t>PŘÍLOHA D.1.4h.b-SO_11 KONEKTIVITA</t>
  </si>
  <si>
    <t>Rozpočet:</t>
  </si>
  <si>
    <t>Celkem montážní práce</t>
  </si>
  <si>
    <t>dopravní náklady</t>
  </si>
  <si>
    <t xml:space="preserve">cpl </t>
  </si>
  <si>
    <t>demontáž starých nevyhovujících rozvodů SK v objektu</t>
  </si>
  <si>
    <t>cpl</t>
  </si>
  <si>
    <t>úklid po montážních činnostech, přesuny hmot</t>
  </si>
  <si>
    <t>Měření optického vlákna MM/SM - reflektormetrické vč. protokolu</t>
  </si>
  <si>
    <t>svár na vlákně SM</t>
  </si>
  <si>
    <t>kompletace rozvaděče FO</t>
  </si>
  <si>
    <t>montáž zásuvky SK</t>
  </si>
  <si>
    <t>zapojení modulu RJ45</t>
  </si>
  <si>
    <t>zakončení optických kabelů</t>
  </si>
  <si>
    <t>nazbrojení rozvaděče SK</t>
  </si>
  <si>
    <t>montáž 19" rozvaděče</t>
  </si>
  <si>
    <t>montáž nosných prvků</t>
  </si>
  <si>
    <t>pokládka optických kabelů</t>
  </si>
  <si>
    <t>Pokládka UTP kabelů</t>
  </si>
  <si>
    <t>Celkem materiál strukturovaná kabeláž</t>
  </si>
  <si>
    <t>montážní materiál (šrouby, vruty, hmoždinky, pásky apod.)</t>
  </si>
  <si>
    <t>ostatní</t>
  </si>
  <si>
    <t>příslušenství k lištám</t>
  </si>
  <si>
    <t>TRUBKA KOPOFLEX 50 KF 09050 BA</t>
  </si>
  <si>
    <t xml:space="preserve">LISTA EKE 140X60 HD 2M   </t>
  </si>
  <si>
    <t>LISTA LHD 40X40 HD 2M</t>
  </si>
  <si>
    <t>LISTA LHD 40X20 HD 2M</t>
  </si>
  <si>
    <t>nosné prvky kabeláží</t>
  </si>
  <si>
    <t>Kabel optický vnitřní RISER V2 LSZH 12 vláken SM 9/125, G.657A, mini-break 900um, bílý, d8,5mm</t>
  </si>
  <si>
    <t>Patchcord optický SM OS1/OS2 9/125, LC/PC-LC/PC, 2m, LSOH žlutý dup. 2x 2,5mm, I/L 0,3dB, R/L -50dB</t>
  </si>
  <si>
    <t>Patchcord optický SM OS1/OS2 9/125, LC/PC-LC/PC, 1m, LSOH žlutý dup. 2x 2,5mm, I/L 0,3dB, R/L -50dB</t>
  </si>
  <si>
    <t>Pigtail optický SM OS1/OS2 9/125 G652D, LC/PC, 1m, snadno zdrhovatelný, 900µm, I/L 0,3dB, R/L -50dB</t>
  </si>
  <si>
    <t>Optická spojka/ adaptér/ coupling LC-LC, duplex, SM, keramický spojovací člen uvnitř adaptéru, do SC simplex díry</t>
  </si>
  <si>
    <t>Ochrana sváru LOW-COST smrštitelná teplem - 3x60mm</t>
  </si>
  <si>
    <t>Kazeta optická univerzální R40 pro 24 vláken, s víčkem, integrovaný hřebínek</t>
  </si>
  <si>
    <t>Průchodka PG kabelová (PG11), doplněk pro optické rozvaděče, průchodka pro kabel d = 4 - 10 mm</t>
  </si>
  <si>
    <t>čelo 19" optického rozvaděče pro průchodky typu SC, černá</t>
  </si>
  <si>
    <t>optické propojení rozvaděčů (R1-R3,R3-R4)</t>
  </si>
  <si>
    <t>19" Vyvazovací kanál 1U plastová lišta jednostranný, rozměr kanálu: 40x40mm</t>
  </si>
  <si>
    <t>19" ukládací police s podpěrami, hloubka 550mm, 1U, barva černá</t>
  </si>
  <si>
    <t>19'' napájecí panel, 6x SCHUKO, přepěťová ochrana</t>
  </si>
  <si>
    <t>19" ventilační jednotka, 2x ventilátor s termostatem, barva černá</t>
  </si>
  <si>
    <t xml:space="preserve">19" nástěnný rozvaděč, výška 12U, hloubka 400 mm </t>
  </si>
  <si>
    <t>rozvaděče</t>
  </si>
  <si>
    <t>Cat6Plus 24 AWG U/UTP Stranded 4 Pair RJ45 - RJ45 Blade Patch Cord Grey LS/OH IEC 332.1 Sheathed Cable with Grey Boots 2m</t>
  </si>
  <si>
    <t>Cat6Plus 24 AWG U/UTP Stranded 4 Pair RJ45 - RJ45 Blade Patch Cord Grey LS/OH IEC 332.1 Sheathed Cable with Grey Boots 1m</t>
  </si>
  <si>
    <t>přípojné kabely</t>
  </si>
  <si>
    <t>Cat6Plus 24 Port Unscreened Patch Panel 1U 110 IDC 568A/B Wired Black with cable management</t>
  </si>
  <si>
    <t>80x80x33mm Continental style UNI Range backbox - (Rounded Corner)- WHITE</t>
  </si>
  <si>
    <t>80mm x 80mm Continental style UNI Range faceplate - (Rounded Corner)- WHITE)</t>
  </si>
  <si>
    <t>45 x 45mm European Style Double Shuttered Module - Accepts 2 x RJ-45 Jack</t>
  </si>
  <si>
    <t>Cat6Plus Snap In Jack Unscreened - Tool Free</t>
  </si>
  <si>
    <t>bal 305m</t>
  </si>
  <si>
    <t>kabeláž UTP</t>
  </si>
  <si>
    <t>STRUKTUROVANÁ KABELÁŽ</t>
  </si>
  <si>
    <t>Monitor pro studenty</t>
  </si>
  <si>
    <t>PC stanice pro žáky</t>
  </si>
  <si>
    <t>Monitor pro učitele</t>
  </si>
  <si>
    <t>Záložní zdroj pro učitelské PC</t>
  </si>
  <si>
    <t>PC ovládací a prezentační stanice pro učitele</t>
  </si>
  <si>
    <t>PC technologie + ozvučení</t>
  </si>
  <si>
    <t>Pylonový pojezd s křídly</t>
  </si>
  <si>
    <t>Interaktivní tabule+ vizualizér</t>
  </si>
  <si>
    <t>Pomocné práce, doprava, měření.</t>
  </si>
  <si>
    <t>Instalace keystonu RJ45 konektoru na kabel</t>
  </si>
  <si>
    <t>Instalace krytu zásuvky komunikační</t>
  </si>
  <si>
    <t>Kryt zásuvky komunikační 2-násobná přímá bílá</t>
  </si>
  <si>
    <t>Instalace keystonu RJ45 na kabel</t>
  </si>
  <si>
    <t>Cena celkem bez DPH</t>
  </si>
  <si>
    <t>Cena jednotková bez DPH</t>
  </si>
  <si>
    <t>Množství celkem</t>
  </si>
  <si>
    <t>Popis / minimální technické parametry</t>
  </si>
  <si>
    <t>P.Č.</t>
  </si>
  <si>
    <t>Vybavení - učebna pro výuku informačních tech.</t>
  </si>
  <si>
    <t xml:space="preserve">D1.1.a   –   Technická zpráva
</t>
  </si>
  <si>
    <t>Aktivní prvky</t>
  </si>
  <si>
    <t>odkaz na grafickou a textovou část PD</t>
  </si>
  <si>
    <t>stavební objekt</t>
  </si>
  <si>
    <t>Doplnění HP 5500</t>
  </si>
  <si>
    <t>Nabízený prvek:</t>
  </si>
  <si>
    <t>Doplnit plný název výrobku</t>
  </si>
  <si>
    <t>Celkem cena bez DPH (včetně instalace, konfigurace, proškolení, licencí, atd.)</t>
  </si>
  <si>
    <t>Managed 48 Port GigE Switch License and Support, 5 Year</t>
  </si>
  <si>
    <r>
      <t>Unified Threat Management Security Appliance -</t>
    </r>
    <r>
      <rPr>
        <b/>
        <sz val="10"/>
        <rFont val="Trebuchet MS"/>
        <family val="2"/>
      </rPr>
      <t xml:space="preserve"> Bezpečnostní prvek</t>
    </r>
  </si>
  <si>
    <t>Unified Threat Management Security License and Support, 5 Years</t>
  </si>
  <si>
    <r>
      <t xml:space="preserve">1 GbE SFP Optical Single-mode Module - </t>
    </r>
    <r>
      <rPr>
        <b/>
        <sz val="10"/>
        <rFont val="Trebuchet MS"/>
        <family val="2"/>
      </rPr>
      <t>Optický SFP modul</t>
    </r>
  </si>
  <si>
    <t>Celkem cena bez DPH</t>
  </si>
  <si>
    <t>UTP Cat6Plus 23 AWG U/UTP 4 Pair LSF/OH IEC 332.1 Sheathed, splňující směrnci o požární bezpečnosti CRP (CE)</t>
  </si>
  <si>
    <t xml:space="preserve">Montovaný rozvaděč, výška 42U, šířka 800mm, hloubka 800mm </t>
  </si>
  <si>
    <t>Záložní napájecí zdroj s výkonem 600 W/750 VA</t>
  </si>
  <si>
    <t>Rozvaděč optický 19" výsuvný, 1U, 250mm hloubka, bez čela, barva černá</t>
  </si>
  <si>
    <t>V01 - Vybavení - Učebna pro práci s digitálními technologiemi v návaznosti na náplň činnosti hudebních oborů</t>
  </si>
  <si>
    <t>Plný název nabízeného  produktu</t>
  </si>
  <si>
    <t>Vybavení - Učebna pro práci s digitálními technologiemi v návaznosti na náplň činnosti hudebních oborů</t>
  </si>
  <si>
    <t>Slaboproudé rozvody</t>
  </si>
  <si>
    <t>Slaboproudé rozvody + příslušenství (shodné se typy v části Strukturovaná kabeláž)</t>
  </si>
  <si>
    <t>Koncové prvky - Audio vizuální technologie</t>
  </si>
  <si>
    <t>RJ 45 konektor instalační na kabel - CAT6</t>
  </si>
  <si>
    <t>Instalace CAT 6 kabelu do připravených chrániček</t>
  </si>
  <si>
    <t>Multidotyková Interaktivní tabule s poměrem stran 16:10</t>
  </si>
  <si>
    <t>Prezentační SW až pro 4 počítače</t>
  </si>
  <si>
    <t>Datový projektor s optikou pro ultra krátkou projekční vzdálenost</t>
  </si>
  <si>
    <t>Ramenný držák ultrakrátkého projektoru pro instalaci na pylonový pojezd</t>
  </si>
  <si>
    <t>Přídavné reproduktory s možností uchycení na pylonový pojezd tabule</t>
  </si>
  <si>
    <t>1x2 HDMI rozbočovač</t>
  </si>
  <si>
    <r>
      <t xml:space="preserve">Managed 48 Port GigE Switch - </t>
    </r>
    <r>
      <rPr>
        <b/>
        <sz val="10"/>
        <rFont val="Trebuchet MS"/>
        <family val="2"/>
      </rPr>
      <t>Hraniční přepínač</t>
    </r>
  </si>
  <si>
    <t>Managed 48 Port GigE Switch - Hraniční přepínač (+ licence a support)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</si>
</sst>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%"/>
    <numFmt numFmtId="165" formatCode="dd\.mm\.yyyy"/>
    <numFmt numFmtId="166" formatCode="#,##0.00000"/>
    <numFmt numFmtId="167" formatCode="#,##0.000"/>
    <numFmt numFmtId="168" formatCode="_-* #,##0.00\ [$Kč-405]_-;\-* #,##0.00\ [$Kč-405]_-;_-* \-??\ [$Kč-405]_-;_-@_-"/>
    <numFmt numFmtId="169" formatCode="#,##0.00&quot; Kč&quot;"/>
    <numFmt numFmtId="170" formatCode="#,##0.00\ [$€-407]"/>
    <numFmt numFmtId="171" formatCode="_-* #,##0.00\ [$Kč-405]_-;\-* #,##0.00\ [$Kč-405]_-;_-* &quot;-&quot;??\ [$Kč-405]_-;_-@_-"/>
    <numFmt numFmtId="172" formatCode="#,##0\_x0000_"/>
    <numFmt numFmtId="173" formatCode="#,##0.00\ &quot;Kč&quot;"/>
  </numFmts>
  <fonts count="51">
    <font>
      <sz val="8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10"/>
      <name val="Arial CE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u val="single"/>
      <sz val="8"/>
      <color rgb="FFFA0000"/>
      <name val="Arial"/>
      <family val="2"/>
    </font>
    <font>
      <u val="single"/>
      <sz val="10"/>
      <color indexed="12"/>
      <name val="Arial"/>
      <family val="2"/>
    </font>
    <font>
      <b/>
      <sz val="8"/>
      <color rgb="FF0000FF"/>
      <name val="Arial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i/>
      <sz val="10"/>
      <name val="Trebuchet MS"/>
      <family val="2"/>
    </font>
    <font>
      <b/>
      <sz val="10"/>
      <color rgb="FF80000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u val="single"/>
      <sz val="10"/>
      <name val="Trebuchet MS"/>
      <family val="2"/>
    </font>
    <font>
      <b/>
      <u val="single"/>
      <sz val="10"/>
      <color rgb="FFFA0000"/>
      <name val="Trebuchet MS"/>
      <family val="2"/>
    </font>
    <font>
      <sz val="8"/>
      <name val="Trebuchet MS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/>
      <top/>
      <bottom style="hair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1" fillId="0" borderId="0">
      <alignment/>
      <protection/>
    </xf>
  </cellStyleXfs>
  <cellXfs count="458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3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horizontal="left" vertical="center"/>
      <protection locked="0"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5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27" fillId="0" borderId="21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5" fillId="5" borderId="8" xfId="0" applyFont="1" applyFill="1" applyBorder="1" applyAlignment="1" applyProtection="1">
      <alignment horizontal="left" vertical="center"/>
      <protection/>
    </xf>
    <xf numFmtId="0" fontId="5" fillId="5" borderId="9" xfId="0" applyFont="1" applyFill="1" applyBorder="1" applyAlignment="1" applyProtection="1">
      <alignment horizontal="right" vertical="center"/>
      <protection/>
    </xf>
    <xf numFmtId="0" fontId="5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5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4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 wrapText="1"/>
      <protection/>
    </xf>
    <xf numFmtId="0" fontId="4" fillId="5" borderId="18" xfId="0" applyFont="1" applyFill="1" applyBorder="1" applyAlignment="1" applyProtection="1">
      <alignment horizontal="center" vertical="center" wrapText="1"/>
      <protection/>
    </xf>
    <xf numFmtId="0" fontId="30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3" fillId="3" borderId="27" xfId="0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Alignment="1">
      <alignment vertical="center"/>
    </xf>
    <xf numFmtId="0" fontId="3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3" fillId="0" borderId="23" xfId="0" applyNumberFormat="1" applyFont="1" applyBorder="1" applyAlignment="1" applyProtection="1">
      <alignment vertical="center"/>
      <protection/>
    </xf>
    <xf numFmtId="166" fontId="3" fillId="0" borderId="24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38" fillId="0" borderId="0" xfId="26" applyFont="1" applyProtection="1">
      <alignment/>
      <protection locked="0"/>
    </xf>
    <xf numFmtId="0" fontId="38" fillId="0" borderId="0" xfId="26" applyFont="1" applyAlignment="1" applyProtection="1">
      <alignment wrapText="1"/>
      <protection locked="0"/>
    </xf>
    <xf numFmtId="0" fontId="39" fillId="0" borderId="0" xfId="26" applyFont="1" applyAlignment="1">
      <alignment vertical="center"/>
      <protection/>
    </xf>
    <xf numFmtId="0" fontId="38" fillId="0" borderId="0" xfId="26" applyFont="1" applyAlignment="1">
      <alignment vertical="center"/>
      <protection/>
    </xf>
    <xf numFmtId="0" fontId="38" fillId="0" borderId="0" xfId="26" applyFont="1" applyFill="1" applyAlignment="1">
      <alignment vertical="center"/>
      <protection/>
    </xf>
    <xf numFmtId="0" fontId="38" fillId="0" borderId="0" xfId="26" applyFont="1" applyBorder="1" applyAlignment="1">
      <alignment vertical="center"/>
      <protection/>
    </xf>
    <xf numFmtId="0" fontId="41" fillId="0" borderId="0" xfId="26" applyFont="1" applyAlignment="1">
      <alignment vertical="center"/>
      <protection/>
    </xf>
    <xf numFmtId="0" fontId="1" fillId="0" borderId="0" xfId="28" applyFont="1">
      <alignment/>
      <protection/>
    </xf>
    <xf numFmtId="0" fontId="1" fillId="0" borderId="0" xfId="28" applyFont="1" applyAlignment="1">
      <alignment horizontal="left" vertical="top"/>
      <protection/>
    </xf>
    <xf numFmtId="0" fontId="1" fillId="0" borderId="36" xfId="28" applyFont="1" applyBorder="1" applyAlignment="1">
      <alignment horizontal="left" vertical="top" wrapText="1"/>
      <protection/>
    </xf>
    <xf numFmtId="0" fontId="1" fillId="0" borderId="36" xfId="28" applyNumberFormat="1" applyFont="1" applyBorder="1" applyAlignment="1">
      <alignment horizontal="left" vertical="top" wrapText="1"/>
      <protection/>
    </xf>
    <xf numFmtId="0" fontId="1" fillId="0" borderId="37" xfId="28" applyNumberFormat="1" applyFont="1" applyBorder="1" applyAlignment="1">
      <alignment horizontal="left" vertical="top"/>
      <protection/>
    </xf>
    <xf numFmtId="0" fontId="1" fillId="0" borderId="38" xfId="28" applyNumberFormat="1" applyFont="1" applyBorder="1" applyAlignment="1">
      <alignment horizontal="left" vertical="top" wrapText="1"/>
      <protection/>
    </xf>
    <xf numFmtId="0" fontId="1" fillId="0" borderId="39" xfId="28" applyNumberFormat="1" applyFont="1" applyBorder="1" applyAlignment="1">
      <alignment horizontal="left" vertical="top"/>
      <protection/>
    </xf>
    <xf numFmtId="0" fontId="1" fillId="6" borderId="0" xfId="28" applyFont="1" applyFill="1" applyAlignment="1">
      <alignment horizontal="left" vertical="top"/>
      <protection/>
    </xf>
    <xf numFmtId="0" fontId="1" fillId="6" borderId="0" xfId="28" applyFont="1" applyFill="1">
      <alignment/>
      <protection/>
    </xf>
    <xf numFmtId="0" fontId="43" fillId="0" borderId="0" xfId="23" applyFont="1">
      <alignment/>
      <protection/>
    </xf>
    <xf numFmtId="0" fontId="10" fillId="0" borderId="0" xfId="23" applyFont="1">
      <alignment/>
      <protection/>
    </xf>
    <xf numFmtId="0" fontId="43" fillId="7" borderId="34" xfId="23" applyFont="1" applyFill="1" applyBorder="1" applyAlignment="1">
      <alignment vertical="center"/>
      <protection/>
    </xf>
    <xf numFmtId="0" fontId="43" fillId="0" borderId="0" xfId="23" applyFont="1" applyAlignment="1">
      <alignment vertical="center"/>
      <protection/>
    </xf>
    <xf numFmtId="0" fontId="43" fillId="0" borderId="34" xfId="23" applyFont="1" applyBorder="1" applyAlignment="1">
      <alignment vertical="center"/>
      <protection/>
    </xf>
    <xf numFmtId="0" fontId="43" fillId="7" borderId="0" xfId="23" applyFont="1" applyFill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43" fillId="7" borderId="29" xfId="23" applyFont="1" applyFill="1" applyBorder="1" applyAlignment="1">
      <alignment horizontal="center" vertical="center"/>
      <protection/>
    </xf>
    <xf numFmtId="0" fontId="43" fillId="7" borderId="34" xfId="23" applyFont="1" applyFill="1" applyBorder="1" applyAlignment="1">
      <alignment horizontal="center" vertical="center"/>
      <protection/>
    </xf>
    <xf numFmtId="0" fontId="43" fillId="7" borderId="35" xfId="23" applyFont="1" applyFill="1" applyBorder="1" applyAlignment="1">
      <alignment horizontal="center" vertical="center"/>
      <protection/>
    </xf>
    <xf numFmtId="0" fontId="43" fillId="0" borderId="0" xfId="23" applyFont="1" applyAlignment="1">
      <alignment horizontal="center" vertical="center"/>
      <protection/>
    </xf>
    <xf numFmtId="0" fontId="43" fillId="0" borderId="34" xfId="23" applyFont="1" applyBorder="1" applyAlignment="1">
      <alignment horizontal="center" vertical="center"/>
      <protection/>
    </xf>
    <xf numFmtId="0" fontId="43" fillId="7" borderId="0" xfId="23" applyFont="1" applyFill="1" applyAlignment="1">
      <alignment horizontal="center" vertical="center"/>
      <protection/>
    </xf>
    <xf numFmtId="168" fontId="43" fillId="7" borderId="0" xfId="23" applyNumberFormat="1" applyFont="1" applyFill="1" applyAlignment="1">
      <alignment horizontal="center" vertical="center"/>
      <protection/>
    </xf>
    <xf numFmtId="0" fontId="10" fillId="0" borderId="0" xfId="23" applyFont="1" applyAlignment="1">
      <alignment horizontal="center" vertical="center"/>
      <protection/>
    </xf>
    <xf numFmtId="0" fontId="43" fillId="0" borderId="40" xfId="23" applyFont="1" applyBorder="1" applyAlignment="1">
      <alignment horizontal="center" vertical="center"/>
      <protection/>
    </xf>
    <xf numFmtId="169" fontId="43" fillId="6" borderId="40" xfId="23" applyNumberFormat="1" applyFont="1" applyFill="1" applyBorder="1" applyAlignment="1">
      <alignment horizontal="center" vertical="center"/>
      <protection/>
    </xf>
    <xf numFmtId="169" fontId="43" fillId="0" borderId="40" xfId="23" applyNumberFormat="1" applyFont="1" applyBorder="1" applyAlignment="1">
      <alignment horizontal="center" vertical="center"/>
      <protection/>
    </xf>
    <xf numFmtId="0" fontId="43" fillId="7" borderId="40" xfId="23" applyFont="1" applyFill="1" applyBorder="1" applyAlignment="1">
      <alignment horizontal="center" vertical="center"/>
      <protection/>
    </xf>
    <xf numFmtId="168" fontId="43" fillId="7" borderId="40" xfId="23" applyNumberFormat="1" applyFont="1" applyFill="1" applyBorder="1" applyAlignment="1">
      <alignment horizontal="center" vertical="center"/>
      <protection/>
    </xf>
    <xf numFmtId="169" fontId="43" fillId="0" borderId="40" xfId="23" applyNumberFormat="1" applyFont="1" applyBorder="1" applyAlignment="1">
      <alignment horizontal="right" vertical="center"/>
      <protection/>
    </xf>
    <xf numFmtId="0" fontId="45" fillId="8" borderId="0" xfId="0" applyFont="1" applyFill="1" applyBorder="1" applyAlignment="1" applyProtection="1">
      <alignment horizontal="left" vertical="center"/>
      <protection/>
    </xf>
    <xf numFmtId="169" fontId="45" fillId="8" borderId="0" xfId="0" applyNumberFormat="1" applyFont="1" applyFill="1" applyBorder="1" applyAlignment="1" applyProtection="1">
      <alignment horizontal="right" vertical="center"/>
      <protection/>
    </xf>
    <xf numFmtId="49" fontId="10" fillId="0" borderId="41" xfId="24" applyNumberFormat="1" applyFont="1" applyBorder="1" applyAlignment="1" applyProtection="1">
      <alignment horizontal="left" vertical="center" wrapText="1"/>
      <protection locked="0"/>
    </xf>
    <xf numFmtId="0" fontId="43" fillId="0" borderId="41" xfId="23" applyFont="1" applyBorder="1" applyAlignment="1">
      <alignment horizontal="center" vertical="center"/>
      <protection/>
    </xf>
    <xf numFmtId="169" fontId="43" fillId="6" borderId="41" xfId="23" applyNumberFormat="1" applyFont="1" applyFill="1" applyBorder="1" applyAlignment="1">
      <alignment horizontal="center" vertical="center"/>
      <protection/>
    </xf>
    <xf numFmtId="169" fontId="43" fillId="0" borderId="41" xfId="23" applyNumberFormat="1" applyFont="1" applyBorder="1" applyAlignment="1">
      <alignment horizontal="right" vertical="center"/>
      <protection/>
    </xf>
    <xf numFmtId="0" fontId="42" fillId="7" borderId="0" xfId="23" applyFont="1" applyFill="1" applyAlignment="1">
      <alignment vertical="center" wrapText="1"/>
      <protection/>
    </xf>
    <xf numFmtId="0" fontId="10" fillId="0" borderId="40" xfId="23" applyFont="1" applyBorder="1" applyAlignment="1">
      <alignment vertical="center"/>
      <protection/>
    </xf>
    <xf numFmtId="170" fontId="10" fillId="0" borderId="40" xfId="24" applyNumberFormat="1" applyFont="1" applyBorder="1" applyAlignment="1">
      <alignment vertical="center"/>
      <protection/>
    </xf>
    <xf numFmtId="170" fontId="44" fillId="0" borderId="40" xfId="24" applyNumberFormat="1" applyFont="1" applyBorder="1" applyAlignment="1">
      <alignment vertical="center"/>
      <protection/>
    </xf>
    <xf numFmtId="170" fontId="44" fillId="6" borderId="40" xfId="24" applyNumberFormat="1" applyFont="1" applyFill="1" applyBorder="1" applyAlignment="1">
      <alignment vertical="center"/>
      <protection/>
    </xf>
    <xf numFmtId="0" fontId="43" fillId="7" borderId="40" xfId="23" applyFont="1" applyFill="1" applyBorder="1" applyAlignment="1">
      <alignment vertical="center"/>
      <protection/>
    </xf>
    <xf numFmtId="0" fontId="42" fillId="7" borderId="40" xfId="23" applyFont="1" applyFill="1" applyBorder="1" applyAlignment="1">
      <alignment vertical="center" wrapText="1"/>
      <protection/>
    </xf>
    <xf numFmtId="0" fontId="46" fillId="8" borderId="28" xfId="26" applyFont="1" applyFill="1" applyBorder="1" applyAlignment="1">
      <alignment vertical="center"/>
      <protection/>
    </xf>
    <xf numFmtId="0" fontId="46" fillId="8" borderId="29" xfId="26" applyFont="1" applyFill="1" applyBorder="1" applyAlignment="1">
      <alignment vertical="center"/>
      <protection/>
    </xf>
    <xf numFmtId="0" fontId="47" fillId="8" borderId="29" xfId="26" applyFont="1" applyFill="1" applyBorder="1" applyAlignment="1">
      <alignment horizontal="center" vertical="center"/>
      <protection/>
    </xf>
    <xf numFmtId="0" fontId="47" fillId="8" borderId="33" xfId="26" applyFont="1" applyFill="1" applyBorder="1" applyAlignment="1">
      <alignment vertical="center"/>
      <protection/>
    </xf>
    <xf numFmtId="0" fontId="47" fillId="8" borderId="34" xfId="26" applyFont="1" applyFill="1" applyBorder="1" applyAlignment="1">
      <alignment vertical="center"/>
      <protection/>
    </xf>
    <xf numFmtId="0" fontId="47" fillId="8" borderId="34" xfId="26" applyFont="1" applyFill="1" applyBorder="1" applyAlignment="1">
      <alignment horizontal="center" vertical="center"/>
      <protection/>
    </xf>
    <xf numFmtId="0" fontId="47" fillId="8" borderId="30" xfId="26" applyFont="1" applyFill="1" applyBorder="1" applyAlignment="1">
      <alignment horizontal="center" vertical="center"/>
      <protection/>
    </xf>
    <xf numFmtId="0" fontId="47" fillId="8" borderId="35" xfId="26" applyFont="1" applyFill="1" applyBorder="1" applyAlignment="1">
      <alignment horizontal="center" vertical="center"/>
      <protection/>
    </xf>
    <xf numFmtId="0" fontId="47" fillId="0" borderId="0" xfId="25" applyFont="1" applyAlignment="1">
      <alignment horizontal="center" vertical="center"/>
      <protection/>
    </xf>
    <xf numFmtId="0" fontId="36" fillId="0" borderId="0" xfId="25" applyFont="1" applyAlignment="1">
      <alignment horizontal="center" vertical="center"/>
      <protection/>
    </xf>
    <xf numFmtId="0" fontId="47" fillId="0" borderId="0" xfId="25" applyFont="1" applyAlignment="1">
      <alignment vertical="center"/>
      <protection/>
    </xf>
    <xf numFmtId="0" fontId="47" fillId="0" borderId="0" xfId="25" applyFont="1" applyBorder="1" applyAlignment="1">
      <alignment vertical="center"/>
      <protection/>
    </xf>
    <xf numFmtId="0" fontId="47" fillId="0" borderId="0" xfId="25" applyFont="1" applyBorder="1" applyAlignment="1">
      <alignment horizontal="center" vertical="center"/>
      <protection/>
    </xf>
    <xf numFmtId="0" fontId="47" fillId="8" borderId="40" xfId="25" applyFont="1" applyFill="1" applyBorder="1" applyAlignment="1">
      <alignment vertical="center"/>
      <protection/>
    </xf>
    <xf numFmtId="0" fontId="46" fillId="8" borderId="40" xfId="25" applyFont="1" applyFill="1" applyBorder="1" applyAlignment="1">
      <alignment vertical="center" wrapText="1"/>
      <protection/>
    </xf>
    <xf numFmtId="0" fontId="47" fillId="8" borderId="40" xfId="25" applyFont="1" applyFill="1" applyBorder="1" applyAlignment="1">
      <alignment horizontal="center" vertical="center"/>
      <protection/>
    </xf>
    <xf numFmtId="171" fontId="47" fillId="8" borderId="40" xfId="25" applyNumberFormat="1" applyFont="1" applyFill="1" applyBorder="1" applyAlignment="1">
      <alignment horizontal="center" vertical="center"/>
      <protection/>
    </xf>
    <xf numFmtId="0" fontId="47" fillId="0" borderId="40" xfId="25" applyFont="1" applyBorder="1" applyAlignment="1">
      <alignment vertical="center"/>
      <protection/>
    </xf>
    <xf numFmtId="0" fontId="47" fillId="0" borderId="40" xfId="25" applyFont="1" applyBorder="1" applyAlignment="1">
      <alignment vertical="center" wrapText="1"/>
      <protection/>
    </xf>
    <xf numFmtId="0" fontId="47" fillId="0" borderId="40" xfId="25" applyFont="1" applyBorder="1" applyAlignment="1">
      <alignment horizontal="center" vertical="center"/>
      <protection/>
    </xf>
    <xf numFmtId="0" fontId="47" fillId="0" borderId="40" xfId="25" applyFont="1" applyBorder="1" applyAlignment="1">
      <alignment horizontal="left" vertical="center"/>
      <protection/>
    </xf>
    <xf numFmtId="0" fontId="10" fillId="0" borderId="40" xfId="25" applyFont="1" applyBorder="1" applyAlignment="1">
      <alignment vertical="center"/>
      <protection/>
    </xf>
    <xf numFmtId="171" fontId="47" fillId="6" borderId="40" xfId="25" applyNumberFormat="1" applyFont="1" applyFill="1" applyBorder="1" applyAlignment="1">
      <alignment horizontal="center" vertical="center"/>
      <protection/>
    </xf>
    <xf numFmtId="171" fontId="47" fillId="0" borderId="40" xfId="26" applyNumberFormat="1" applyFont="1" applyFill="1" applyBorder="1" applyAlignment="1">
      <alignment vertical="center"/>
      <protection/>
    </xf>
    <xf numFmtId="0" fontId="36" fillId="0" borderId="0" xfId="25" applyFont="1" applyAlignment="1">
      <alignment vertical="center"/>
      <protection/>
    </xf>
    <xf numFmtId="0" fontId="37" fillId="0" borderId="0" xfId="25" applyFont="1" applyAlignment="1">
      <alignment vertical="center"/>
      <protection/>
    </xf>
    <xf numFmtId="0" fontId="45" fillId="8" borderId="0" xfId="0" applyFont="1" applyFill="1" applyBorder="1" applyAlignment="1" applyProtection="1">
      <alignment horizontal="center" vertical="center"/>
      <protection/>
    </xf>
    <xf numFmtId="173" fontId="45" fillId="8" borderId="0" xfId="0" applyNumberFormat="1" applyFont="1" applyFill="1" applyBorder="1" applyAlignment="1" applyProtection="1">
      <alignment horizontal="right" vertical="center"/>
      <protection/>
    </xf>
    <xf numFmtId="0" fontId="47" fillId="0" borderId="40" xfId="26" applyFont="1" applyBorder="1" applyAlignment="1">
      <alignment vertical="center" wrapText="1"/>
      <protection/>
    </xf>
    <xf numFmtId="0" fontId="47" fillId="0" borderId="41" xfId="25" applyFont="1" applyBorder="1" applyAlignment="1">
      <alignment horizontal="left" vertical="center"/>
      <protection/>
    </xf>
    <xf numFmtId="0" fontId="47" fillId="0" borderId="41" xfId="25" applyFont="1" applyBorder="1" applyAlignment="1">
      <alignment vertical="center" wrapText="1"/>
      <protection/>
    </xf>
    <xf numFmtId="0" fontId="47" fillId="0" borderId="41" xfId="25" applyFont="1" applyBorder="1" applyAlignment="1">
      <alignment horizontal="center" vertical="center"/>
      <protection/>
    </xf>
    <xf numFmtId="171" fontId="47" fillId="6" borderId="41" xfId="25" applyNumberFormat="1" applyFont="1" applyFill="1" applyBorder="1" applyAlignment="1">
      <alignment horizontal="center" vertical="center"/>
      <protection/>
    </xf>
    <xf numFmtId="171" fontId="47" fillId="0" borderId="41" xfId="26" applyNumberFormat="1" applyFont="1" applyFill="1" applyBorder="1" applyAlignment="1">
      <alignment vertical="center"/>
      <protection/>
    </xf>
    <xf numFmtId="0" fontId="47" fillId="0" borderId="41" xfId="25" applyFont="1" applyBorder="1" applyAlignment="1">
      <alignment vertical="center"/>
      <protection/>
    </xf>
    <xf numFmtId="0" fontId="10" fillId="0" borderId="41" xfId="25" applyFont="1" applyBorder="1" applyAlignment="1">
      <alignment vertical="center"/>
      <protection/>
    </xf>
    <xf numFmtId="0" fontId="46" fillId="0" borderId="29" xfId="25" applyFont="1" applyBorder="1" applyAlignment="1">
      <alignment vertical="center"/>
      <protection/>
    </xf>
    <xf numFmtId="0" fontId="18" fillId="0" borderId="29" xfId="25" applyFont="1" applyBorder="1" applyAlignment="1">
      <alignment vertical="center"/>
      <protection/>
    </xf>
    <xf numFmtId="0" fontId="46" fillId="0" borderId="29" xfId="25" applyFont="1" applyBorder="1" applyAlignment="1">
      <alignment horizontal="center" vertical="center"/>
      <protection/>
    </xf>
    <xf numFmtId="171" fontId="46" fillId="0" borderId="29" xfId="25" applyNumberFormat="1" applyFont="1" applyBorder="1" applyAlignment="1">
      <alignment horizontal="center" vertical="center"/>
      <protection/>
    </xf>
    <xf numFmtId="0" fontId="47" fillId="0" borderId="42" xfId="25" applyFont="1" applyBorder="1" applyAlignment="1">
      <alignment vertical="center"/>
      <protection/>
    </xf>
    <xf numFmtId="0" fontId="47" fillId="0" borderId="42" xfId="25" applyFont="1" applyBorder="1" applyAlignment="1">
      <alignment horizontal="center" vertical="center"/>
      <protection/>
    </xf>
    <xf numFmtId="49" fontId="0" fillId="8" borderId="0" xfId="25" applyNumberFormat="1" applyFont="1" applyFill="1" applyAlignment="1" applyProtection="1">
      <alignment vertical="center"/>
      <protection/>
    </xf>
    <xf numFmtId="49" fontId="10" fillId="8" borderId="43" xfId="25" applyNumberFormat="1" applyFont="1" applyFill="1" applyBorder="1" applyAlignment="1" applyProtection="1">
      <alignment horizontal="center" vertical="center" wrapText="1"/>
      <protection/>
    </xf>
    <xf numFmtId="49" fontId="10" fillId="8" borderId="44" xfId="25" applyNumberFormat="1" applyFont="1" applyFill="1" applyBorder="1" applyAlignment="1" applyProtection="1">
      <alignment horizontal="center" vertical="center" wrapText="1"/>
      <protection/>
    </xf>
    <xf numFmtId="49" fontId="10" fillId="8" borderId="45" xfId="25" applyNumberFormat="1" applyFont="1" applyFill="1" applyBorder="1" applyAlignment="1" applyProtection="1">
      <alignment horizontal="center" vertical="center" wrapText="1"/>
      <protection/>
    </xf>
    <xf numFmtId="0" fontId="47" fillId="8" borderId="40" xfId="26" applyFont="1" applyFill="1" applyBorder="1" applyAlignment="1">
      <alignment vertical="center"/>
      <protection/>
    </xf>
    <xf numFmtId="171" fontId="46" fillId="8" borderId="40" xfId="26" applyNumberFormat="1" applyFont="1" applyFill="1" applyBorder="1" applyAlignment="1">
      <alignment vertical="center" wrapText="1"/>
      <protection/>
    </xf>
    <xf numFmtId="171" fontId="47" fillId="8" borderId="40" xfId="26" applyNumberFormat="1" applyFont="1" applyFill="1" applyBorder="1" applyAlignment="1">
      <alignment vertical="center"/>
      <protection/>
    </xf>
    <xf numFmtId="0" fontId="46" fillId="8" borderId="40" xfId="26" applyFont="1" applyFill="1" applyBorder="1" applyAlignment="1">
      <alignment vertical="center" wrapText="1"/>
      <protection/>
    </xf>
    <xf numFmtId="173" fontId="47" fillId="8" borderId="40" xfId="26" applyNumberFormat="1" applyFont="1" applyFill="1" applyBorder="1" applyAlignment="1">
      <alignment horizontal="right" vertical="center"/>
      <protection/>
    </xf>
    <xf numFmtId="0" fontId="48" fillId="0" borderId="0" xfId="26" applyFont="1" applyAlignment="1">
      <alignment vertical="center"/>
      <protection/>
    </xf>
    <xf numFmtId="0" fontId="49" fillId="0" borderId="0" xfId="26" applyFont="1" applyAlignment="1">
      <alignment vertical="center" wrapText="1"/>
      <protection/>
    </xf>
    <xf numFmtId="0" fontId="49" fillId="0" borderId="0" xfId="26" applyFont="1" applyAlignment="1">
      <alignment vertical="center"/>
      <protection/>
    </xf>
    <xf numFmtId="4" fontId="49" fillId="0" borderId="0" xfId="26" applyNumberFormat="1" applyFont="1" applyAlignment="1">
      <alignment horizontal="right" vertical="center"/>
      <protection/>
    </xf>
    <xf numFmtId="49" fontId="0" fillId="8" borderId="0" xfId="25" applyNumberFormat="1" applyFont="1" applyFill="1" applyAlignment="1" applyProtection="1">
      <alignment horizontal="center" vertical="center"/>
      <protection/>
    </xf>
    <xf numFmtId="171" fontId="47" fillId="8" borderId="40" xfId="26" applyNumberFormat="1" applyFont="1" applyFill="1" applyBorder="1" applyAlignment="1">
      <alignment horizontal="center" vertical="center"/>
      <protection/>
    </xf>
    <xf numFmtId="0" fontId="47" fillId="8" borderId="40" xfId="26" applyFont="1" applyFill="1" applyBorder="1" applyAlignment="1">
      <alignment horizontal="center" vertical="center"/>
      <protection/>
    </xf>
    <xf numFmtId="0" fontId="46" fillId="8" borderId="40" xfId="26" applyFont="1" applyFill="1" applyBorder="1" applyAlignment="1">
      <alignment horizontal="center" vertical="center" wrapText="1"/>
      <protection/>
    </xf>
    <xf numFmtId="0" fontId="49" fillId="0" borderId="0" xfId="26" applyFont="1" applyAlignment="1">
      <alignment horizontal="center" vertical="center"/>
      <protection/>
    </xf>
    <xf numFmtId="0" fontId="38" fillId="0" borderId="0" xfId="26" applyFont="1" applyAlignment="1" applyProtection="1">
      <alignment horizontal="center" vertical="center"/>
      <protection locked="0"/>
    </xf>
    <xf numFmtId="0" fontId="38" fillId="0" borderId="0" xfId="26" applyFont="1" applyAlignment="1" applyProtection="1">
      <alignment vertical="center"/>
      <protection locked="0"/>
    </xf>
    <xf numFmtId="0" fontId="38" fillId="0" borderId="0" xfId="26" applyFont="1" applyAlignment="1" applyProtection="1">
      <alignment vertical="center" wrapText="1"/>
      <protection locked="0"/>
    </xf>
    <xf numFmtId="172" fontId="10" fillId="0" borderId="40" xfId="26" applyNumberFormat="1" applyFont="1" applyBorder="1" applyAlignment="1">
      <alignment horizontal="center" vertical="center"/>
      <protection/>
    </xf>
    <xf numFmtId="49" fontId="10" fillId="0" borderId="40" xfId="26" applyNumberFormat="1" applyFont="1" applyBorder="1" applyAlignment="1">
      <alignment vertical="center" wrapText="1"/>
      <protection/>
    </xf>
    <xf numFmtId="0" fontId="10" fillId="0" borderId="40" xfId="26" applyFont="1" applyFill="1" applyBorder="1" applyAlignment="1">
      <alignment vertical="center" wrapText="1"/>
      <protection/>
    </xf>
    <xf numFmtId="167" fontId="10" fillId="0" borderId="40" xfId="26" applyNumberFormat="1" applyFont="1" applyBorder="1" applyAlignment="1">
      <alignment horizontal="center" vertical="center"/>
      <protection/>
    </xf>
    <xf numFmtId="49" fontId="10" fillId="0" borderId="40" xfId="26" applyNumberFormat="1" applyFont="1" applyFill="1" applyBorder="1" applyAlignment="1">
      <alignment vertical="center" wrapText="1"/>
      <protection/>
    </xf>
    <xf numFmtId="172" fontId="10" fillId="0" borderId="40" xfId="26" applyNumberFormat="1" applyFont="1" applyFill="1" applyBorder="1" applyAlignment="1">
      <alignment horizontal="center" vertical="center"/>
      <protection/>
    </xf>
    <xf numFmtId="167" fontId="10" fillId="0" borderId="40" xfId="26" applyNumberFormat="1" applyFont="1" applyFill="1" applyBorder="1" applyAlignment="1">
      <alignment horizontal="center" vertical="center"/>
      <protection/>
    </xf>
    <xf numFmtId="171" fontId="46" fillId="8" borderId="40" xfId="26" applyNumberFormat="1" applyFont="1" applyFill="1" applyBorder="1" applyAlignment="1">
      <alignment vertical="center"/>
      <protection/>
    </xf>
    <xf numFmtId="0" fontId="47" fillId="8" borderId="40" xfId="26" applyFont="1" applyFill="1" applyBorder="1" applyAlignment="1">
      <alignment horizontal="right" vertical="center"/>
      <protection/>
    </xf>
    <xf numFmtId="4" fontId="10" fillId="6" borderId="40" xfId="26" applyNumberFormat="1" applyFont="1" applyFill="1" applyBorder="1" applyAlignment="1">
      <alignment horizontal="center" vertical="center"/>
      <protection/>
    </xf>
    <xf numFmtId="0" fontId="10" fillId="0" borderId="40" xfId="25" applyFont="1" applyFill="1" applyBorder="1" applyAlignment="1">
      <alignment vertical="center" wrapText="1"/>
      <protection/>
    </xf>
    <xf numFmtId="173" fontId="10" fillId="0" borderId="40" xfId="25" applyNumberFormat="1" applyFont="1" applyBorder="1" applyAlignment="1">
      <alignment horizontal="right" vertical="center"/>
      <protection/>
    </xf>
    <xf numFmtId="0" fontId="45" fillId="8" borderId="0" xfId="0" applyFont="1" applyFill="1" applyBorder="1" applyAlignment="1" applyProtection="1">
      <alignment horizontal="right" vertical="center"/>
      <protection/>
    </xf>
    <xf numFmtId="171" fontId="45" fillId="8" borderId="0" xfId="0" applyNumberFormat="1" applyFont="1" applyFill="1" applyBorder="1" applyAlignment="1" applyProtection="1">
      <alignment horizontal="left" vertical="center"/>
      <protection/>
    </xf>
    <xf numFmtId="0" fontId="42" fillId="7" borderId="28" xfId="23" applyFont="1" applyFill="1" applyBorder="1" applyAlignment="1">
      <alignment vertical="center"/>
      <protection/>
    </xf>
    <xf numFmtId="0" fontId="42" fillId="7" borderId="29" xfId="23" applyFont="1" applyFill="1" applyBorder="1" applyAlignment="1">
      <alignment vertical="center"/>
      <protection/>
    </xf>
    <xf numFmtId="0" fontId="43" fillId="7" borderId="33" xfId="23" applyFont="1" applyFill="1" applyBorder="1" applyAlignment="1">
      <alignment vertical="center"/>
      <protection/>
    </xf>
    <xf numFmtId="0" fontId="0" fillId="0" borderId="0" xfId="0"/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64" fontId="3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5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5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8" fillId="2" borderId="0" xfId="20" applyFont="1" applyFill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43" fillId="7" borderId="30" xfId="23" applyFont="1" applyFill="1" applyBorder="1" applyAlignment="1">
      <alignment horizontal="right" vertical="center"/>
      <protection/>
    </xf>
    <xf numFmtId="171" fontId="46" fillId="8" borderId="40" xfId="26" applyNumberFormat="1" applyFont="1" applyFill="1" applyBorder="1" applyAlignment="1">
      <alignment horizontal="left" vertical="center"/>
      <protection/>
    </xf>
    <xf numFmtId="171" fontId="46" fillId="8" borderId="46" xfId="26" applyNumberFormat="1" applyFont="1" applyFill="1" applyBorder="1" applyAlignment="1">
      <alignment horizontal="left" vertical="center"/>
      <protection/>
    </xf>
    <xf numFmtId="171" fontId="46" fillId="8" borderId="47" xfId="26" applyNumberFormat="1" applyFont="1" applyFill="1" applyBorder="1" applyAlignment="1">
      <alignment horizontal="left" vertical="center"/>
      <protection/>
    </xf>
    <xf numFmtId="171" fontId="46" fillId="8" borderId="48" xfId="26" applyNumberFormat="1" applyFont="1" applyFill="1" applyBorder="1" applyAlignment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26" fillId="0" borderId="34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top"/>
      <protection locked="0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Excel Built-in Normal" xfId="22"/>
    <cellStyle name="Normální 3" xfId="23"/>
    <cellStyle name="Vysvětlující text 2" xfId="24"/>
    <cellStyle name="Normální 4" xfId="25"/>
    <cellStyle name="Normální 5" xfId="26"/>
    <cellStyle name="Hypertextový odkaz 2" xfId="27"/>
    <cellStyle name="normální 4 2" xfId="28"/>
  </cellStyles>
  <dxfs count="38"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000" cy="10382250"/>
    <xdr:sp macro="" textlink="">
      <xdr:nvSpPr>
        <xdr:cNvPr id="2" name="CustomShape 1" hidden="1"/>
        <xdr:cNvSpPr/>
      </xdr:nvSpPr>
      <xdr:spPr>
        <a:xfrm>
          <a:off x="0" y="0"/>
          <a:ext cx="9525000" cy="103822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9525000" cy="9810750"/>
    <xdr:sp macro="" textlink="">
      <xdr:nvSpPr>
        <xdr:cNvPr id="3" name="CustomShape 1" hidden="1"/>
        <xdr:cNvSpPr/>
      </xdr:nvSpPr>
      <xdr:spPr>
        <a:xfrm>
          <a:off x="0" y="0"/>
          <a:ext cx="9525000" cy="98107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9525000" cy="9810750"/>
    <xdr:sp macro="" textlink="">
      <xdr:nvSpPr>
        <xdr:cNvPr id="4" name="CustomShape 1" hidden="1"/>
        <xdr:cNvSpPr/>
      </xdr:nvSpPr>
      <xdr:spPr>
        <a:xfrm>
          <a:off x="0" y="0"/>
          <a:ext cx="9525000" cy="98107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9525000" cy="9344025"/>
    <xdr:sp macro="" textlink="">
      <xdr:nvSpPr>
        <xdr:cNvPr id="5" name="CustomShape 1" hidden="1"/>
        <xdr:cNvSpPr/>
      </xdr:nvSpPr>
      <xdr:spPr>
        <a:xfrm>
          <a:off x="0" y="0"/>
          <a:ext cx="9525000" cy="934402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9525000" cy="9344025"/>
    <xdr:sp macro="" textlink="">
      <xdr:nvSpPr>
        <xdr:cNvPr id="6" name="CustomShape 1" hidden="1"/>
        <xdr:cNvSpPr/>
      </xdr:nvSpPr>
      <xdr:spPr>
        <a:xfrm>
          <a:off x="0" y="0"/>
          <a:ext cx="9525000" cy="934402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9525000" cy="9344025"/>
    <xdr:sp macro="" textlink="">
      <xdr:nvSpPr>
        <xdr:cNvPr id="7" name="CustomShape 1" hidden="1"/>
        <xdr:cNvSpPr/>
      </xdr:nvSpPr>
      <xdr:spPr>
        <a:xfrm>
          <a:off x="0" y="0"/>
          <a:ext cx="9525000" cy="934402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ozpo&#269;ty%202017\003%20Z&#352;%20Chomutov\Z&#352;%20B&#345;ezeneck&#225;\Z&#352;%20B&#345;ezeneck&#225;%204679,%20Chomutov%2010.2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  <sheetName val="výkresy"/>
      <sheetName val="vyb1"/>
      <sheetName val="vyb2"/>
      <sheetName val="vyb3"/>
    </sheetNames>
    <sheetDataSet>
      <sheetData sheetId="0"/>
      <sheetData sheetId="1" refreshError="1"/>
      <sheetData sheetId="2">
        <row r="8">
          <cell r="O8">
            <v>63116.900626435265</v>
          </cell>
          <cell r="T8" t="str">
            <v>_</v>
          </cell>
        </row>
        <row r="9">
          <cell r="O9">
            <v>4107.3385371107715</v>
          </cell>
          <cell r="T9">
            <v>21</v>
          </cell>
        </row>
        <row r="12">
          <cell r="O12">
            <v>15603.962877629952</v>
          </cell>
          <cell r="T12">
            <v>21</v>
          </cell>
        </row>
        <row r="15">
          <cell r="O15">
            <v>3395.7375080536326</v>
          </cell>
          <cell r="T15">
            <v>21</v>
          </cell>
        </row>
        <row r="18">
          <cell r="O18">
            <v>9094.09665418612</v>
          </cell>
          <cell r="T18">
            <v>21</v>
          </cell>
        </row>
        <row r="21">
          <cell r="T21" t="str">
            <v>_</v>
          </cell>
        </row>
        <row r="22">
          <cell r="T22" t="str">
            <v>_</v>
          </cell>
        </row>
        <row r="23">
          <cell r="T23" t="str">
            <v>_</v>
          </cell>
        </row>
        <row r="24">
          <cell r="T24" t="str">
            <v>_</v>
          </cell>
        </row>
        <row r="25">
          <cell r="T25" t="str">
            <v>_</v>
          </cell>
        </row>
        <row r="26">
          <cell r="T26" t="str">
            <v>_</v>
          </cell>
        </row>
        <row r="27">
          <cell r="O27">
            <v>3251.5147256728324</v>
          </cell>
          <cell r="T27">
            <v>21</v>
          </cell>
        </row>
        <row r="30">
          <cell r="O30">
            <v>11380.06342384128</v>
          </cell>
          <cell r="T30">
            <v>21</v>
          </cell>
        </row>
        <row r="33">
          <cell r="O33">
            <v>8829.77265721152</v>
          </cell>
          <cell r="T33">
            <v>21</v>
          </cell>
        </row>
        <row r="36">
          <cell r="O36">
            <v>7454.414242729151</v>
          </cell>
          <cell r="T36">
            <v>21</v>
          </cell>
        </row>
        <row r="39">
          <cell r="T39" t="str">
            <v>_</v>
          </cell>
        </row>
        <row r="40">
          <cell r="O40">
            <v>7616.39907391232</v>
          </cell>
          <cell r="T40" t="str">
            <v>_</v>
          </cell>
        </row>
        <row r="41">
          <cell r="O41">
            <v>4436.17994647296</v>
          </cell>
          <cell r="T41">
            <v>21</v>
          </cell>
        </row>
        <row r="44">
          <cell r="O44">
            <v>2368.7649662976</v>
          </cell>
          <cell r="T44">
            <v>21</v>
          </cell>
        </row>
        <row r="47">
          <cell r="O47">
            <v>311.45416114176</v>
          </cell>
          <cell r="T47">
            <v>21</v>
          </cell>
        </row>
        <row r="50">
          <cell r="T50" t="str">
            <v>_</v>
          </cell>
        </row>
        <row r="51">
          <cell r="T51" t="str">
            <v>_</v>
          </cell>
        </row>
        <row r="52">
          <cell r="O52">
            <v>500</v>
          </cell>
          <cell r="T52">
            <v>21</v>
          </cell>
        </row>
        <row r="55">
          <cell r="T55" t="str">
            <v>_</v>
          </cell>
        </row>
        <row r="56">
          <cell r="O56">
            <v>2526.598925139475</v>
          </cell>
          <cell r="T56" t="str">
            <v>_</v>
          </cell>
        </row>
        <row r="57">
          <cell r="O57">
            <v>1544.1247188573377</v>
          </cell>
          <cell r="T57">
            <v>21</v>
          </cell>
        </row>
        <row r="60">
          <cell r="O60">
            <v>239.94968596697984</v>
          </cell>
          <cell r="T60">
            <v>21</v>
          </cell>
        </row>
        <row r="63">
          <cell r="O63">
            <v>25.779718327030892</v>
          </cell>
          <cell r="T63">
            <v>21</v>
          </cell>
        </row>
        <row r="66">
          <cell r="O66">
            <v>111.60394583941599</v>
          </cell>
          <cell r="T66">
            <v>21</v>
          </cell>
        </row>
        <row r="69">
          <cell r="O69">
            <v>43.75198294871039</v>
          </cell>
          <cell r="T69">
            <v>21</v>
          </cell>
        </row>
        <row r="72">
          <cell r="T72" t="str">
            <v>_</v>
          </cell>
        </row>
        <row r="73">
          <cell r="T73" t="str">
            <v>_</v>
          </cell>
        </row>
        <row r="74">
          <cell r="O74">
            <v>561.3888732</v>
          </cell>
          <cell r="T74">
            <v>21</v>
          </cell>
        </row>
        <row r="77">
          <cell r="T77" t="str">
            <v>_</v>
          </cell>
        </row>
        <row r="78">
          <cell r="O78">
            <v>6891.26988384334</v>
          </cell>
          <cell r="T78" t="str">
            <v>_</v>
          </cell>
        </row>
        <row r="79">
          <cell r="O79">
            <v>8.599178784</v>
          </cell>
          <cell r="T79">
            <v>21</v>
          </cell>
        </row>
        <row r="82">
          <cell r="O82">
            <v>230.23607712</v>
          </cell>
          <cell r="T82">
            <v>21</v>
          </cell>
        </row>
        <row r="85">
          <cell r="O85">
            <v>212.17008555200002</v>
          </cell>
          <cell r="T85">
            <v>21</v>
          </cell>
        </row>
        <row r="88">
          <cell r="O88">
            <v>715.914456928</v>
          </cell>
          <cell r="T88">
            <v>21</v>
          </cell>
        </row>
        <row r="91">
          <cell r="O91">
            <v>317.84147331200006</v>
          </cell>
          <cell r="T91">
            <v>21</v>
          </cell>
        </row>
        <row r="94">
          <cell r="O94">
            <v>5015.44436376</v>
          </cell>
          <cell r="T94">
            <v>21</v>
          </cell>
        </row>
        <row r="97">
          <cell r="O97">
            <v>60.93030383999999</v>
          </cell>
          <cell r="T97">
            <v>21</v>
          </cell>
        </row>
        <row r="100">
          <cell r="O100">
            <v>190.75770647999997</v>
          </cell>
          <cell r="T100">
            <v>21</v>
          </cell>
        </row>
        <row r="103">
          <cell r="O103">
            <v>25.515760049471996</v>
          </cell>
          <cell r="T103">
            <v>21</v>
          </cell>
        </row>
        <row r="106">
          <cell r="O106">
            <v>113.86047801786792</v>
          </cell>
          <cell r="T106">
            <v>21</v>
          </cell>
        </row>
        <row r="109">
          <cell r="T109" t="str">
            <v>_</v>
          </cell>
        </row>
        <row r="110">
          <cell r="O110">
            <v>8078.321011002111</v>
          </cell>
          <cell r="T110" t="str">
            <v>_</v>
          </cell>
        </row>
        <row r="111">
          <cell r="O111">
            <v>100.416216768</v>
          </cell>
          <cell r="T111">
            <v>21</v>
          </cell>
        </row>
        <row r="114">
          <cell r="O114">
            <v>3085.1693419999997</v>
          </cell>
          <cell r="T114">
            <v>21</v>
          </cell>
        </row>
        <row r="117">
          <cell r="O117">
            <v>735.8974728000001</v>
          </cell>
          <cell r="T117">
            <v>21</v>
          </cell>
        </row>
        <row r="120">
          <cell r="O120">
            <v>1720.8974727999998</v>
          </cell>
          <cell r="T120">
            <v>21</v>
          </cell>
        </row>
        <row r="123">
          <cell r="O123">
            <v>60.194251488000006</v>
          </cell>
          <cell r="T123">
            <v>21</v>
          </cell>
        </row>
        <row r="126">
          <cell r="O126">
            <v>1700.034832</v>
          </cell>
          <cell r="T126">
            <v>21</v>
          </cell>
        </row>
        <row r="129">
          <cell r="O129">
            <v>10.540928832</v>
          </cell>
          <cell r="T129">
            <v>21</v>
          </cell>
        </row>
        <row r="132">
          <cell r="O132">
            <v>253.62368008</v>
          </cell>
          <cell r="T132">
            <v>21</v>
          </cell>
        </row>
        <row r="135">
          <cell r="O135">
            <v>372.02506864</v>
          </cell>
          <cell r="T135">
            <v>21</v>
          </cell>
        </row>
        <row r="138">
          <cell r="O138">
            <v>16.928923383998033</v>
          </cell>
          <cell r="T138">
            <v>21</v>
          </cell>
        </row>
        <row r="141">
          <cell r="O141">
            <v>22.592822210112004</v>
          </cell>
          <cell r="T141">
            <v>21</v>
          </cell>
        </row>
        <row r="144">
          <cell r="T144" t="str">
            <v>_</v>
          </cell>
        </row>
        <row r="145">
          <cell r="O145">
            <v>2272.833562214582</v>
          </cell>
          <cell r="T145" t="str">
            <v>_</v>
          </cell>
        </row>
        <row r="146">
          <cell r="O146">
            <v>275.47115013120003</v>
          </cell>
          <cell r="T146">
            <v>21</v>
          </cell>
        </row>
        <row r="149">
          <cell r="O149">
            <v>248.82805457280006</v>
          </cell>
          <cell r="T149">
            <v>21</v>
          </cell>
        </row>
        <row r="152">
          <cell r="O152">
            <v>432.509112576</v>
          </cell>
          <cell r="T152">
            <v>21</v>
          </cell>
        </row>
        <row r="155">
          <cell r="O155">
            <v>650.37673709568</v>
          </cell>
          <cell r="T155">
            <v>21</v>
          </cell>
        </row>
        <row r="158">
          <cell r="T158" t="str">
            <v>_</v>
          </cell>
        </row>
        <row r="159">
          <cell r="T159" t="str">
            <v>_</v>
          </cell>
        </row>
        <row r="160">
          <cell r="O160">
            <v>615.4176859084802</v>
          </cell>
          <cell r="T160">
            <v>21</v>
          </cell>
        </row>
        <row r="163">
          <cell r="O163">
            <v>50.23082193042202</v>
          </cell>
          <cell r="T163">
            <v>21</v>
          </cell>
        </row>
        <row r="166">
          <cell r="T166" t="str">
            <v>_</v>
          </cell>
        </row>
        <row r="167">
          <cell r="O167">
            <v>3735.279828926711</v>
          </cell>
          <cell r="T167" t="str">
            <v>_</v>
          </cell>
        </row>
        <row r="168">
          <cell r="O168">
            <v>169.99623432960004</v>
          </cell>
          <cell r="T168">
            <v>21</v>
          </cell>
        </row>
        <row r="171">
          <cell r="O171">
            <v>20.928055680000007</v>
          </cell>
          <cell r="T171">
            <v>21</v>
          </cell>
        </row>
        <row r="174">
          <cell r="O174">
            <v>30.51321504</v>
          </cell>
          <cell r="T174">
            <v>21</v>
          </cell>
        </row>
        <row r="177">
          <cell r="O177">
            <v>572.4042945599999</v>
          </cell>
          <cell r="T177">
            <v>21</v>
          </cell>
        </row>
        <row r="180">
          <cell r="O180">
            <v>2150</v>
          </cell>
          <cell r="T180">
            <v>21</v>
          </cell>
        </row>
        <row r="183">
          <cell r="O183">
            <v>627</v>
          </cell>
          <cell r="T183">
            <v>21</v>
          </cell>
        </row>
        <row r="186">
          <cell r="O186">
            <v>137</v>
          </cell>
          <cell r="T186">
            <v>21</v>
          </cell>
        </row>
        <row r="189">
          <cell r="O189">
            <v>27.43802931711104</v>
          </cell>
          <cell r="T189">
            <v>21</v>
          </cell>
        </row>
        <row r="192">
          <cell r="T192" t="str">
            <v>_</v>
          </cell>
        </row>
        <row r="193">
          <cell r="O193">
            <v>2111.55369941312</v>
          </cell>
          <cell r="T193" t="str">
            <v>_</v>
          </cell>
        </row>
        <row r="194">
          <cell r="O194">
            <v>23.42742912</v>
          </cell>
          <cell r="T194">
            <v>21</v>
          </cell>
        </row>
        <row r="197">
          <cell r="O197">
            <v>2060</v>
          </cell>
          <cell r="T197">
            <v>21</v>
          </cell>
        </row>
        <row r="200">
          <cell r="O200">
            <v>28.12627029312</v>
          </cell>
          <cell r="T200">
            <v>21</v>
          </cell>
        </row>
        <row r="203">
          <cell r="T203" t="str">
            <v>_</v>
          </cell>
        </row>
        <row r="204">
          <cell r="O204">
            <v>139.38192757224576</v>
          </cell>
          <cell r="T204" t="str">
            <v>_</v>
          </cell>
        </row>
        <row r="205">
          <cell r="O205">
            <v>40.6237883904</v>
          </cell>
          <cell r="T205">
            <v>21</v>
          </cell>
        </row>
        <row r="208">
          <cell r="O208">
            <v>97.119</v>
          </cell>
          <cell r="T208">
            <v>21</v>
          </cell>
        </row>
        <row r="211">
          <cell r="O211">
            <v>1.63913918184576</v>
          </cell>
          <cell r="T211">
            <v>21</v>
          </cell>
        </row>
        <row r="214">
          <cell r="T214" t="str">
            <v>_</v>
          </cell>
        </row>
        <row r="215">
          <cell r="O215">
            <v>105977.12152137721</v>
          </cell>
          <cell r="T215" t="str">
            <v>_</v>
          </cell>
        </row>
        <row r="216">
          <cell r="O216">
            <v>5000</v>
          </cell>
          <cell r="T216">
            <v>21</v>
          </cell>
        </row>
        <row r="219">
          <cell r="O219">
            <v>5751.1063272096</v>
          </cell>
          <cell r="T219">
            <v>21</v>
          </cell>
        </row>
        <row r="222">
          <cell r="O222">
            <v>299.41785740160003</v>
          </cell>
          <cell r="T222">
            <v>21</v>
          </cell>
        </row>
        <row r="225">
          <cell r="O225">
            <v>583.59117696768</v>
          </cell>
          <cell r="T225">
            <v>21</v>
          </cell>
        </row>
        <row r="228">
          <cell r="O228">
            <v>7726.52969380224</v>
          </cell>
          <cell r="T228">
            <v>21</v>
          </cell>
        </row>
        <row r="231">
          <cell r="O231">
            <v>2311.3521511987205</v>
          </cell>
          <cell r="T231">
            <v>21</v>
          </cell>
        </row>
        <row r="234">
          <cell r="T234" t="str">
            <v>_</v>
          </cell>
        </row>
        <row r="235">
          <cell r="T235" t="str">
            <v>_</v>
          </cell>
        </row>
        <row r="236">
          <cell r="O236">
            <v>3629.868</v>
          </cell>
          <cell r="T236">
            <v>21</v>
          </cell>
        </row>
        <row r="239">
          <cell r="O239">
            <v>10824.059834231039</v>
          </cell>
          <cell r="T239">
            <v>21</v>
          </cell>
        </row>
        <row r="242">
          <cell r="O242">
            <v>45560.394</v>
          </cell>
          <cell r="T242">
            <v>21</v>
          </cell>
        </row>
        <row r="245">
          <cell r="O245">
            <v>2573.7772192272</v>
          </cell>
          <cell r="T245">
            <v>21</v>
          </cell>
        </row>
        <row r="248">
          <cell r="T248" t="str">
            <v>_</v>
          </cell>
        </row>
        <row r="249">
          <cell r="T249" t="str">
            <v>_</v>
          </cell>
        </row>
        <row r="250">
          <cell r="O250">
            <v>1629.43897027968</v>
          </cell>
          <cell r="T250">
            <v>21</v>
          </cell>
        </row>
        <row r="253">
          <cell r="O253">
            <v>19686.3977457504</v>
          </cell>
          <cell r="T253">
            <v>21</v>
          </cell>
        </row>
        <row r="256">
          <cell r="O256">
            <v>401.18854530905907</v>
          </cell>
          <cell r="T256">
            <v>21</v>
          </cell>
        </row>
        <row r="259">
          <cell r="T259" t="str">
            <v>_</v>
          </cell>
        </row>
        <row r="260">
          <cell r="O260">
            <v>3721.6732143792724</v>
          </cell>
          <cell r="T260" t="str">
            <v>_</v>
          </cell>
        </row>
        <row r="261">
          <cell r="O261">
            <v>981.6033577163521</v>
          </cell>
          <cell r="T261">
            <v>21</v>
          </cell>
        </row>
        <row r="264">
          <cell r="T264" t="str">
            <v>_</v>
          </cell>
        </row>
        <row r="265">
          <cell r="T265" t="str">
            <v>_</v>
          </cell>
        </row>
        <row r="266">
          <cell r="O266">
            <v>1177.176</v>
          </cell>
          <cell r="T266">
            <v>21</v>
          </cell>
        </row>
        <row r="269">
          <cell r="O269">
            <v>567.10367396928</v>
          </cell>
          <cell r="T269">
            <v>21</v>
          </cell>
        </row>
        <row r="272">
          <cell r="O272">
            <v>119.87557335936</v>
          </cell>
          <cell r="T272">
            <v>21</v>
          </cell>
        </row>
        <row r="275">
          <cell r="O275">
            <v>501.955849465728</v>
          </cell>
          <cell r="T275">
            <v>21</v>
          </cell>
        </row>
        <row r="278">
          <cell r="O278">
            <v>112.59512933759999</v>
          </cell>
          <cell r="T278">
            <v>21</v>
          </cell>
        </row>
        <row r="281">
          <cell r="O281">
            <v>70.03483200000001</v>
          </cell>
          <cell r="T281">
            <v>21</v>
          </cell>
        </row>
        <row r="284">
          <cell r="O284">
            <v>42.020899199999995</v>
          </cell>
          <cell r="T284">
            <v>21</v>
          </cell>
        </row>
        <row r="287">
          <cell r="O287">
            <v>47.9393682</v>
          </cell>
          <cell r="T287">
            <v>21</v>
          </cell>
        </row>
        <row r="290">
          <cell r="O290">
            <v>101.36853113095295</v>
          </cell>
          <cell r="T290">
            <v>21</v>
          </cell>
        </row>
        <row r="293">
          <cell r="T293" t="str">
            <v>_</v>
          </cell>
        </row>
        <row r="294">
          <cell r="O294">
            <v>5370.7755706076805</v>
          </cell>
          <cell r="T294" t="str">
            <v>_</v>
          </cell>
        </row>
        <row r="295">
          <cell r="O295">
            <v>624.5278132224</v>
          </cell>
          <cell r="T295">
            <v>21</v>
          </cell>
        </row>
        <row r="298">
          <cell r="O298">
            <v>43.640572416</v>
          </cell>
          <cell r="T298">
            <v>21</v>
          </cell>
        </row>
        <row r="301">
          <cell r="O301">
            <v>117.61238842304</v>
          </cell>
          <cell r="T301">
            <v>21</v>
          </cell>
        </row>
        <row r="304">
          <cell r="T304" t="str">
            <v>_</v>
          </cell>
        </row>
        <row r="305">
          <cell r="T305" t="str">
            <v>_</v>
          </cell>
        </row>
        <row r="306">
          <cell r="O306">
            <v>103.91205477296</v>
          </cell>
          <cell r="T306">
            <v>21</v>
          </cell>
        </row>
        <row r="309">
          <cell r="O309">
            <v>106.40307015632001</v>
          </cell>
          <cell r="T309">
            <v>21</v>
          </cell>
        </row>
        <row r="312">
          <cell r="O312">
            <v>77.70041907376</v>
          </cell>
          <cell r="T312">
            <v>21</v>
          </cell>
        </row>
        <row r="315">
          <cell r="O315">
            <v>4.226382394080001</v>
          </cell>
          <cell r="T315">
            <v>21</v>
          </cell>
        </row>
        <row r="318">
          <cell r="O318">
            <v>860.2624082995202</v>
          </cell>
          <cell r="T318">
            <v>21</v>
          </cell>
        </row>
        <row r="321">
          <cell r="O321">
            <v>1902.17551325184</v>
          </cell>
          <cell r="T321">
            <v>21</v>
          </cell>
        </row>
        <row r="324">
          <cell r="O324">
            <v>1530.31494859776</v>
          </cell>
          <cell r="T324">
            <v>21</v>
          </cell>
        </row>
        <row r="327">
          <cell r="T327" t="str">
            <v>_</v>
          </cell>
        </row>
        <row r="328">
          <cell r="O328">
            <v>15512.774989791458</v>
          </cell>
          <cell r="T328" t="str">
            <v>_</v>
          </cell>
        </row>
        <row r="329">
          <cell r="O329">
            <v>3540.7332495778173</v>
          </cell>
          <cell r="T329">
            <v>21</v>
          </cell>
        </row>
        <row r="332">
          <cell r="T332" t="str">
            <v>_</v>
          </cell>
        </row>
        <row r="333">
          <cell r="T333" t="str">
            <v>_</v>
          </cell>
        </row>
        <row r="334">
          <cell r="T334" t="str">
            <v>_</v>
          </cell>
        </row>
        <row r="335">
          <cell r="O335">
            <v>573.2122471423488</v>
          </cell>
          <cell r="T335">
            <v>21</v>
          </cell>
        </row>
        <row r="338">
          <cell r="O338">
            <v>225.59943068006402</v>
          </cell>
          <cell r="T338">
            <v>21</v>
          </cell>
        </row>
        <row r="341">
          <cell r="O341">
            <v>45.49446</v>
          </cell>
          <cell r="T341">
            <v>21</v>
          </cell>
        </row>
        <row r="344">
          <cell r="O344">
            <v>5365.7629833654155</v>
          </cell>
          <cell r="T344">
            <v>21</v>
          </cell>
        </row>
        <row r="347">
          <cell r="T347" t="str">
            <v>_</v>
          </cell>
        </row>
        <row r="348">
          <cell r="T348" t="str">
            <v>_</v>
          </cell>
        </row>
        <row r="349">
          <cell r="T349" t="str">
            <v>_</v>
          </cell>
        </row>
        <row r="350">
          <cell r="T350" t="str">
            <v>_</v>
          </cell>
        </row>
        <row r="351">
          <cell r="O351">
            <v>2952.1770588614595</v>
          </cell>
          <cell r="T351">
            <v>21</v>
          </cell>
        </row>
        <row r="354">
          <cell r="O354">
            <v>2809.7955601643516</v>
          </cell>
          <cell r="T354">
            <v>21</v>
          </cell>
        </row>
        <row r="357">
          <cell r="T357" t="str">
            <v>_</v>
          </cell>
        </row>
        <row r="358">
          <cell r="T358" t="str">
            <v>_</v>
          </cell>
        </row>
        <row r="359">
          <cell r="T359" t="str">
            <v>_</v>
          </cell>
        </row>
        <row r="360">
          <cell r="T360" t="str">
            <v>_</v>
          </cell>
        </row>
        <row r="361">
          <cell r="O361">
            <v>103877.30312216032</v>
          </cell>
          <cell r="T361" t="str">
            <v>_</v>
          </cell>
        </row>
        <row r="362">
          <cell r="O362">
            <v>11523.881359504001</v>
          </cell>
          <cell r="T362" t="str">
            <v>_</v>
          </cell>
        </row>
        <row r="363">
          <cell r="O363">
            <v>1607.811203264</v>
          </cell>
          <cell r="T363">
            <v>21</v>
          </cell>
        </row>
        <row r="366">
          <cell r="O366">
            <v>3445.52434984</v>
          </cell>
          <cell r="T366">
            <v>21</v>
          </cell>
        </row>
        <row r="369">
          <cell r="O369">
            <v>1443.7683561600002</v>
          </cell>
          <cell r="T369">
            <v>21</v>
          </cell>
        </row>
        <row r="372">
          <cell r="O372">
            <v>1340.50925184</v>
          </cell>
          <cell r="T372">
            <v>21</v>
          </cell>
        </row>
        <row r="375">
          <cell r="O375">
            <v>3686.2681984000005</v>
          </cell>
          <cell r="T375">
            <v>21</v>
          </cell>
        </row>
        <row r="378">
          <cell r="T378" t="str">
            <v>_</v>
          </cell>
        </row>
        <row r="379">
          <cell r="O379">
            <v>43759.630790592</v>
          </cell>
          <cell r="T379" t="str">
            <v>_</v>
          </cell>
        </row>
        <row r="380">
          <cell r="O380">
            <v>9671.4613632</v>
          </cell>
          <cell r="T380">
            <v>21</v>
          </cell>
        </row>
        <row r="383">
          <cell r="O383">
            <v>1071.19119744</v>
          </cell>
          <cell r="T383">
            <v>21</v>
          </cell>
        </row>
        <row r="386">
          <cell r="O386">
            <v>2837.592576</v>
          </cell>
          <cell r="T386">
            <v>21</v>
          </cell>
        </row>
        <row r="389">
          <cell r="O389">
            <v>223.03477555200004</v>
          </cell>
          <cell r="T389">
            <v>21</v>
          </cell>
        </row>
        <row r="392">
          <cell r="O392">
            <v>14256.350878399999</v>
          </cell>
          <cell r="T392">
            <v>21</v>
          </cell>
        </row>
        <row r="395">
          <cell r="O395">
            <v>9000</v>
          </cell>
          <cell r="T395">
            <v>21</v>
          </cell>
        </row>
        <row r="398">
          <cell r="O398">
            <v>1900</v>
          </cell>
          <cell r="T398">
            <v>21</v>
          </cell>
        </row>
        <row r="401">
          <cell r="O401">
            <v>4800</v>
          </cell>
          <cell r="T401">
            <v>21</v>
          </cell>
        </row>
        <row r="404">
          <cell r="T404" t="str">
            <v>_</v>
          </cell>
        </row>
        <row r="405">
          <cell r="O405">
            <v>6788.245705683507</v>
          </cell>
          <cell r="T405" t="str">
            <v>_</v>
          </cell>
        </row>
        <row r="406">
          <cell r="O406">
            <v>557.37370031616</v>
          </cell>
          <cell r="T406">
            <v>21</v>
          </cell>
        </row>
        <row r="409">
          <cell r="O409">
            <v>437.79889305035516</v>
          </cell>
          <cell r="T409">
            <v>21</v>
          </cell>
        </row>
        <row r="412">
          <cell r="O412">
            <v>114.90225705503998</v>
          </cell>
          <cell r="T412">
            <v>21</v>
          </cell>
        </row>
        <row r="415">
          <cell r="O415">
            <v>100.190855261952</v>
          </cell>
          <cell r="T415">
            <v>21</v>
          </cell>
        </row>
        <row r="418">
          <cell r="O418">
            <v>577.98</v>
          </cell>
          <cell r="T418">
            <v>21</v>
          </cell>
        </row>
        <row r="421">
          <cell r="O421">
            <v>5000</v>
          </cell>
          <cell r="T421">
            <v>21</v>
          </cell>
        </row>
        <row r="424">
          <cell r="T424" t="str">
            <v>_</v>
          </cell>
        </row>
        <row r="425">
          <cell r="O425">
            <v>496.5452663808</v>
          </cell>
          <cell r="T425" t="str">
            <v>_</v>
          </cell>
        </row>
        <row r="426">
          <cell r="O426">
            <v>496.5452663808</v>
          </cell>
          <cell r="T426">
            <v>21</v>
          </cell>
        </row>
        <row r="429">
          <cell r="T429" t="str">
            <v>_</v>
          </cell>
        </row>
        <row r="430">
          <cell r="O430">
            <v>41309</v>
          </cell>
          <cell r="T430" t="str">
            <v>_</v>
          </cell>
        </row>
        <row r="431">
          <cell r="O431">
            <v>4000</v>
          </cell>
          <cell r="T431">
            <v>21</v>
          </cell>
        </row>
        <row r="434">
          <cell r="O434">
            <v>1350</v>
          </cell>
          <cell r="T434">
            <v>21</v>
          </cell>
        </row>
        <row r="437">
          <cell r="O437">
            <v>6250</v>
          </cell>
          <cell r="T437">
            <v>21</v>
          </cell>
        </row>
        <row r="440">
          <cell r="O440">
            <v>975</v>
          </cell>
          <cell r="T440">
            <v>21</v>
          </cell>
        </row>
        <row r="443">
          <cell r="O443">
            <v>1000</v>
          </cell>
          <cell r="T443">
            <v>21</v>
          </cell>
        </row>
        <row r="446">
          <cell r="O446">
            <v>400</v>
          </cell>
          <cell r="T446">
            <v>21</v>
          </cell>
        </row>
        <row r="449">
          <cell r="O449">
            <v>900</v>
          </cell>
          <cell r="T449">
            <v>21</v>
          </cell>
        </row>
        <row r="452">
          <cell r="O452">
            <v>1140</v>
          </cell>
          <cell r="T452">
            <v>21</v>
          </cell>
        </row>
        <row r="455">
          <cell r="O455">
            <v>600</v>
          </cell>
          <cell r="T455">
            <v>21</v>
          </cell>
        </row>
        <row r="458">
          <cell r="O458">
            <v>4700</v>
          </cell>
          <cell r="T458">
            <v>21</v>
          </cell>
        </row>
        <row r="461">
          <cell r="O461">
            <v>3960</v>
          </cell>
          <cell r="T461">
            <v>21</v>
          </cell>
        </row>
        <row r="464">
          <cell r="O464">
            <v>1980</v>
          </cell>
          <cell r="T464">
            <v>21</v>
          </cell>
        </row>
        <row r="467">
          <cell r="O467">
            <v>300</v>
          </cell>
          <cell r="T467">
            <v>21</v>
          </cell>
        </row>
        <row r="470">
          <cell r="O470">
            <v>160</v>
          </cell>
          <cell r="T470">
            <v>21</v>
          </cell>
        </row>
        <row r="473">
          <cell r="O473">
            <v>75</v>
          </cell>
          <cell r="T473">
            <v>21</v>
          </cell>
        </row>
        <row r="476">
          <cell r="O476">
            <v>214</v>
          </cell>
          <cell r="T476">
            <v>21</v>
          </cell>
        </row>
        <row r="479">
          <cell r="O479">
            <v>2400</v>
          </cell>
          <cell r="T479">
            <v>21</v>
          </cell>
        </row>
        <row r="482">
          <cell r="O482">
            <v>3450</v>
          </cell>
          <cell r="T482">
            <v>21</v>
          </cell>
        </row>
        <row r="485">
          <cell r="O485">
            <v>180</v>
          </cell>
          <cell r="T485">
            <v>21</v>
          </cell>
        </row>
        <row r="488">
          <cell r="O488">
            <v>1275</v>
          </cell>
          <cell r="T488">
            <v>21</v>
          </cell>
        </row>
        <row r="491">
          <cell r="O491">
            <v>6000</v>
          </cell>
          <cell r="T491">
            <v>21</v>
          </cell>
        </row>
        <row r="494">
          <cell r="T494" t="str">
            <v>_</v>
          </cell>
        </row>
        <row r="495">
          <cell r="T495" t="str">
            <v>_</v>
          </cell>
        </row>
        <row r="496">
          <cell r="O496">
            <v>212710.29960456045</v>
          </cell>
          <cell r="T496" t="str">
            <v>_</v>
          </cell>
        </row>
        <row r="497">
          <cell r="O497">
            <v>54479.953690403</v>
          </cell>
          <cell r="T497" t="str">
            <v>_</v>
          </cell>
        </row>
        <row r="498">
          <cell r="O498">
            <v>3091.0418393304194</v>
          </cell>
          <cell r="T498">
            <v>21</v>
          </cell>
        </row>
        <row r="501">
          <cell r="O501">
            <v>11743.006250476032</v>
          </cell>
          <cell r="T501">
            <v>21</v>
          </cell>
        </row>
        <row r="504">
          <cell r="O504">
            <v>2555.5153581669124</v>
          </cell>
          <cell r="T504">
            <v>21</v>
          </cell>
        </row>
        <row r="507">
          <cell r="O507">
            <v>7061.7642634630465</v>
          </cell>
          <cell r="T507">
            <v>21</v>
          </cell>
        </row>
        <row r="510">
          <cell r="T510" t="str">
            <v>_</v>
          </cell>
        </row>
        <row r="511">
          <cell r="T511" t="str">
            <v>_</v>
          </cell>
        </row>
        <row r="512">
          <cell r="T512" t="str">
            <v>_</v>
          </cell>
        </row>
        <row r="513">
          <cell r="T513" t="str">
            <v>_</v>
          </cell>
        </row>
        <row r="514">
          <cell r="T514" t="str">
            <v>_</v>
          </cell>
        </row>
        <row r="515">
          <cell r="T515" t="str">
            <v>_</v>
          </cell>
        </row>
        <row r="516">
          <cell r="O516">
            <v>3158.2113334780165</v>
          </cell>
          <cell r="T516">
            <v>21</v>
          </cell>
        </row>
        <row r="519">
          <cell r="O519">
            <v>11053.508383984641</v>
          </cell>
          <cell r="T519">
            <v>21</v>
          </cell>
        </row>
        <row r="522">
          <cell r="O522">
            <v>8576.399134181762</v>
          </cell>
          <cell r="T522">
            <v>21</v>
          </cell>
        </row>
        <row r="525">
          <cell r="O525">
            <v>7240.507127322176</v>
          </cell>
          <cell r="T525">
            <v>21</v>
          </cell>
        </row>
        <row r="528">
          <cell r="T528" t="str">
            <v>_</v>
          </cell>
        </row>
        <row r="529">
          <cell r="O529">
            <v>7421.128716055039</v>
          </cell>
          <cell r="T529" t="str">
            <v>_</v>
          </cell>
        </row>
        <row r="530">
          <cell r="O530">
            <v>4308.88215688448</v>
          </cell>
          <cell r="T530">
            <v>21</v>
          </cell>
        </row>
        <row r="533">
          <cell r="O533">
            <v>2300.7923980288</v>
          </cell>
          <cell r="T533">
            <v>21</v>
          </cell>
        </row>
        <row r="536">
          <cell r="O536">
            <v>311.45416114176</v>
          </cell>
          <cell r="T536">
            <v>21</v>
          </cell>
        </row>
        <row r="539">
          <cell r="T539" t="str">
            <v>_</v>
          </cell>
        </row>
        <row r="540">
          <cell r="T540" t="str">
            <v>_</v>
          </cell>
        </row>
        <row r="541">
          <cell r="O541">
            <v>500</v>
          </cell>
          <cell r="T541">
            <v>21</v>
          </cell>
        </row>
        <row r="544">
          <cell r="T544" t="str">
            <v>_</v>
          </cell>
        </row>
        <row r="545">
          <cell r="O545">
            <v>2280.8825868542135</v>
          </cell>
          <cell r="T545" t="str">
            <v>_</v>
          </cell>
        </row>
        <row r="546">
          <cell r="O546">
            <v>1323.27989607229</v>
          </cell>
          <cell r="T546">
            <v>21</v>
          </cell>
        </row>
        <row r="549">
          <cell r="O549">
            <v>233.86497132559842</v>
          </cell>
          <cell r="T549">
            <v>21</v>
          </cell>
        </row>
        <row r="552">
          <cell r="O552">
            <v>25.125988654816357</v>
          </cell>
          <cell r="T552">
            <v>21</v>
          </cell>
        </row>
        <row r="555">
          <cell r="O555">
            <v>108.7738601881329</v>
          </cell>
          <cell r="T555">
            <v>21</v>
          </cell>
        </row>
        <row r="558">
          <cell r="O558">
            <v>42.684861413376</v>
          </cell>
          <cell r="T558">
            <v>21</v>
          </cell>
        </row>
        <row r="561">
          <cell r="T561" t="str">
            <v>_</v>
          </cell>
        </row>
        <row r="562">
          <cell r="T562" t="str">
            <v>_</v>
          </cell>
        </row>
        <row r="563">
          <cell r="O563">
            <v>547.1530091999999</v>
          </cell>
          <cell r="T563">
            <v>21</v>
          </cell>
        </row>
        <row r="566">
          <cell r="T566" t="str">
            <v>_</v>
          </cell>
        </row>
        <row r="567">
          <cell r="O567">
            <v>6891.26988384334</v>
          </cell>
          <cell r="T567" t="str">
            <v>_</v>
          </cell>
        </row>
        <row r="568">
          <cell r="O568">
            <v>8.599178784</v>
          </cell>
          <cell r="T568">
            <v>21</v>
          </cell>
        </row>
        <row r="571">
          <cell r="O571">
            <v>230.23607712</v>
          </cell>
          <cell r="T571">
            <v>21</v>
          </cell>
        </row>
        <row r="574">
          <cell r="O574">
            <v>212.17008555200002</v>
          </cell>
          <cell r="T574">
            <v>21</v>
          </cell>
        </row>
        <row r="577">
          <cell r="O577">
            <v>715.914456928</v>
          </cell>
          <cell r="T577">
            <v>21</v>
          </cell>
        </row>
        <row r="580">
          <cell r="O580">
            <v>317.84147331200006</v>
          </cell>
          <cell r="T580">
            <v>21</v>
          </cell>
        </row>
        <row r="583">
          <cell r="O583">
            <v>5015.44436376</v>
          </cell>
          <cell r="T583">
            <v>21</v>
          </cell>
        </row>
        <row r="586">
          <cell r="O586">
            <v>60.93030383999999</v>
          </cell>
          <cell r="T586">
            <v>21</v>
          </cell>
        </row>
        <row r="589">
          <cell r="O589">
            <v>190.75770647999997</v>
          </cell>
          <cell r="T589">
            <v>21</v>
          </cell>
        </row>
        <row r="592">
          <cell r="O592">
            <v>25.515760049471996</v>
          </cell>
          <cell r="T592">
            <v>21</v>
          </cell>
        </row>
        <row r="595">
          <cell r="O595">
            <v>113.86047801786792</v>
          </cell>
          <cell r="T595">
            <v>21</v>
          </cell>
        </row>
        <row r="598">
          <cell r="T598" t="str">
            <v>_</v>
          </cell>
        </row>
        <row r="599">
          <cell r="O599">
            <v>8078.321011002111</v>
          </cell>
          <cell r="T599" t="str">
            <v>_</v>
          </cell>
        </row>
        <row r="600">
          <cell r="O600">
            <v>100.416216768</v>
          </cell>
          <cell r="T600">
            <v>21</v>
          </cell>
        </row>
        <row r="603">
          <cell r="O603">
            <v>3085.1693419999997</v>
          </cell>
          <cell r="T603">
            <v>21</v>
          </cell>
        </row>
        <row r="606">
          <cell r="O606">
            <v>735.8974728000001</v>
          </cell>
          <cell r="T606">
            <v>21</v>
          </cell>
        </row>
        <row r="609">
          <cell r="O609">
            <v>1720.8974727999998</v>
          </cell>
          <cell r="T609">
            <v>21</v>
          </cell>
        </row>
        <row r="612">
          <cell r="O612">
            <v>60.194251488000006</v>
          </cell>
          <cell r="T612">
            <v>21</v>
          </cell>
        </row>
        <row r="615">
          <cell r="O615">
            <v>1700.034832</v>
          </cell>
          <cell r="T615">
            <v>21</v>
          </cell>
        </row>
        <row r="618">
          <cell r="O618">
            <v>10.540928832</v>
          </cell>
          <cell r="T618">
            <v>21</v>
          </cell>
        </row>
        <row r="621">
          <cell r="O621">
            <v>253.62368008</v>
          </cell>
          <cell r="T621">
            <v>21</v>
          </cell>
        </row>
        <row r="624">
          <cell r="O624">
            <v>372.02506864</v>
          </cell>
          <cell r="T624">
            <v>21</v>
          </cell>
        </row>
        <row r="627">
          <cell r="O627">
            <v>16.928923383998033</v>
          </cell>
          <cell r="T627">
            <v>21</v>
          </cell>
        </row>
        <row r="630">
          <cell r="O630">
            <v>22.592822210112004</v>
          </cell>
          <cell r="T630">
            <v>21</v>
          </cell>
        </row>
        <row r="633">
          <cell r="T633" t="str">
            <v>_</v>
          </cell>
        </row>
        <row r="634">
          <cell r="O634">
            <v>2272.833562214582</v>
          </cell>
          <cell r="T634" t="str">
            <v>_</v>
          </cell>
        </row>
        <row r="635">
          <cell r="O635">
            <v>275.47115013120003</v>
          </cell>
          <cell r="T635">
            <v>21</v>
          </cell>
        </row>
        <row r="638">
          <cell r="O638">
            <v>248.82805457280006</v>
          </cell>
          <cell r="T638">
            <v>21</v>
          </cell>
        </row>
        <row r="641">
          <cell r="O641">
            <v>432.509112576</v>
          </cell>
          <cell r="T641">
            <v>21</v>
          </cell>
        </row>
        <row r="644">
          <cell r="O644">
            <v>650.37673709568</v>
          </cell>
          <cell r="T644">
            <v>21</v>
          </cell>
        </row>
        <row r="647">
          <cell r="T647" t="str">
            <v>_</v>
          </cell>
        </row>
        <row r="648">
          <cell r="T648" t="str">
            <v>_</v>
          </cell>
        </row>
        <row r="649">
          <cell r="O649">
            <v>615.4176859084802</v>
          </cell>
          <cell r="T649">
            <v>21</v>
          </cell>
        </row>
        <row r="652">
          <cell r="O652">
            <v>50.23082193042202</v>
          </cell>
          <cell r="T652">
            <v>21</v>
          </cell>
        </row>
        <row r="655">
          <cell r="T655" t="str">
            <v>_</v>
          </cell>
        </row>
        <row r="656">
          <cell r="O656">
            <v>3735.279828926711</v>
          </cell>
          <cell r="T656" t="str">
            <v>_</v>
          </cell>
        </row>
        <row r="657">
          <cell r="O657">
            <v>169.99623432960004</v>
          </cell>
          <cell r="T657">
            <v>21</v>
          </cell>
        </row>
        <row r="660">
          <cell r="O660">
            <v>20.928055680000007</v>
          </cell>
          <cell r="T660">
            <v>21</v>
          </cell>
        </row>
        <row r="663">
          <cell r="O663">
            <v>30.51321504</v>
          </cell>
          <cell r="T663">
            <v>21</v>
          </cell>
        </row>
        <row r="666">
          <cell r="O666">
            <v>572.4042945599999</v>
          </cell>
          <cell r="T666">
            <v>21</v>
          </cell>
        </row>
        <row r="669">
          <cell r="O669">
            <v>2150</v>
          </cell>
          <cell r="T669">
            <v>21</v>
          </cell>
        </row>
        <row r="672">
          <cell r="O672">
            <v>627</v>
          </cell>
          <cell r="T672">
            <v>21</v>
          </cell>
        </row>
        <row r="675">
          <cell r="O675">
            <v>137</v>
          </cell>
          <cell r="T675">
            <v>21</v>
          </cell>
        </row>
        <row r="678">
          <cell r="O678">
            <v>27.43802931711104</v>
          </cell>
          <cell r="T678">
            <v>21</v>
          </cell>
        </row>
        <row r="681">
          <cell r="T681" t="str">
            <v>_</v>
          </cell>
        </row>
        <row r="682">
          <cell r="O682">
            <v>2111.55369941312</v>
          </cell>
          <cell r="T682" t="str">
            <v>_</v>
          </cell>
        </row>
        <row r="683">
          <cell r="O683">
            <v>23.42742912</v>
          </cell>
          <cell r="T683">
            <v>21</v>
          </cell>
        </row>
        <row r="686">
          <cell r="O686">
            <v>2060</v>
          </cell>
          <cell r="T686">
            <v>21</v>
          </cell>
        </row>
        <row r="689">
          <cell r="O689">
            <v>28.12627029312</v>
          </cell>
          <cell r="T689">
            <v>21</v>
          </cell>
        </row>
        <row r="692">
          <cell r="T692" t="str">
            <v>_</v>
          </cell>
        </row>
        <row r="693">
          <cell r="O693">
            <v>139.38192757224576</v>
          </cell>
          <cell r="T693" t="str">
            <v>_</v>
          </cell>
        </row>
        <row r="694">
          <cell r="O694">
            <v>40.6237883904</v>
          </cell>
          <cell r="T694">
            <v>21</v>
          </cell>
        </row>
        <row r="697">
          <cell r="O697">
            <v>97.119</v>
          </cell>
          <cell r="T697">
            <v>21</v>
          </cell>
        </row>
        <row r="700">
          <cell r="O700">
            <v>1.63913918184576</v>
          </cell>
          <cell r="T700">
            <v>21</v>
          </cell>
        </row>
        <row r="703">
          <cell r="T703" t="str">
            <v>_</v>
          </cell>
        </row>
        <row r="704">
          <cell r="O704">
            <v>102991.7255014268</v>
          </cell>
          <cell r="T704" t="str">
            <v>_</v>
          </cell>
        </row>
        <row r="705">
          <cell r="O705">
            <v>5000</v>
          </cell>
          <cell r="T705">
            <v>21</v>
          </cell>
        </row>
        <row r="708">
          <cell r="O708">
            <v>5586.0762490848</v>
          </cell>
          <cell r="T708">
            <v>21</v>
          </cell>
        </row>
        <row r="711">
          <cell r="O711">
            <v>286.60230708480003</v>
          </cell>
          <cell r="T711">
            <v>21</v>
          </cell>
        </row>
        <row r="714">
          <cell r="O714">
            <v>566.84481686784</v>
          </cell>
          <cell r="T714">
            <v>21</v>
          </cell>
        </row>
        <row r="717">
          <cell r="O717">
            <v>7504.81412701312</v>
          </cell>
          <cell r="T717">
            <v>21</v>
          </cell>
        </row>
        <row r="720">
          <cell r="O720">
            <v>2212.4226816921605</v>
          </cell>
          <cell r="T720">
            <v>21</v>
          </cell>
        </row>
        <row r="723">
          <cell r="T723" t="str">
            <v>_</v>
          </cell>
        </row>
        <row r="724">
          <cell r="T724" t="str">
            <v>_</v>
          </cell>
        </row>
        <row r="725">
          <cell r="O725">
            <v>3474.5040000000004</v>
          </cell>
          <cell r="T725">
            <v>21</v>
          </cell>
        </row>
        <row r="728">
          <cell r="O728">
            <v>10513.45951866752</v>
          </cell>
          <cell r="T728">
            <v>21</v>
          </cell>
        </row>
        <row r="731">
          <cell r="O731">
            <v>44253.022000000004</v>
          </cell>
          <cell r="T731">
            <v>21</v>
          </cell>
        </row>
        <row r="734">
          <cell r="O734">
            <v>2499.9217501402663</v>
          </cell>
          <cell r="T734">
            <v>21</v>
          </cell>
        </row>
        <row r="737">
          <cell r="T737" t="str">
            <v>_</v>
          </cell>
        </row>
        <row r="738">
          <cell r="T738" t="str">
            <v>_</v>
          </cell>
        </row>
        <row r="739">
          <cell r="O739">
            <v>1582.6816291238401</v>
          </cell>
          <cell r="T739">
            <v>21</v>
          </cell>
        </row>
        <row r="742">
          <cell r="O742">
            <v>19121.4894353952</v>
          </cell>
          <cell r="T742">
            <v>21</v>
          </cell>
        </row>
        <row r="745">
          <cell r="O745">
            <v>389.8869863572643</v>
          </cell>
          <cell r="T745">
            <v>21</v>
          </cell>
        </row>
        <row r="748">
          <cell r="T748" t="str">
            <v>_</v>
          </cell>
        </row>
        <row r="749">
          <cell r="O749">
            <v>3721.6732143792724</v>
          </cell>
          <cell r="T749" t="str">
            <v>_</v>
          </cell>
        </row>
        <row r="750">
          <cell r="O750">
            <v>981.6033577163521</v>
          </cell>
          <cell r="T750">
            <v>21</v>
          </cell>
        </row>
        <row r="753">
          <cell r="T753" t="str">
            <v>_</v>
          </cell>
        </row>
        <row r="754">
          <cell r="T754" t="str">
            <v>_</v>
          </cell>
        </row>
        <row r="755">
          <cell r="O755">
            <v>1177.176</v>
          </cell>
          <cell r="T755">
            <v>21</v>
          </cell>
        </row>
        <row r="758">
          <cell r="O758">
            <v>567.10367396928</v>
          </cell>
          <cell r="T758">
            <v>21</v>
          </cell>
        </row>
        <row r="761">
          <cell r="O761">
            <v>119.87557335936</v>
          </cell>
          <cell r="T761">
            <v>21</v>
          </cell>
        </row>
        <row r="764">
          <cell r="O764">
            <v>501.955849465728</v>
          </cell>
          <cell r="T764">
            <v>21</v>
          </cell>
        </row>
        <row r="767">
          <cell r="O767">
            <v>112.59512933759999</v>
          </cell>
          <cell r="T767">
            <v>21</v>
          </cell>
        </row>
        <row r="770">
          <cell r="O770">
            <v>70.03483200000001</v>
          </cell>
          <cell r="T770">
            <v>21</v>
          </cell>
        </row>
        <row r="773">
          <cell r="O773">
            <v>42.020899199999995</v>
          </cell>
          <cell r="T773">
            <v>21</v>
          </cell>
        </row>
        <row r="776">
          <cell r="O776">
            <v>47.9393682</v>
          </cell>
          <cell r="T776">
            <v>21</v>
          </cell>
        </row>
        <row r="779">
          <cell r="O779">
            <v>101.36853113095295</v>
          </cell>
          <cell r="T779">
            <v>21</v>
          </cell>
        </row>
        <row r="782">
          <cell r="T782" t="str">
            <v>_</v>
          </cell>
        </row>
        <row r="783">
          <cell r="O783">
            <v>5370.7755706076805</v>
          </cell>
          <cell r="T783" t="str">
            <v>_</v>
          </cell>
        </row>
        <row r="784">
          <cell r="O784">
            <v>624.5278132224</v>
          </cell>
          <cell r="T784">
            <v>21</v>
          </cell>
        </row>
        <row r="787">
          <cell r="O787">
            <v>43.640572416</v>
          </cell>
          <cell r="T787">
            <v>21</v>
          </cell>
        </row>
        <row r="790">
          <cell r="O790">
            <v>117.61238842304</v>
          </cell>
          <cell r="T790">
            <v>21</v>
          </cell>
        </row>
        <row r="793">
          <cell r="T793" t="str">
            <v>_</v>
          </cell>
        </row>
        <row r="794">
          <cell r="T794" t="str">
            <v>_</v>
          </cell>
        </row>
        <row r="795">
          <cell r="O795">
            <v>103.91205477296</v>
          </cell>
          <cell r="T795">
            <v>21</v>
          </cell>
        </row>
        <row r="798">
          <cell r="O798">
            <v>106.40307015632001</v>
          </cell>
          <cell r="T798">
            <v>21</v>
          </cell>
        </row>
        <row r="801">
          <cell r="O801">
            <v>77.70041907376</v>
          </cell>
          <cell r="T801">
            <v>21</v>
          </cell>
        </row>
        <row r="804">
          <cell r="O804">
            <v>4.226382394080001</v>
          </cell>
          <cell r="T804">
            <v>21</v>
          </cell>
        </row>
        <row r="807">
          <cell r="O807">
            <v>860.2624082995202</v>
          </cell>
          <cell r="T807">
            <v>21</v>
          </cell>
        </row>
        <row r="810">
          <cell r="O810">
            <v>1902.17551325184</v>
          </cell>
          <cell r="T810">
            <v>21</v>
          </cell>
        </row>
        <row r="813">
          <cell r="O813">
            <v>1530.31494859776</v>
          </cell>
          <cell r="T813">
            <v>21</v>
          </cell>
        </row>
        <row r="816">
          <cell r="T816" t="str">
            <v>_</v>
          </cell>
        </row>
        <row r="817">
          <cell r="O817">
            <v>13215.520411862335</v>
          </cell>
          <cell r="T817" t="str">
            <v>_</v>
          </cell>
        </row>
        <row r="818">
          <cell r="O818">
            <v>3020.891915741785</v>
          </cell>
          <cell r="T818">
            <v>21</v>
          </cell>
        </row>
        <row r="821">
          <cell r="T821" t="str">
            <v>_</v>
          </cell>
        </row>
        <row r="822">
          <cell r="T822" t="str">
            <v>_</v>
          </cell>
        </row>
        <row r="823">
          <cell r="T823" t="str">
            <v>_</v>
          </cell>
        </row>
        <row r="824">
          <cell r="O824">
            <v>489.05470176353276</v>
          </cell>
          <cell r="T824">
            <v>21</v>
          </cell>
        </row>
        <row r="827">
          <cell r="O827">
            <v>219.125773343232</v>
          </cell>
          <cell r="T827">
            <v>21</v>
          </cell>
        </row>
        <row r="830">
          <cell r="O830">
            <v>44.18898</v>
          </cell>
          <cell r="T830">
            <v>21</v>
          </cell>
        </row>
        <row r="833">
          <cell r="O833">
            <v>4836.210279420422</v>
          </cell>
          <cell r="T833">
            <v>21</v>
          </cell>
        </row>
        <row r="836">
          <cell r="T836" t="str">
            <v>_</v>
          </cell>
        </row>
        <row r="837">
          <cell r="T837" t="str">
            <v>_</v>
          </cell>
        </row>
        <row r="838">
          <cell r="T838" t="str">
            <v>_</v>
          </cell>
        </row>
        <row r="839">
          <cell r="T839" t="str">
            <v>_</v>
          </cell>
        </row>
        <row r="840">
          <cell r="O840">
            <v>2518.746028669715</v>
          </cell>
          <cell r="T840">
            <v>21</v>
          </cell>
        </row>
        <row r="843">
          <cell r="O843">
            <v>2087.302732923648</v>
          </cell>
          <cell r="T843">
            <v>21</v>
          </cell>
        </row>
        <row r="846">
          <cell r="T846" t="str">
            <v>_</v>
          </cell>
        </row>
        <row r="847">
          <cell r="T847" t="str">
            <v>_</v>
          </cell>
        </row>
        <row r="848">
          <cell r="T848" t="str">
            <v>_</v>
          </cell>
        </row>
        <row r="849">
          <cell r="T849" t="str">
            <v>_</v>
          </cell>
        </row>
        <row r="850">
          <cell r="O850">
            <v>103877.30312216032</v>
          </cell>
          <cell r="T850" t="str">
            <v>_</v>
          </cell>
        </row>
        <row r="851">
          <cell r="O851">
            <v>11523.881359504001</v>
          </cell>
          <cell r="T851" t="str">
            <v>_</v>
          </cell>
        </row>
        <row r="852">
          <cell r="O852">
            <v>1607.811203264</v>
          </cell>
          <cell r="T852">
            <v>21</v>
          </cell>
        </row>
        <row r="855">
          <cell r="O855">
            <v>3445.52434984</v>
          </cell>
          <cell r="T855">
            <v>21</v>
          </cell>
        </row>
        <row r="858">
          <cell r="O858">
            <v>1443.7683561600002</v>
          </cell>
          <cell r="T858">
            <v>21</v>
          </cell>
        </row>
        <row r="861">
          <cell r="O861">
            <v>1340.50925184</v>
          </cell>
          <cell r="T861">
            <v>21</v>
          </cell>
        </row>
        <row r="864">
          <cell r="O864">
            <v>3686.2681984000005</v>
          </cell>
          <cell r="T864">
            <v>21</v>
          </cell>
        </row>
        <row r="867">
          <cell r="T867" t="str">
            <v>_</v>
          </cell>
        </row>
        <row r="868">
          <cell r="O868">
            <v>43759.630790592</v>
          </cell>
          <cell r="T868" t="str">
            <v>_</v>
          </cell>
        </row>
        <row r="869">
          <cell r="O869">
            <v>9671.4613632</v>
          </cell>
          <cell r="T869">
            <v>21</v>
          </cell>
        </row>
        <row r="872">
          <cell r="O872">
            <v>1071.19119744</v>
          </cell>
          <cell r="T872">
            <v>21</v>
          </cell>
        </row>
        <row r="875">
          <cell r="O875">
            <v>2837.592576</v>
          </cell>
          <cell r="T875">
            <v>21</v>
          </cell>
        </row>
        <row r="878">
          <cell r="O878">
            <v>223.03477555200004</v>
          </cell>
          <cell r="T878">
            <v>21</v>
          </cell>
        </row>
        <row r="881">
          <cell r="O881">
            <v>14256.350878399999</v>
          </cell>
          <cell r="T881">
            <v>21</v>
          </cell>
        </row>
        <row r="884">
          <cell r="O884">
            <v>9000</v>
          </cell>
          <cell r="T884">
            <v>21</v>
          </cell>
        </row>
        <row r="887">
          <cell r="O887">
            <v>1900</v>
          </cell>
          <cell r="T887">
            <v>21</v>
          </cell>
        </row>
        <row r="890">
          <cell r="O890">
            <v>4800</v>
          </cell>
          <cell r="T890">
            <v>21</v>
          </cell>
        </row>
        <row r="893">
          <cell r="T893" t="str">
            <v>_</v>
          </cell>
        </row>
        <row r="894">
          <cell r="O894">
            <v>6788.245705683507</v>
          </cell>
          <cell r="T894" t="str">
            <v>_</v>
          </cell>
        </row>
        <row r="895">
          <cell r="O895">
            <v>557.37370031616</v>
          </cell>
          <cell r="T895">
            <v>21</v>
          </cell>
        </row>
        <row r="898">
          <cell r="O898">
            <v>437.79889305035516</v>
          </cell>
          <cell r="T898">
            <v>21</v>
          </cell>
        </row>
        <row r="901">
          <cell r="O901">
            <v>114.90225705503998</v>
          </cell>
          <cell r="T901">
            <v>21</v>
          </cell>
        </row>
        <row r="904">
          <cell r="O904">
            <v>100.190855261952</v>
          </cell>
          <cell r="T904">
            <v>21</v>
          </cell>
        </row>
        <row r="907">
          <cell r="O907">
            <v>577.98</v>
          </cell>
          <cell r="T907">
            <v>21</v>
          </cell>
        </row>
        <row r="910">
          <cell r="O910">
            <v>5000</v>
          </cell>
          <cell r="T910">
            <v>21</v>
          </cell>
        </row>
        <row r="913">
          <cell r="T913" t="str">
            <v>_</v>
          </cell>
        </row>
        <row r="914">
          <cell r="O914">
            <v>496.5452663808</v>
          </cell>
          <cell r="T914" t="str">
            <v>_</v>
          </cell>
        </row>
        <row r="915">
          <cell r="O915">
            <v>496.5452663808</v>
          </cell>
          <cell r="T915">
            <v>21</v>
          </cell>
        </row>
        <row r="918">
          <cell r="T918" t="str">
            <v>_</v>
          </cell>
        </row>
        <row r="919">
          <cell r="O919">
            <v>41309</v>
          </cell>
          <cell r="T919" t="str">
            <v>_</v>
          </cell>
        </row>
        <row r="920">
          <cell r="O920">
            <v>4000</v>
          </cell>
          <cell r="T920">
            <v>21</v>
          </cell>
        </row>
        <row r="923">
          <cell r="O923">
            <v>1350</v>
          </cell>
          <cell r="T923">
            <v>21</v>
          </cell>
        </row>
        <row r="926">
          <cell r="O926">
            <v>6250</v>
          </cell>
          <cell r="T926">
            <v>21</v>
          </cell>
        </row>
        <row r="929">
          <cell r="O929">
            <v>975</v>
          </cell>
          <cell r="T929">
            <v>21</v>
          </cell>
        </row>
        <row r="932">
          <cell r="O932">
            <v>1000</v>
          </cell>
          <cell r="T932">
            <v>21</v>
          </cell>
        </row>
        <row r="935">
          <cell r="O935">
            <v>400</v>
          </cell>
          <cell r="T935">
            <v>21</v>
          </cell>
        </row>
        <row r="938">
          <cell r="O938">
            <v>900</v>
          </cell>
          <cell r="T938">
            <v>21</v>
          </cell>
        </row>
        <row r="941">
          <cell r="O941">
            <v>1140</v>
          </cell>
          <cell r="T941">
            <v>21</v>
          </cell>
        </row>
        <row r="944">
          <cell r="O944">
            <v>600</v>
          </cell>
          <cell r="T944">
            <v>21</v>
          </cell>
        </row>
        <row r="947">
          <cell r="O947">
            <v>4700</v>
          </cell>
          <cell r="T947">
            <v>21</v>
          </cell>
        </row>
        <row r="950">
          <cell r="O950">
            <v>3960</v>
          </cell>
          <cell r="T950">
            <v>21</v>
          </cell>
        </row>
        <row r="953">
          <cell r="O953">
            <v>1980</v>
          </cell>
          <cell r="T953">
            <v>21</v>
          </cell>
        </row>
        <row r="956">
          <cell r="O956">
            <v>300</v>
          </cell>
          <cell r="T956">
            <v>21</v>
          </cell>
        </row>
        <row r="959">
          <cell r="O959">
            <v>160</v>
          </cell>
          <cell r="T959">
            <v>21</v>
          </cell>
        </row>
        <row r="962">
          <cell r="O962">
            <v>75</v>
          </cell>
          <cell r="T962">
            <v>21</v>
          </cell>
        </row>
        <row r="965">
          <cell r="O965">
            <v>214</v>
          </cell>
          <cell r="T965">
            <v>21</v>
          </cell>
        </row>
        <row r="968">
          <cell r="O968">
            <v>2400</v>
          </cell>
          <cell r="T968">
            <v>21</v>
          </cell>
        </row>
        <row r="971">
          <cell r="O971">
            <v>3450</v>
          </cell>
          <cell r="T971">
            <v>21</v>
          </cell>
        </row>
        <row r="974">
          <cell r="O974">
            <v>180</v>
          </cell>
          <cell r="T974">
            <v>21</v>
          </cell>
        </row>
        <row r="977">
          <cell r="O977">
            <v>1275</v>
          </cell>
          <cell r="T977">
            <v>21</v>
          </cell>
        </row>
        <row r="980">
          <cell r="O980">
            <v>6000</v>
          </cell>
          <cell r="T980">
            <v>21</v>
          </cell>
        </row>
        <row r="983">
          <cell r="T983" t="str">
            <v>_</v>
          </cell>
        </row>
        <row r="984">
          <cell r="T984" t="str">
            <v>_</v>
          </cell>
        </row>
        <row r="985">
          <cell r="O985">
            <v>316082.91194494435</v>
          </cell>
          <cell r="T985" t="str">
            <v>_</v>
          </cell>
        </row>
        <row r="986">
          <cell r="O986">
            <v>35466.42444263175</v>
          </cell>
          <cell r="T986" t="str">
            <v>_</v>
          </cell>
        </row>
        <row r="987">
          <cell r="O987">
            <v>4520.494607718169</v>
          </cell>
          <cell r="T987">
            <v>21</v>
          </cell>
        </row>
        <row r="990">
          <cell r="O990">
            <v>17173.561275759617</v>
          </cell>
          <cell r="T990">
            <v>21</v>
          </cell>
        </row>
        <row r="993">
          <cell r="O993">
            <v>3737.3138239490568</v>
          </cell>
          <cell r="T993">
            <v>21</v>
          </cell>
        </row>
        <row r="996">
          <cell r="O996">
            <v>10035.054735204909</v>
          </cell>
          <cell r="T996">
            <v>21</v>
          </cell>
        </row>
        <row r="999">
          <cell r="T999" t="str">
            <v>_</v>
          </cell>
        </row>
        <row r="1000">
          <cell r="T1000" t="str">
            <v>_</v>
          </cell>
        </row>
        <row r="1001">
          <cell r="T1001" t="str">
            <v>_</v>
          </cell>
        </row>
        <row r="1002">
          <cell r="T1002" t="str">
            <v>_</v>
          </cell>
        </row>
        <row r="1003">
          <cell r="T1003" t="str">
            <v>_</v>
          </cell>
        </row>
        <row r="1004">
          <cell r="T1004" t="str">
            <v>_</v>
          </cell>
        </row>
        <row r="1005">
          <cell r="T1005" t="str">
            <v>_</v>
          </cell>
        </row>
        <row r="1006">
          <cell r="T1006" t="str">
            <v>_</v>
          </cell>
        </row>
        <row r="1007">
          <cell r="T1007" t="str">
            <v>_</v>
          </cell>
        </row>
        <row r="1008">
          <cell r="O1008">
            <v>44872.87322398988</v>
          </cell>
          <cell r="T1008" t="str">
            <v>_</v>
          </cell>
        </row>
        <row r="1009">
          <cell r="O1009">
            <v>5889.74307875072</v>
          </cell>
          <cell r="T1009">
            <v>21</v>
          </cell>
        </row>
        <row r="1012">
          <cell r="O1012">
            <v>3144.9168504832</v>
          </cell>
          <cell r="T1012">
            <v>21</v>
          </cell>
        </row>
        <row r="1015">
          <cell r="O1015">
            <v>311.45416114176</v>
          </cell>
          <cell r="T1015">
            <v>21</v>
          </cell>
        </row>
        <row r="1018">
          <cell r="T1018" t="str">
            <v>_</v>
          </cell>
        </row>
        <row r="1019">
          <cell r="T1019" t="str">
            <v>_</v>
          </cell>
        </row>
        <row r="1020">
          <cell r="O1020">
            <v>1000</v>
          </cell>
          <cell r="T1020">
            <v>21</v>
          </cell>
        </row>
        <row r="1023">
          <cell r="O1023">
            <v>1416.1830783999999</v>
          </cell>
          <cell r="T1023">
            <v>21</v>
          </cell>
        </row>
        <row r="1026">
          <cell r="O1026">
            <v>30</v>
          </cell>
          <cell r="T1026">
            <v>21</v>
          </cell>
        </row>
        <row r="1029">
          <cell r="O1029">
            <v>10259.289570467969</v>
          </cell>
          <cell r="T1029">
            <v>21</v>
          </cell>
        </row>
        <row r="1032">
          <cell r="O1032">
            <v>22821.286484746237</v>
          </cell>
          <cell r="T1032">
            <v>21</v>
          </cell>
        </row>
        <row r="1035">
          <cell r="T1035" t="str">
            <v>_</v>
          </cell>
        </row>
        <row r="1036">
          <cell r="T1036" t="str">
            <v>_</v>
          </cell>
        </row>
        <row r="1037">
          <cell r="T1037" t="str">
            <v>_</v>
          </cell>
        </row>
        <row r="1038">
          <cell r="O1038">
            <v>5325.286803804935</v>
          </cell>
          <cell r="T1038" t="str">
            <v>_</v>
          </cell>
        </row>
        <row r="1039">
          <cell r="O1039">
            <v>930.6972426557247</v>
          </cell>
          <cell r="T1039">
            <v>21</v>
          </cell>
        </row>
        <row r="1042">
          <cell r="O1042">
            <v>685.4274632884783</v>
          </cell>
          <cell r="T1042">
            <v>21</v>
          </cell>
        </row>
        <row r="1045">
          <cell r="O1045">
            <v>73.64096713016708</v>
          </cell>
          <cell r="T1045">
            <v>21</v>
          </cell>
        </row>
        <row r="1048">
          <cell r="O1048">
            <v>318.80187374040787</v>
          </cell>
          <cell r="T1048">
            <v>21</v>
          </cell>
        </row>
        <row r="1051">
          <cell r="O1051">
            <v>1713.0857713901567</v>
          </cell>
          <cell r="T1051">
            <v>21</v>
          </cell>
        </row>
        <row r="1054">
          <cell r="T1054" t="str">
            <v>_</v>
          </cell>
        </row>
        <row r="1055">
          <cell r="T1055" t="str">
            <v>_</v>
          </cell>
        </row>
        <row r="1056">
          <cell r="O1056">
            <v>1603.6334855999999</v>
          </cell>
          <cell r="T1056">
            <v>21</v>
          </cell>
        </row>
        <row r="1059">
          <cell r="T1059" t="str">
            <v>_</v>
          </cell>
        </row>
        <row r="1060">
          <cell r="O1060">
            <v>13500.536724859821</v>
          </cell>
          <cell r="T1060" t="str">
            <v>_</v>
          </cell>
        </row>
        <row r="1061">
          <cell r="O1061">
            <v>100.416216768</v>
          </cell>
          <cell r="T1061">
            <v>21</v>
          </cell>
        </row>
        <row r="1064">
          <cell r="O1064">
            <v>6170.338683999999</v>
          </cell>
          <cell r="T1064">
            <v>21</v>
          </cell>
        </row>
        <row r="1067">
          <cell r="O1067">
            <v>735.8974728000001</v>
          </cell>
          <cell r="T1067">
            <v>21</v>
          </cell>
        </row>
        <row r="1070">
          <cell r="O1070">
            <v>1720.8974727999998</v>
          </cell>
          <cell r="T1070">
            <v>21</v>
          </cell>
        </row>
        <row r="1073">
          <cell r="O1073">
            <v>60.194251488000006</v>
          </cell>
          <cell r="T1073">
            <v>21</v>
          </cell>
        </row>
        <row r="1076">
          <cell r="O1076">
            <v>3400.069664</v>
          </cell>
          <cell r="T1076">
            <v>21</v>
          </cell>
        </row>
        <row r="1079">
          <cell r="O1079">
            <v>10.540928832</v>
          </cell>
          <cell r="T1079">
            <v>21</v>
          </cell>
        </row>
        <row r="1082">
          <cell r="O1082">
            <v>507.24736016</v>
          </cell>
          <cell r="T1082">
            <v>21</v>
          </cell>
        </row>
        <row r="1085">
          <cell r="O1085">
            <v>744.05013728</v>
          </cell>
          <cell r="T1085">
            <v>21</v>
          </cell>
        </row>
        <row r="1088">
          <cell r="O1088">
            <v>28.29171452171003</v>
          </cell>
          <cell r="T1088">
            <v>21</v>
          </cell>
        </row>
        <row r="1091">
          <cell r="O1091">
            <v>22.592822210112004</v>
          </cell>
          <cell r="T1091">
            <v>21</v>
          </cell>
        </row>
        <row r="1094">
          <cell r="T1094" t="str">
            <v>_</v>
          </cell>
        </row>
        <row r="1095">
          <cell r="O1095">
            <v>3030.444749619443</v>
          </cell>
          <cell r="T1095" t="str">
            <v>_</v>
          </cell>
        </row>
        <row r="1096">
          <cell r="O1096">
            <v>367.2948668416</v>
          </cell>
          <cell r="T1096">
            <v>21</v>
          </cell>
        </row>
        <row r="1099">
          <cell r="O1099">
            <v>331.77073943040006</v>
          </cell>
          <cell r="T1099">
            <v>21</v>
          </cell>
        </row>
        <row r="1102">
          <cell r="O1102">
            <v>576.678816768</v>
          </cell>
          <cell r="T1102">
            <v>21</v>
          </cell>
        </row>
        <row r="1105">
          <cell r="O1105">
            <v>867.1689827942402</v>
          </cell>
          <cell r="T1105">
            <v>21</v>
          </cell>
        </row>
        <row r="1108">
          <cell r="O1108">
            <v>820.5569145446401</v>
          </cell>
          <cell r="T1108">
            <v>21</v>
          </cell>
        </row>
        <row r="1111">
          <cell r="O1111">
            <v>66.97442924056269</v>
          </cell>
          <cell r="T1111">
            <v>21</v>
          </cell>
        </row>
        <row r="1114">
          <cell r="T1114" t="str">
            <v>_</v>
          </cell>
        </row>
        <row r="1115">
          <cell r="O1115">
            <v>2227.9073015355125</v>
          </cell>
          <cell r="T1115" t="str">
            <v>_</v>
          </cell>
        </row>
        <row r="1116">
          <cell r="O1116">
            <v>2119.19271524352</v>
          </cell>
          <cell r="T1116">
            <v>21</v>
          </cell>
        </row>
        <row r="1119">
          <cell r="O1119">
            <v>108.71458629199259</v>
          </cell>
          <cell r="T1119">
            <v>21</v>
          </cell>
        </row>
        <row r="1122">
          <cell r="T1122" t="str">
            <v>_</v>
          </cell>
        </row>
        <row r="1123">
          <cell r="O1123">
            <v>50325.064013757044</v>
          </cell>
          <cell r="T1123" t="str">
            <v>_</v>
          </cell>
        </row>
        <row r="1124">
          <cell r="O1124">
            <v>47729.07838690816</v>
          </cell>
          <cell r="T1124">
            <v>21</v>
          </cell>
        </row>
        <row r="1127">
          <cell r="O1127">
            <v>1891.3751861120002</v>
          </cell>
          <cell r="T1127">
            <v>21</v>
          </cell>
        </row>
        <row r="1130">
          <cell r="O1130">
            <v>704.6104407368863</v>
          </cell>
          <cell r="T1130">
            <v>21</v>
          </cell>
        </row>
        <row r="1133">
          <cell r="T1133" t="str">
            <v>_</v>
          </cell>
        </row>
        <row r="1134">
          <cell r="O1134">
            <v>7405.228352458034</v>
          </cell>
          <cell r="T1134" t="str">
            <v>_</v>
          </cell>
        </row>
        <row r="1135">
          <cell r="O1135">
            <v>41.856111360000014</v>
          </cell>
          <cell r="T1135">
            <v>21</v>
          </cell>
        </row>
        <row r="1138">
          <cell r="O1138">
            <v>61.02643008</v>
          </cell>
          <cell r="T1138">
            <v>21</v>
          </cell>
        </row>
        <row r="1141">
          <cell r="O1141">
            <v>527.5528895616001</v>
          </cell>
          <cell r="T1141">
            <v>21</v>
          </cell>
        </row>
        <row r="1144">
          <cell r="O1144">
            <v>572.4042945599999</v>
          </cell>
          <cell r="T1144">
            <v>21</v>
          </cell>
        </row>
        <row r="1147">
          <cell r="O1147">
            <v>2130</v>
          </cell>
          <cell r="T1147">
            <v>21</v>
          </cell>
        </row>
        <row r="1150">
          <cell r="O1150">
            <v>2150</v>
          </cell>
          <cell r="T1150">
            <v>21</v>
          </cell>
        </row>
        <row r="1153">
          <cell r="O1153">
            <v>1254</v>
          </cell>
          <cell r="T1153">
            <v>21</v>
          </cell>
        </row>
        <row r="1156">
          <cell r="O1156">
            <v>274</v>
          </cell>
          <cell r="T1156">
            <v>21</v>
          </cell>
        </row>
        <row r="1159">
          <cell r="O1159">
            <v>54.39615823723392</v>
          </cell>
          <cell r="T1159">
            <v>21</v>
          </cell>
        </row>
        <row r="1162">
          <cell r="O1162">
            <v>339.9924686592001</v>
          </cell>
          <cell r="T1162">
            <v>21</v>
          </cell>
        </row>
        <row r="1165">
          <cell r="T1165" t="str">
            <v>_</v>
          </cell>
        </row>
        <row r="1166">
          <cell r="O1166">
            <v>4223.10739882624</v>
          </cell>
          <cell r="T1166" t="str">
            <v>_</v>
          </cell>
        </row>
        <row r="1167">
          <cell r="O1167">
            <v>46.85485824</v>
          </cell>
          <cell r="T1167">
            <v>21</v>
          </cell>
        </row>
        <row r="1170">
          <cell r="O1170">
            <v>4120</v>
          </cell>
          <cell r="T1170">
            <v>21</v>
          </cell>
        </row>
        <row r="1173">
          <cell r="O1173">
            <v>56.25254058624</v>
          </cell>
          <cell r="T1173">
            <v>21</v>
          </cell>
        </row>
        <row r="1176">
          <cell r="T1176" t="str">
            <v>_</v>
          </cell>
        </row>
        <row r="1177">
          <cell r="O1177">
            <v>263.2769743031309</v>
          </cell>
          <cell r="T1177" t="str">
            <v>_</v>
          </cell>
        </row>
        <row r="1178">
          <cell r="O1178">
            <v>76.7338225152</v>
          </cell>
          <cell r="T1178">
            <v>21</v>
          </cell>
        </row>
        <row r="1181">
          <cell r="O1181">
            <v>183.447</v>
          </cell>
          <cell r="T1181">
            <v>21</v>
          </cell>
        </row>
        <row r="1184">
          <cell r="T1184" t="str">
            <v>_</v>
          </cell>
        </row>
        <row r="1185">
          <cell r="T1185" t="str">
            <v>_</v>
          </cell>
        </row>
        <row r="1186">
          <cell r="O1186">
            <v>3.09615178793088</v>
          </cell>
          <cell r="T1186">
            <v>21</v>
          </cell>
        </row>
        <row r="1189">
          <cell r="T1189" t="str">
            <v>_</v>
          </cell>
        </row>
        <row r="1190">
          <cell r="O1190">
            <v>121755.21039740295</v>
          </cell>
          <cell r="T1190" t="str">
            <v>_</v>
          </cell>
        </row>
        <row r="1191">
          <cell r="O1191">
            <v>108591.2754914112</v>
          </cell>
          <cell r="T1191">
            <v>21</v>
          </cell>
        </row>
        <row r="1194">
          <cell r="O1194">
            <v>10403.876593870657</v>
          </cell>
          <cell r="T1194">
            <v>21</v>
          </cell>
        </row>
        <row r="1197">
          <cell r="O1197">
            <v>2069.987019225408</v>
          </cell>
          <cell r="T1197">
            <v>21</v>
          </cell>
        </row>
        <row r="1200">
          <cell r="O1200">
            <v>690.0712928956914</v>
          </cell>
          <cell r="T1200">
            <v>21</v>
          </cell>
        </row>
        <row r="1203">
          <cell r="T1203" t="str">
            <v>_</v>
          </cell>
        </row>
        <row r="1204">
          <cell r="O1204">
            <v>3757.9711557282126</v>
          </cell>
          <cell r="T1204" t="str">
            <v>_</v>
          </cell>
        </row>
        <row r="1205">
          <cell r="O1205">
            <v>991.6197185093762</v>
          </cell>
          <cell r="T1205">
            <v>21</v>
          </cell>
        </row>
        <row r="1208">
          <cell r="T1208" t="str">
            <v>_</v>
          </cell>
        </row>
        <row r="1209">
          <cell r="T1209" t="str">
            <v>_</v>
          </cell>
        </row>
        <row r="1210">
          <cell r="O1210">
            <v>1189.188</v>
          </cell>
          <cell r="T1210">
            <v>21</v>
          </cell>
        </row>
        <row r="1213">
          <cell r="O1213">
            <v>572.89044615264</v>
          </cell>
          <cell r="T1213">
            <v>21</v>
          </cell>
        </row>
        <row r="1216">
          <cell r="O1216">
            <v>121.09879349568001</v>
          </cell>
          <cell r="T1216">
            <v>21</v>
          </cell>
        </row>
        <row r="1219">
          <cell r="O1219">
            <v>507.0778479296641</v>
          </cell>
          <cell r="T1219">
            <v>21</v>
          </cell>
        </row>
        <row r="1222">
          <cell r="O1222">
            <v>113.7440592288</v>
          </cell>
          <cell r="T1222">
            <v>21</v>
          </cell>
        </row>
        <row r="1225">
          <cell r="O1225">
            <v>70.03483200000001</v>
          </cell>
          <cell r="T1225">
            <v>21</v>
          </cell>
        </row>
        <row r="1228">
          <cell r="O1228">
            <v>42.020899199999995</v>
          </cell>
          <cell r="T1228">
            <v>21</v>
          </cell>
        </row>
        <row r="1231">
          <cell r="O1231">
            <v>47.9393682</v>
          </cell>
          <cell r="T1231">
            <v>21</v>
          </cell>
        </row>
        <row r="1234">
          <cell r="O1234">
            <v>102.35719101205248</v>
          </cell>
          <cell r="T1234">
            <v>21</v>
          </cell>
        </row>
        <row r="1237">
          <cell r="T1237" t="str">
            <v>_</v>
          </cell>
        </row>
        <row r="1238">
          <cell r="O1238">
            <v>7203.183135039039</v>
          </cell>
          <cell r="T1238" t="str">
            <v>_</v>
          </cell>
        </row>
        <row r="1239">
          <cell r="O1239">
            <v>624.5278132224</v>
          </cell>
          <cell r="T1239">
            <v>21</v>
          </cell>
        </row>
        <row r="1242">
          <cell r="O1242">
            <v>43.640572416</v>
          </cell>
          <cell r="T1242">
            <v>21</v>
          </cell>
        </row>
        <row r="1245">
          <cell r="O1245">
            <v>232.82452402111997</v>
          </cell>
          <cell r="T1245">
            <v>21</v>
          </cell>
        </row>
        <row r="1248">
          <cell r="O1248">
            <v>205.70345536687998</v>
          </cell>
          <cell r="T1248">
            <v>21</v>
          </cell>
        </row>
        <row r="1251">
          <cell r="O1251">
            <v>210.63464908496</v>
          </cell>
          <cell r="T1251">
            <v>21</v>
          </cell>
        </row>
        <row r="1254">
          <cell r="T1254" t="str">
            <v>_</v>
          </cell>
        </row>
        <row r="1255">
          <cell r="T1255" t="str">
            <v>_</v>
          </cell>
        </row>
        <row r="1256">
          <cell r="T1256" t="str">
            <v>_</v>
          </cell>
        </row>
        <row r="1257">
          <cell r="O1257">
            <v>153.81511530928</v>
          </cell>
          <cell r="T1257">
            <v>21</v>
          </cell>
        </row>
        <row r="1260">
          <cell r="O1260">
            <v>8.36651208624</v>
          </cell>
          <cell r="T1260">
            <v>21</v>
          </cell>
        </row>
        <row r="1263">
          <cell r="O1263">
            <v>1147.01654439936</v>
          </cell>
          <cell r="T1263">
            <v>21</v>
          </cell>
        </row>
        <row r="1266">
          <cell r="O1266">
            <v>2536.23401766912</v>
          </cell>
          <cell r="T1266">
            <v>21</v>
          </cell>
        </row>
        <row r="1269">
          <cell r="T1269" t="str">
            <v>_</v>
          </cell>
        </row>
        <row r="1270">
          <cell r="T1270" t="str">
            <v>_</v>
          </cell>
        </row>
        <row r="1271">
          <cell r="O1271">
            <v>2040.4199314636799</v>
          </cell>
          <cell r="T1271">
            <v>21</v>
          </cell>
        </row>
        <row r="1274">
          <cell r="T1274" t="str">
            <v>_</v>
          </cell>
        </row>
        <row r="1275">
          <cell r="O1275">
            <v>16726.39727098832</v>
          </cell>
          <cell r="T1275" t="str">
            <v>_</v>
          </cell>
        </row>
        <row r="1276">
          <cell r="O1276">
            <v>2438.4185356913404</v>
          </cell>
          <cell r="T1276">
            <v>21</v>
          </cell>
        </row>
        <row r="1279">
          <cell r="O1279">
            <v>683.0988166808064</v>
          </cell>
          <cell r="T1279">
            <v>21</v>
          </cell>
        </row>
        <row r="1282">
          <cell r="O1282">
            <v>299.519564456448</v>
          </cell>
          <cell r="T1282">
            <v>21</v>
          </cell>
        </row>
        <row r="1285">
          <cell r="O1285">
            <v>60.401219999999995</v>
          </cell>
          <cell r="T1285">
            <v>21</v>
          </cell>
        </row>
        <row r="1288">
          <cell r="O1288">
            <v>6474.256201962548</v>
          </cell>
          <cell r="T1288">
            <v>21</v>
          </cell>
        </row>
        <row r="1291">
          <cell r="T1291" t="str">
            <v>_</v>
          </cell>
        </row>
        <row r="1292">
          <cell r="T1292" t="str">
            <v>_</v>
          </cell>
        </row>
        <row r="1293">
          <cell r="T1293" t="str">
            <v>_</v>
          </cell>
        </row>
        <row r="1294">
          <cell r="T1294" t="str">
            <v>_</v>
          </cell>
        </row>
        <row r="1295">
          <cell r="O1295">
            <v>3518.118577532218</v>
          </cell>
          <cell r="T1295">
            <v>21</v>
          </cell>
        </row>
        <row r="1298">
          <cell r="O1298">
            <v>3252.58435466496</v>
          </cell>
          <cell r="T1298">
            <v>21</v>
          </cell>
        </row>
        <row r="1301">
          <cell r="T1301" t="str">
            <v>_</v>
          </cell>
        </row>
        <row r="1302">
          <cell r="T1302" t="str">
            <v>_</v>
          </cell>
        </row>
        <row r="1303">
          <cell r="T1303" t="str">
            <v>_</v>
          </cell>
        </row>
        <row r="1304">
          <cell r="T1304" t="str">
            <v>_</v>
          </cell>
        </row>
        <row r="1305">
          <cell r="O1305">
            <v>108566.30295707278</v>
          </cell>
          <cell r="T1305" t="str">
            <v>_</v>
          </cell>
        </row>
        <row r="1306">
          <cell r="O1306">
            <v>32092.961331972718</v>
          </cell>
          <cell r="T1306" t="str">
            <v>_</v>
          </cell>
        </row>
        <row r="1307">
          <cell r="O1307">
            <v>2651.939601968832</v>
          </cell>
          <cell r="T1307">
            <v>21</v>
          </cell>
        </row>
        <row r="1310">
          <cell r="O1310">
            <v>10074.83720393472</v>
          </cell>
          <cell r="T1310">
            <v>21</v>
          </cell>
        </row>
        <row r="1313">
          <cell r="T1313" t="str">
            <v>_</v>
          </cell>
        </row>
        <row r="1314">
          <cell r="T1314" t="str">
            <v>_</v>
          </cell>
        </row>
        <row r="1315">
          <cell r="T1315" t="str">
            <v>_</v>
          </cell>
        </row>
        <row r="1316">
          <cell r="T1316" t="str">
            <v>_</v>
          </cell>
        </row>
        <row r="1317">
          <cell r="O1317">
            <v>2192.4880781395204</v>
          </cell>
          <cell r="T1317">
            <v>21</v>
          </cell>
        </row>
        <row r="1320">
          <cell r="O1320">
            <v>5764.675378628016</v>
          </cell>
          <cell r="T1320">
            <v>21</v>
          </cell>
        </row>
        <row r="1323">
          <cell r="T1323" t="str">
            <v>_</v>
          </cell>
        </row>
        <row r="1324">
          <cell r="T1324" t="str">
            <v>_</v>
          </cell>
        </row>
        <row r="1325">
          <cell r="O1325">
            <v>1199.9250205519363</v>
          </cell>
          <cell r="T1325">
            <v>21</v>
          </cell>
        </row>
        <row r="1328">
          <cell r="O1328">
            <v>4199.649698621441</v>
          </cell>
          <cell r="T1328">
            <v>21</v>
          </cell>
        </row>
        <row r="1331">
          <cell r="O1331">
            <v>3258.5013543129608</v>
          </cell>
          <cell r="T1331">
            <v>21</v>
          </cell>
        </row>
        <row r="1334">
          <cell r="O1334">
            <v>2750.944995815296</v>
          </cell>
          <cell r="T1334">
            <v>21</v>
          </cell>
        </row>
        <row r="1337">
          <cell r="T1337" t="str">
            <v>_</v>
          </cell>
        </row>
        <row r="1338">
          <cell r="O1338">
            <v>2795.7079052851204</v>
          </cell>
          <cell r="T1338" t="str">
            <v>_</v>
          </cell>
        </row>
        <row r="1339">
          <cell r="O1339">
            <v>1637.10878238208</v>
          </cell>
          <cell r="T1339">
            <v>21</v>
          </cell>
        </row>
        <row r="1342">
          <cell r="O1342">
            <v>874.1588430848001</v>
          </cell>
          <cell r="T1342">
            <v>21</v>
          </cell>
        </row>
        <row r="1345">
          <cell r="O1345">
            <v>284.44027981824</v>
          </cell>
          <cell r="T1345">
            <v>21</v>
          </cell>
        </row>
        <row r="1348">
          <cell r="T1348" t="str">
            <v>_</v>
          </cell>
        </row>
        <row r="1349">
          <cell r="T1349" t="str">
            <v>_</v>
          </cell>
        </row>
        <row r="1350">
          <cell r="T1350" t="str">
            <v>_</v>
          </cell>
        </row>
        <row r="1351">
          <cell r="O1351">
            <v>1424.8659721274876</v>
          </cell>
          <cell r="T1351" t="str">
            <v>_</v>
          </cell>
        </row>
        <row r="1352">
          <cell r="O1352">
            <v>797.507664504725</v>
          </cell>
          <cell r="T1352">
            <v>21</v>
          </cell>
        </row>
        <row r="1355">
          <cell r="O1355">
            <v>153.6099308779876</v>
          </cell>
          <cell r="T1355">
            <v>21</v>
          </cell>
        </row>
        <row r="1358">
          <cell r="O1358">
            <v>16.503546292676354</v>
          </cell>
          <cell r="T1358">
            <v>21</v>
          </cell>
        </row>
        <row r="1361">
          <cell r="O1361">
            <v>71.44612145257204</v>
          </cell>
          <cell r="T1361">
            <v>21</v>
          </cell>
        </row>
        <row r="1364">
          <cell r="O1364">
            <v>26.4112579995264</v>
          </cell>
          <cell r="T1364">
            <v>21</v>
          </cell>
        </row>
        <row r="1367">
          <cell r="T1367" t="str">
            <v>_</v>
          </cell>
        </row>
        <row r="1368">
          <cell r="T1368" t="str">
            <v>_</v>
          </cell>
        </row>
        <row r="1369">
          <cell r="O1369">
            <v>359.387451</v>
          </cell>
          <cell r="T1369">
            <v>21</v>
          </cell>
        </row>
        <row r="1372">
          <cell r="T1372" t="str">
            <v>_</v>
          </cell>
        </row>
        <row r="1373">
          <cell r="O1373">
            <v>7500.287616017966</v>
          </cell>
          <cell r="T1373" t="str">
            <v>_</v>
          </cell>
        </row>
        <row r="1374">
          <cell r="O1374">
            <v>100.416216768</v>
          </cell>
          <cell r="T1374">
            <v>21</v>
          </cell>
        </row>
        <row r="1377">
          <cell r="O1377">
            <v>3085.1693419999997</v>
          </cell>
          <cell r="T1377">
            <v>21</v>
          </cell>
        </row>
        <row r="1380">
          <cell r="O1380">
            <v>735.8974728000001</v>
          </cell>
          <cell r="T1380">
            <v>21</v>
          </cell>
        </row>
        <row r="1383">
          <cell r="O1383">
            <v>1720.8974727999998</v>
          </cell>
          <cell r="T1383">
            <v>21</v>
          </cell>
        </row>
        <row r="1386">
          <cell r="O1386">
            <v>60.194251488000006</v>
          </cell>
          <cell r="T1386">
            <v>21</v>
          </cell>
        </row>
        <row r="1389">
          <cell r="O1389">
            <v>1495.237832</v>
          </cell>
          <cell r="T1389">
            <v>21</v>
          </cell>
        </row>
        <row r="1392">
          <cell r="O1392">
            <v>10.540928832</v>
          </cell>
          <cell r="T1392">
            <v>21</v>
          </cell>
        </row>
        <row r="1395">
          <cell r="O1395">
            <v>253.62368008</v>
          </cell>
          <cell r="T1395">
            <v>21</v>
          </cell>
        </row>
        <row r="1398">
          <cell r="O1398">
            <v>15.717597039854033</v>
          </cell>
          <cell r="T1398">
            <v>21</v>
          </cell>
        </row>
        <row r="1401">
          <cell r="O1401">
            <v>22.592822210112004</v>
          </cell>
          <cell r="T1401">
            <v>21</v>
          </cell>
        </row>
        <row r="1404">
          <cell r="T1404" t="str">
            <v>_</v>
          </cell>
        </row>
        <row r="1405">
          <cell r="O1405">
            <v>1135.14492235271</v>
          </cell>
          <cell r="T1405" t="str">
            <v>_</v>
          </cell>
        </row>
        <row r="1406">
          <cell r="O1406">
            <v>91.8237167104</v>
          </cell>
          <cell r="T1406">
            <v>21</v>
          </cell>
        </row>
        <row r="1409">
          <cell r="O1409">
            <v>82.94268485760001</v>
          </cell>
          <cell r="T1409">
            <v>21</v>
          </cell>
        </row>
        <row r="1412">
          <cell r="O1412">
            <v>144.169704192</v>
          </cell>
          <cell r="T1412">
            <v>21</v>
          </cell>
        </row>
        <row r="1415">
          <cell r="O1415">
            <v>406.48546068480005</v>
          </cell>
          <cell r="T1415">
            <v>21</v>
          </cell>
        </row>
        <row r="1418">
          <cell r="O1418">
            <v>384.6360536928001</v>
          </cell>
          <cell r="T1418">
            <v>21</v>
          </cell>
        </row>
        <row r="1421">
          <cell r="O1421">
            <v>25.087302215109762</v>
          </cell>
          <cell r="T1421">
            <v>21</v>
          </cell>
        </row>
        <row r="1424">
          <cell r="T1424" t="str">
            <v>_</v>
          </cell>
        </row>
        <row r="1425">
          <cell r="O1425">
            <v>3669.9485235313227</v>
          </cell>
          <cell r="T1425" t="str">
            <v>_</v>
          </cell>
        </row>
        <row r="1426">
          <cell r="O1426">
            <v>169.99623432960004</v>
          </cell>
          <cell r="T1426">
            <v>21</v>
          </cell>
        </row>
        <row r="1429">
          <cell r="O1429">
            <v>20.928055680000007</v>
          </cell>
          <cell r="T1429">
            <v>21</v>
          </cell>
        </row>
        <row r="1432">
          <cell r="O1432">
            <v>30.51321504</v>
          </cell>
          <cell r="T1432">
            <v>21</v>
          </cell>
        </row>
        <row r="1435">
          <cell r="O1435">
            <v>527.5528895616001</v>
          </cell>
          <cell r="T1435">
            <v>21</v>
          </cell>
        </row>
        <row r="1438">
          <cell r="O1438">
            <v>2130</v>
          </cell>
          <cell r="T1438">
            <v>21</v>
          </cell>
        </row>
        <row r="1441">
          <cell r="O1441">
            <v>627</v>
          </cell>
          <cell r="T1441">
            <v>21</v>
          </cell>
        </row>
        <row r="1444">
          <cell r="O1444">
            <v>137</v>
          </cell>
          <cell r="T1444">
            <v>21</v>
          </cell>
        </row>
        <row r="1447">
          <cell r="O1447">
            <v>26.958128920122878</v>
          </cell>
          <cell r="T1447">
            <v>21</v>
          </cell>
        </row>
        <row r="1450">
          <cell r="T1450" t="str">
            <v>_</v>
          </cell>
        </row>
        <row r="1451">
          <cell r="O1451">
            <v>123.89504673088511</v>
          </cell>
          <cell r="T1451" t="str">
            <v>_</v>
          </cell>
        </row>
        <row r="1452">
          <cell r="O1452">
            <v>36.1100341248</v>
          </cell>
          <cell r="T1452">
            <v>21</v>
          </cell>
        </row>
        <row r="1455">
          <cell r="O1455">
            <v>86.32799999999999</v>
          </cell>
          <cell r="T1455">
            <v>21</v>
          </cell>
        </row>
        <row r="1458">
          <cell r="O1458">
            <v>1.4570126060851198</v>
          </cell>
          <cell r="T1458">
            <v>21</v>
          </cell>
        </row>
        <row r="1461">
          <cell r="T1461" t="str">
            <v>_</v>
          </cell>
        </row>
        <row r="1462">
          <cell r="O1462">
            <v>44693.194326349294</v>
          </cell>
          <cell r="T1462" t="str">
            <v>_</v>
          </cell>
        </row>
        <row r="1463">
          <cell r="O1463">
            <v>2122.3635628608004</v>
          </cell>
          <cell r="T1463">
            <v>21</v>
          </cell>
        </row>
        <row r="1466">
          <cell r="O1466">
            <v>187.9614046464</v>
          </cell>
          <cell r="T1466">
            <v>21</v>
          </cell>
        </row>
        <row r="1469">
          <cell r="T1469" t="str">
            <v>_</v>
          </cell>
        </row>
        <row r="1470">
          <cell r="O1470">
            <v>215.36597988864003</v>
          </cell>
          <cell r="T1470">
            <v>21</v>
          </cell>
        </row>
        <row r="1473">
          <cell r="O1473">
            <v>1450.9655527628802</v>
          </cell>
          <cell r="T1473">
            <v>21</v>
          </cell>
        </row>
        <row r="1476">
          <cell r="O1476">
            <v>2278.672</v>
          </cell>
          <cell r="T1476">
            <v>21</v>
          </cell>
        </row>
        <row r="1479">
          <cell r="O1479">
            <v>7264.983619219201</v>
          </cell>
          <cell r="T1479">
            <v>21</v>
          </cell>
        </row>
        <row r="1482">
          <cell r="O1482">
            <v>793.3123205952</v>
          </cell>
          <cell r="T1482">
            <v>21</v>
          </cell>
        </row>
        <row r="1485">
          <cell r="O1485">
            <v>5000</v>
          </cell>
          <cell r="T1485">
            <v>21</v>
          </cell>
        </row>
        <row r="1488">
          <cell r="O1488">
            <v>2851.36531242752</v>
          </cell>
          <cell r="T1488">
            <v>21</v>
          </cell>
        </row>
        <row r="1491">
          <cell r="O1491">
            <v>3994.46452340992</v>
          </cell>
          <cell r="T1491">
            <v>21</v>
          </cell>
        </row>
        <row r="1494">
          <cell r="O1494">
            <v>16813.412</v>
          </cell>
          <cell r="T1494">
            <v>21</v>
          </cell>
        </row>
        <row r="1497">
          <cell r="O1497">
            <v>949.8156838389333</v>
          </cell>
          <cell r="T1497">
            <v>21</v>
          </cell>
        </row>
        <row r="1500">
          <cell r="T1500" t="str">
            <v>_</v>
          </cell>
        </row>
        <row r="1501">
          <cell r="T1501" t="str">
            <v>_</v>
          </cell>
        </row>
        <row r="1502">
          <cell r="O1502">
            <v>601.3211548646401</v>
          </cell>
          <cell r="T1502">
            <v>21</v>
          </cell>
        </row>
        <row r="1505">
          <cell r="O1505">
            <v>169.19121183515375</v>
          </cell>
          <cell r="T1505">
            <v>21</v>
          </cell>
        </row>
        <row r="1508">
          <cell r="T1508" t="str">
            <v>_</v>
          </cell>
        </row>
        <row r="1509">
          <cell r="O1509">
            <v>3740.122222754682</v>
          </cell>
          <cell r="T1509" t="str">
            <v>_</v>
          </cell>
        </row>
        <row r="1510">
          <cell r="O1510">
            <v>996.6278989058881</v>
          </cell>
          <cell r="T1510">
            <v>21</v>
          </cell>
        </row>
        <row r="1513">
          <cell r="T1513" t="str">
            <v>_</v>
          </cell>
        </row>
        <row r="1514">
          <cell r="T1514" t="str">
            <v>_</v>
          </cell>
        </row>
        <row r="1515">
          <cell r="O1515">
            <v>1195.194</v>
          </cell>
          <cell r="T1515">
            <v>21</v>
          </cell>
        </row>
        <row r="1518">
          <cell r="O1518">
            <v>575.78383224432</v>
          </cell>
          <cell r="T1518">
            <v>21</v>
          </cell>
        </row>
        <row r="1521">
          <cell r="O1521">
            <v>121.71040356383999</v>
          </cell>
          <cell r="T1521">
            <v>21</v>
          </cell>
        </row>
        <row r="1524">
          <cell r="O1524">
            <v>509.63884716163204</v>
          </cell>
          <cell r="T1524">
            <v>21</v>
          </cell>
        </row>
        <row r="1527">
          <cell r="O1527">
            <v>114.31852417439998</v>
          </cell>
          <cell r="T1527">
            <v>21</v>
          </cell>
        </row>
        <row r="1530">
          <cell r="O1530">
            <v>35.017416000000004</v>
          </cell>
          <cell r="T1530">
            <v>21</v>
          </cell>
        </row>
        <row r="1533">
          <cell r="O1533">
            <v>42.020899199999995</v>
          </cell>
          <cell r="T1533">
            <v>21</v>
          </cell>
        </row>
        <row r="1536">
          <cell r="O1536">
            <v>47.9393682</v>
          </cell>
          <cell r="T1536">
            <v>21</v>
          </cell>
        </row>
        <row r="1539">
          <cell r="O1539">
            <v>101.87103330460222</v>
          </cell>
          <cell r="T1539">
            <v>21</v>
          </cell>
        </row>
        <row r="1542">
          <cell r="T1542" t="str">
            <v>_</v>
          </cell>
        </row>
        <row r="1543">
          <cell r="O1543">
            <v>3171.3346439758725</v>
          </cell>
          <cell r="T1543" t="str">
            <v>_</v>
          </cell>
        </row>
        <row r="1544">
          <cell r="O1544">
            <v>73.382018053632</v>
          </cell>
          <cell r="T1544">
            <v>21</v>
          </cell>
        </row>
        <row r="1547">
          <cell r="O1547">
            <v>5.12776725888</v>
          </cell>
          <cell r="T1547">
            <v>21</v>
          </cell>
        </row>
        <row r="1550">
          <cell r="O1550">
            <v>117.61238842304</v>
          </cell>
          <cell r="T1550">
            <v>21</v>
          </cell>
        </row>
        <row r="1553">
          <cell r="T1553" t="str">
            <v>_</v>
          </cell>
        </row>
        <row r="1554">
          <cell r="T1554" t="str">
            <v>_</v>
          </cell>
        </row>
        <row r="1555">
          <cell r="O1555">
            <v>103.91205477296</v>
          </cell>
          <cell r="T1555">
            <v>21</v>
          </cell>
        </row>
        <row r="1558">
          <cell r="O1558">
            <v>106.40307015632001</v>
          </cell>
          <cell r="T1558">
            <v>21</v>
          </cell>
        </row>
        <row r="1561">
          <cell r="O1561">
            <v>77.70041907376</v>
          </cell>
          <cell r="T1561">
            <v>21</v>
          </cell>
        </row>
        <row r="1564">
          <cell r="O1564">
            <v>4.226382394080001</v>
          </cell>
          <cell r="T1564">
            <v>21</v>
          </cell>
        </row>
        <row r="1567">
          <cell r="O1567">
            <v>537.6640051872001</v>
          </cell>
          <cell r="T1567">
            <v>21</v>
          </cell>
        </row>
        <row r="1570">
          <cell r="T1570" t="str">
            <v>_</v>
          </cell>
        </row>
        <row r="1571">
          <cell r="T1571" t="str">
            <v>_</v>
          </cell>
        </row>
        <row r="1572">
          <cell r="O1572">
            <v>1188.8596957824</v>
          </cell>
          <cell r="T1572">
            <v>21</v>
          </cell>
        </row>
        <row r="1575">
          <cell r="O1575">
            <v>956.4468428736</v>
          </cell>
          <cell r="T1575">
            <v>21</v>
          </cell>
        </row>
        <row r="1578">
          <cell r="T1578" t="str">
            <v>_</v>
          </cell>
        </row>
        <row r="1579">
          <cell r="O1579">
            <v>8218.840445974769</v>
          </cell>
          <cell r="T1579" t="str">
            <v>_</v>
          </cell>
        </row>
        <row r="1580">
          <cell r="O1580">
            <v>1875.357835146848</v>
          </cell>
          <cell r="T1580">
            <v>21</v>
          </cell>
        </row>
        <row r="1583">
          <cell r="T1583" t="str">
            <v>_</v>
          </cell>
        </row>
        <row r="1584">
          <cell r="T1584" t="str">
            <v>_</v>
          </cell>
        </row>
        <row r="1585">
          <cell r="O1585">
            <v>303.60323783462405</v>
          </cell>
          <cell r="T1585">
            <v>21</v>
          </cell>
        </row>
        <row r="1588">
          <cell r="O1588">
            <v>83.254244355072</v>
          </cell>
          <cell r="T1588">
            <v>21</v>
          </cell>
        </row>
        <row r="1591">
          <cell r="O1591">
            <v>16.78908</v>
          </cell>
          <cell r="T1591">
            <v>21</v>
          </cell>
        </row>
        <row r="1594">
          <cell r="O1594">
            <v>2612.341934176801</v>
          </cell>
          <cell r="T1594">
            <v>21</v>
          </cell>
        </row>
        <row r="1597">
          <cell r="T1597" t="str">
            <v>_</v>
          </cell>
        </row>
        <row r="1598">
          <cell r="T1598" t="str">
            <v>_</v>
          </cell>
        </row>
        <row r="1599">
          <cell r="T1599" t="str">
            <v>_</v>
          </cell>
        </row>
        <row r="1600">
          <cell r="T1600" t="str">
            <v>_</v>
          </cell>
        </row>
        <row r="1601">
          <cell r="T1601" t="str">
            <v>_</v>
          </cell>
        </row>
        <row r="1602">
          <cell r="O1602">
            <v>1563.6276408952162</v>
          </cell>
          <cell r="T1602">
            <v>21</v>
          </cell>
        </row>
        <row r="1605">
          <cell r="O1605">
            <v>1763.866473566208</v>
          </cell>
          <cell r="T1605">
            <v>21</v>
          </cell>
        </row>
        <row r="1608">
          <cell r="T1608" t="str">
            <v>_</v>
          </cell>
        </row>
        <row r="1609">
          <cell r="T1609" t="str">
            <v>_</v>
          </cell>
        </row>
        <row r="1610">
          <cell r="T1610" t="str">
            <v>_</v>
          </cell>
        </row>
        <row r="1611">
          <cell r="T1611" t="str">
            <v>_</v>
          </cell>
        </row>
        <row r="1612">
          <cell r="O1612">
            <v>395500</v>
          </cell>
          <cell r="T1612" t="str">
            <v>_</v>
          </cell>
        </row>
        <row r="1613">
          <cell r="O1613">
            <v>395500</v>
          </cell>
          <cell r="T1613" t="str">
            <v>_</v>
          </cell>
        </row>
        <row r="1614">
          <cell r="O1614">
            <v>14500</v>
          </cell>
          <cell r="T1614">
            <v>21</v>
          </cell>
        </row>
        <row r="1617">
          <cell r="T1617" t="str">
            <v>_</v>
          </cell>
        </row>
        <row r="1618">
          <cell r="T1618" t="str">
            <v>_</v>
          </cell>
        </row>
        <row r="1619">
          <cell r="T1619" t="str">
            <v>_</v>
          </cell>
        </row>
        <row r="1620">
          <cell r="O1620">
            <v>43860</v>
          </cell>
          <cell r="T1620">
            <v>21</v>
          </cell>
        </row>
        <row r="1623">
          <cell r="T1623" t="str">
            <v>_</v>
          </cell>
        </row>
        <row r="1624">
          <cell r="T1624" t="str">
            <v>_</v>
          </cell>
        </row>
        <row r="1625">
          <cell r="T1625" t="str">
            <v>_</v>
          </cell>
        </row>
        <row r="1626">
          <cell r="O1626">
            <v>10440</v>
          </cell>
          <cell r="T1626">
            <v>21</v>
          </cell>
        </row>
        <row r="1629">
          <cell r="T1629" t="str">
            <v>_</v>
          </cell>
        </row>
        <row r="1630">
          <cell r="T1630" t="str">
            <v>_</v>
          </cell>
        </row>
        <row r="1631">
          <cell r="T1631" t="str">
            <v>_</v>
          </cell>
        </row>
        <row r="1632">
          <cell r="O1632">
            <v>6300</v>
          </cell>
          <cell r="T1632">
            <v>21</v>
          </cell>
        </row>
        <row r="1635">
          <cell r="T1635" t="str">
            <v>_</v>
          </cell>
        </row>
        <row r="1636">
          <cell r="T1636" t="str">
            <v>_</v>
          </cell>
        </row>
        <row r="1637">
          <cell r="T1637" t="str">
            <v>_</v>
          </cell>
        </row>
        <row r="1638">
          <cell r="O1638">
            <v>100320</v>
          </cell>
          <cell r="T1638">
            <v>21</v>
          </cell>
        </row>
        <row r="1641">
          <cell r="T1641" t="str">
            <v>_</v>
          </cell>
        </row>
        <row r="1642">
          <cell r="T1642" t="str">
            <v>_</v>
          </cell>
        </row>
        <row r="1643">
          <cell r="O1643">
            <v>102060</v>
          </cell>
          <cell r="T1643">
            <v>21</v>
          </cell>
        </row>
        <row r="1646">
          <cell r="T1646" t="str">
            <v>_</v>
          </cell>
        </row>
        <row r="1647">
          <cell r="T1647" t="str">
            <v>_</v>
          </cell>
        </row>
        <row r="1648">
          <cell r="O1648">
            <v>94220</v>
          </cell>
          <cell r="T1648">
            <v>21</v>
          </cell>
        </row>
        <row r="1651">
          <cell r="T1651" t="str">
            <v>_</v>
          </cell>
        </row>
        <row r="1652">
          <cell r="T1652" t="str">
            <v>_</v>
          </cell>
        </row>
        <row r="1653">
          <cell r="O1653">
            <v>5800</v>
          </cell>
          <cell r="T1653">
            <v>21</v>
          </cell>
        </row>
        <row r="1656">
          <cell r="T1656" t="str">
            <v>_</v>
          </cell>
        </row>
        <row r="1657">
          <cell r="T1657" t="str">
            <v>_</v>
          </cell>
        </row>
        <row r="1658">
          <cell r="T1658" t="str">
            <v>_</v>
          </cell>
        </row>
        <row r="1659">
          <cell r="O1659">
            <v>18000</v>
          </cell>
          <cell r="T1659">
            <v>21</v>
          </cell>
        </row>
        <row r="1662">
          <cell r="T1662" t="str">
            <v>_</v>
          </cell>
        </row>
        <row r="1663">
          <cell r="T1663" t="str">
            <v>_</v>
          </cell>
        </row>
        <row r="1664">
          <cell r="T1664" t="str">
            <v>_</v>
          </cell>
        </row>
        <row r="1665">
          <cell r="T1665" t="str">
            <v>_</v>
          </cell>
        </row>
        <row r="1666">
          <cell r="T1666" t="str">
            <v>_</v>
          </cell>
        </row>
        <row r="1667">
          <cell r="O1667">
            <v>87763.16611462744</v>
          </cell>
          <cell r="T1667" t="str">
            <v>_</v>
          </cell>
        </row>
        <row r="1668">
          <cell r="O1668">
            <v>24496.50097247942</v>
          </cell>
          <cell r="T1668" t="str">
            <v>_</v>
          </cell>
        </row>
        <row r="1669">
          <cell r="O1669">
            <v>2137.498661141594</v>
          </cell>
          <cell r="T1669">
            <v>21</v>
          </cell>
        </row>
        <row r="1672">
          <cell r="O1672">
            <v>8120.453052038656</v>
          </cell>
          <cell r="T1672">
            <v>21</v>
          </cell>
        </row>
        <row r="1675">
          <cell r="T1675" t="str">
            <v>_</v>
          </cell>
        </row>
        <row r="1676">
          <cell r="T1676" t="str">
            <v>_</v>
          </cell>
        </row>
        <row r="1677">
          <cell r="T1677" t="str">
            <v>_</v>
          </cell>
        </row>
        <row r="1678">
          <cell r="O1678">
            <v>1767.1746099016964</v>
          </cell>
          <cell r="T1678">
            <v>21</v>
          </cell>
        </row>
        <row r="1681">
          <cell r="O1681">
            <v>4657.329929690435</v>
          </cell>
          <cell r="T1681">
            <v>21</v>
          </cell>
        </row>
        <row r="1684">
          <cell r="T1684" t="str">
            <v>_</v>
          </cell>
        </row>
        <row r="1685">
          <cell r="T1685" t="str">
            <v>_</v>
          </cell>
        </row>
        <row r="1686">
          <cell r="O1686">
            <v>821.8292975299202</v>
          </cell>
          <cell r="T1686">
            <v>21</v>
          </cell>
        </row>
        <row r="1689">
          <cell r="O1689">
            <v>2876.3423568768003</v>
          </cell>
          <cell r="T1689">
            <v>21</v>
          </cell>
        </row>
        <row r="1692">
          <cell r="O1692">
            <v>2231.7493452912004</v>
          </cell>
          <cell r="T1692">
            <v>21</v>
          </cell>
        </row>
        <row r="1695">
          <cell r="O1695">
            <v>1884.1237200091198</v>
          </cell>
          <cell r="T1695">
            <v>21</v>
          </cell>
        </row>
        <row r="1698">
          <cell r="T1698" t="str">
            <v>_</v>
          </cell>
        </row>
        <row r="1699">
          <cell r="O1699">
            <v>1939.08745775232</v>
          </cell>
          <cell r="T1699" t="str">
            <v>_</v>
          </cell>
        </row>
        <row r="1700">
          <cell r="O1700">
            <v>1121.2566931776</v>
          </cell>
          <cell r="T1700">
            <v>21</v>
          </cell>
        </row>
        <row r="1703">
          <cell r="O1703">
            <v>598.711865856</v>
          </cell>
          <cell r="T1703">
            <v>21</v>
          </cell>
        </row>
        <row r="1706">
          <cell r="O1706">
            <v>219.11889871872003</v>
          </cell>
          <cell r="T1706">
            <v>21</v>
          </cell>
        </row>
        <row r="1709">
          <cell r="T1709" t="str">
            <v>_</v>
          </cell>
        </row>
        <row r="1710">
          <cell r="T1710" t="str">
            <v>_</v>
          </cell>
        </row>
        <row r="1711">
          <cell r="T1711" t="str">
            <v>_</v>
          </cell>
        </row>
        <row r="1712">
          <cell r="O1712">
            <v>1128.8736298955214</v>
          </cell>
          <cell r="T1712" t="str">
            <v>_</v>
          </cell>
        </row>
        <row r="1713">
          <cell r="O1713">
            <v>611.3126468306458</v>
          </cell>
          <cell r="T1713">
            <v>21</v>
          </cell>
        </row>
        <row r="1716">
          <cell r="O1716">
            <v>126.49899353724274</v>
          </cell>
          <cell r="T1716">
            <v>21</v>
          </cell>
        </row>
        <row r="1719">
          <cell r="O1719">
            <v>13.59080095854674</v>
          </cell>
          <cell r="T1719">
            <v>21</v>
          </cell>
        </row>
        <row r="1722">
          <cell r="O1722">
            <v>58.836446343229895</v>
          </cell>
          <cell r="T1722">
            <v>21</v>
          </cell>
        </row>
        <row r="1725">
          <cell r="O1725">
            <v>22.676332625855995</v>
          </cell>
          <cell r="T1725">
            <v>21</v>
          </cell>
        </row>
        <row r="1728">
          <cell r="T1728" t="str">
            <v>_</v>
          </cell>
        </row>
        <row r="1729">
          <cell r="T1729" t="str">
            <v>_</v>
          </cell>
        </row>
        <row r="1730">
          <cell r="O1730">
            <v>295.9584096</v>
          </cell>
          <cell r="T1730">
            <v>21</v>
          </cell>
        </row>
        <row r="1733">
          <cell r="T1733" t="str">
            <v>_</v>
          </cell>
        </row>
        <row r="1734">
          <cell r="O1734">
            <v>7500.287616017966</v>
          </cell>
          <cell r="T1734" t="str">
            <v>_</v>
          </cell>
        </row>
        <row r="1735">
          <cell r="O1735">
            <v>100.416216768</v>
          </cell>
          <cell r="T1735">
            <v>21</v>
          </cell>
        </row>
        <row r="1738">
          <cell r="O1738">
            <v>3085.1693419999997</v>
          </cell>
          <cell r="T1738">
            <v>21</v>
          </cell>
        </row>
        <row r="1741">
          <cell r="O1741">
            <v>735.8974728000001</v>
          </cell>
          <cell r="T1741">
            <v>21</v>
          </cell>
        </row>
        <row r="1744">
          <cell r="O1744">
            <v>1720.8974727999998</v>
          </cell>
          <cell r="T1744">
            <v>21</v>
          </cell>
        </row>
        <row r="1747">
          <cell r="O1747">
            <v>60.194251488000006</v>
          </cell>
          <cell r="T1747">
            <v>21</v>
          </cell>
        </row>
        <row r="1750">
          <cell r="O1750">
            <v>1495.237832</v>
          </cell>
          <cell r="T1750">
            <v>21</v>
          </cell>
        </row>
        <row r="1753">
          <cell r="O1753">
            <v>10.540928832</v>
          </cell>
          <cell r="T1753">
            <v>21</v>
          </cell>
        </row>
        <row r="1756">
          <cell r="O1756">
            <v>253.62368008</v>
          </cell>
          <cell r="T1756">
            <v>21</v>
          </cell>
        </row>
        <row r="1759">
          <cell r="O1759">
            <v>15.717597039854033</v>
          </cell>
          <cell r="T1759">
            <v>21</v>
          </cell>
        </row>
        <row r="1762">
          <cell r="O1762">
            <v>22.592822210112004</v>
          </cell>
          <cell r="T1762">
            <v>21</v>
          </cell>
        </row>
        <row r="1765">
          <cell r="T1765" t="str">
            <v>_</v>
          </cell>
        </row>
        <row r="1766">
          <cell r="O1766">
            <v>1515.2223748097215</v>
          </cell>
          <cell r="T1766" t="str">
            <v>_</v>
          </cell>
        </row>
        <row r="1767">
          <cell r="O1767">
            <v>183.6474334208</v>
          </cell>
          <cell r="T1767">
            <v>21</v>
          </cell>
        </row>
        <row r="1770">
          <cell r="O1770">
            <v>165.88536971520003</v>
          </cell>
          <cell r="T1770">
            <v>21</v>
          </cell>
        </row>
        <row r="1773">
          <cell r="O1773">
            <v>288.339408384</v>
          </cell>
          <cell r="T1773">
            <v>21</v>
          </cell>
        </row>
        <row r="1776">
          <cell r="O1776">
            <v>433.5844913971201</v>
          </cell>
          <cell r="T1776">
            <v>21</v>
          </cell>
        </row>
        <row r="1779">
          <cell r="T1779" t="str">
            <v>_</v>
          </cell>
        </row>
        <row r="1780">
          <cell r="T1780" t="str">
            <v>_</v>
          </cell>
        </row>
        <row r="1781">
          <cell r="O1781">
            <v>410.27845727232005</v>
          </cell>
          <cell r="T1781">
            <v>21</v>
          </cell>
        </row>
        <row r="1784">
          <cell r="O1784">
            <v>33.48721462028134</v>
          </cell>
          <cell r="T1784">
            <v>21</v>
          </cell>
        </row>
        <row r="1787">
          <cell r="T1787" t="str">
            <v>_</v>
          </cell>
        </row>
        <row r="1788">
          <cell r="O1788">
            <v>6127.350661286795</v>
          </cell>
          <cell r="T1788" t="str">
            <v>_</v>
          </cell>
        </row>
        <row r="1789">
          <cell r="O1789">
            <v>75.275085312</v>
          </cell>
          <cell r="T1789">
            <v>21</v>
          </cell>
        </row>
        <row r="1792">
          <cell r="O1792">
            <v>221.7478554816</v>
          </cell>
          <cell r="T1792">
            <v>21</v>
          </cell>
        </row>
        <row r="1795">
          <cell r="O1795">
            <v>2042.128</v>
          </cell>
          <cell r="T1795">
            <v>21</v>
          </cell>
        </row>
        <row r="1798">
          <cell r="O1798">
            <v>100.2</v>
          </cell>
          <cell r="T1798">
            <v>21</v>
          </cell>
        </row>
        <row r="1801">
          <cell r="O1801">
            <v>20.928055680000007</v>
          </cell>
          <cell r="T1801">
            <v>21</v>
          </cell>
        </row>
        <row r="1804">
          <cell r="O1804">
            <v>30.51321504</v>
          </cell>
          <cell r="T1804">
            <v>21</v>
          </cell>
        </row>
        <row r="1807">
          <cell r="O1807">
            <v>527.5528895616001</v>
          </cell>
          <cell r="T1807">
            <v>21</v>
          </cell>
        </row>
        <row r="1810">
          <cell r="O1810">
            <v>2130</v>
          </cell>
          <cell r="T1810">
            <v>21</v>
          </cell>
        </row>
        <row r="1813">
          <cell r="O1813">
            <v>627</v>
          </cell>
          <cell r="T1813">
            <v>21</v>
          </cell>
        </row>
        <row r="1816">
          <cell r="O1816">
            <v>137</v>
          </cell>
          <cell r="T1816">
            <v>21</v>
          </cell>
        </row>
        <row r="1819">
          <cell r="O1819">
            <v>45.00932588199552</v>
          </cell>
          <cell r="T1819">
            <v>21</v>
          </cell>
        </row>
        <row r="1822">
          <cell r="O1822">
            <v>169.99623432960004</v>
          </cell>
          <cell r="T1822">
            <v>21</v>
          </cell>
        </row>
        <row r="1825">
          <cell r="T1825" t="str">
            <v>_</v>
          </cell>
        </row>
        <row r="1826">
          <cell r="O1826">
            <v>2111.55369941312</v>
          </cell>
          <cell r="T1826" t="str">
            <v>_</v>
          </cell>
        </row>
        <row r="1827">
          <cell r="O1827">
            <v>23.42742912</v>
          </cell>
          <cell r="T1827">
            <v>21</v>
          </cell>
        </row>
        <row r="1830">
          <cell r="O1830">
            <v>2060</v>
          </cell>
          <cell r="T1830">
            <v>21</v>
          </cell>
        </row>
        <row r="1833">
          <cell r="O1833">
            <v>28.12627029312</v>
          </cell>
          <cell r="T1833">
            <v>21</v>
          </cell>
        </row>
        <row r="1836">
          <cell r="T1836" t="str">
            <v>_</v>
          </cell>
        </row>
        <row r="1837">
          <cell r="O1837">
            <v>123.89504673088511</v>
          </cell>
          <cell r="T1837" t="str">
            <v>_</v>
          </cell>
        </row>
        <row r="1838">
          <cell r="O1838">
            <v>36.1100341248</v>
          </cell>
          <cell r="T1838">
            <v>21</v>
          </cell>
        </row>
        <row r="1841">
          <cell r="O1841">
            <v>86.32799999999999</v>
          </cell>
          <cell r="T1841">
            <v>21</v>
          </cell>
        </row>
        <row r="1844">
          <cell r="O1844">
            <v>1.4570126060851198</v>
          </cell>
          <cell r="T1844">
            <v>21</v>
          </cell>
        </row>
        <row r="1847">
          <cell r="T1847" t="str">
            <v>_</v>
          </cell>
        </row>
        <row r="1848">
          <cell r="O1848">
            <v>30091.993086806862</v>
          </cell>
          <cell r="T1848" t="str">
            <v>_</v>
          </cell>
        </row>
        <row r="1849">
          <cell r="O1849">
            <v>1453.607955576</v>
          </cell>
          <cell r="T1849">
            <v>21</v>
          </cell>
        </row>
        <row r="1852">
          <cell r="O1852">
            <v>166.60215411840002</v>
          </cell>
          <cell r="T1852">
            <v>21</v>
          </cell>
        </row>
        <row r="1855">
          <cell r="T1855" t="str">
            <v>_</v>
          </cell>
        </row>
        <row r="1856">
          <cell r="T1856" t="str">
            <v>_</v>
          </cell>
        </row>
        <row r="1857">
          <cell r="O1857">
            <v>147.5042764608</v>
          </cell>
          <cell r="T1857">
            <v>21</v>
          </cell>
        </row>
        <row r="1860">
          <cell r="O1860">
            <v>1286.0831035852802</v>
          </cell>
          <cell r="T1860">
            <v>21</v>
          </cell>
        </row>
        <row r="1863">
          <cell r="O1863">
            <v>2019.7320000000002</v>
          </cell>
          <cell r="T1863">
            <v>21</v>
          </cell>
        </row>
        <row r="1866">
          <cell r="O1866">
            <v>4975.7912220240005</v>
          </cell>
          <cell r="T1866">
            <v>21</v>
          </cell>
        </row>
        <row r="1869">
          <cell r="O1869">
            <v>543.340038744</v>
          </cell>
          <cell r="T1869">
            <v>21</v>
          </cell>
        </row>
        <row r="1872">
          <cell r="O1872">
            <v>1286.0831035852802</v>
          </cell>
          <cell r="T1872">
            <v>21</v>
          </cell>
        </row>
        <row r="1875">
          <cell r="O1875">
            <v>2019.7320000000002</v>
          </cell>
          <cell r="T1875">
            <v>21</v>
          </cell>
        </row>
        <row r="1878">
          <cell r="O1878">
            <v>3835.6053572256005</v>
          </cell>
          <cell r="T1878">
            <v>21</v>
          </cell>
        </row>
        <row r="1881">
          <cell r="O1881">
            <v>11832.15</v>
          </cell>
          <cell r="T1881">
            <v>21</v>
          </cell>
        </row>
        <row r="1884">
          <cell r="O1884">
            <v>411.84518518080006</v>
          </cell>
          <cell r="T1884">
            <v>21</v>
          </cell>
        </row>
        <row r="1887">
          <cell r="O1887">
            <v>113.9166903067006</v>
          </cell>
          <cell r="T1887">
            <v>21</v>
          </cell>
        </row>
        <row r="1890">
          <cell r="T1890" t="str">
            <v>_</v>
          </cell>
        </row>
        <row r="1891">
          <cell r="O1891">
            <v>2941.267475377073</v>
          </cell>
          <cell r="T1891" t="str">
            <v>_</v>
          </cell>
        </row>
        <row r="1892">
          <cell r="O1892">
            <v>766.251600666336</v>
          </cell>
          <cell r="T1892">
            <v>21</v>
          </cell>
        </row>
        <row r="1895">
          <cell r="T1895" t="str">
            <v>_</v>
          </cell>
        </row>
        <row r="1896">
          <cell r="T1896" t="str">
            <v>_</v>
          </cell>
        </row>
        <row r="1897">
          <cell r="O1897">
            <v>918.9179999999999</v>
          </cell>
          <cell r="T1897">
            <v>21</v>
          </cell>
        </row>
        <row r="1900">
          <cell r="O1900">
            <v>442.68807202704</v>
          </cell>
          <cell r="T1900">
            <v>21</v>
          </cell>
        </row>
        <row r="1903">
          <cell r="O1903">
            <v>93.57634042848</v>
          </cell>
          <cell r="T1903">
            <v>21</v>
          </cell>
        </row>
        <row r="1906">
          <cell r="O1906">
            <v>391.83288249110404</v>
          </cell>
          <cell r="T1906">
            <v>21</v>
          </cell>
        </row>
        <row r="1909">
          <cell r="O1909">
            <v>87.89313667679998</v>
          </cell>
          <cell r="T1909">
            <v>21</v>
          </cell>
        </row>
        <row r="1912">
          <cell r="O1912">
            <v>70.03483200000001</v>
          </cell>
          <cell r="T1912">
            <v>21</v>
          </cell>
        </row>
        <row r="1915">
          <cell r="O1915">
            <v>42.020899199999995</v>
          </cell>
          <cell r="T1915">
            <v>21</v>
          </cell>
        </row>
        <row r="1918">
          <cell r="O1918">
            <v>47.9393682</v>
          </cell>
          <cell r="T1918">
            <v>21</v>
          </cell>
        </row>
        <row r="1921">
          <cell r="O1921">
            <v>80.11234368731327</v>
          </cell>
          <cell r="T1921">
            <v>21</v>
          </cell>
        </row>
        <row r="1924">
          <cell r="T1924" t="str">
            <v>_</v>
          </cell>
        </row>
        <row r="1925">
          <cell r="O1925">
            <v>3346.8462360192</v>
          </cell>
          <cell r="T1925" t="str">
            <v>_</v>
          </cell>
        </row>
        <row r="1926">
          <cell r="O1926">
            <v>78.0659766528</v>
          </cell>
          <cell r="T1926">
            <v>21</v>
          </cell>
        </row>
        <row r="1929">
          <cell r="O1929">
            <v>5.455071552</v>
          </cell>
          <cell r="T1929">
            <v>21</v>
          </cell>
        </row>
        <row r="1932">
          <cell r="O1932">
            <v>115.21213559807998</v>
          </cell>
          <cell r="T1932">
            <v>21</v>
          </cell>
        </row>
        <row r="1935">
          <cell r="T1935" t="str">
            <v>_</v>
          </cell>
        </row>
        <row r="1936">
          <cell r="T1936" t="str">
            <v>_</v>
          </cell>
        </row>
        <row r="1937">
          <cell r="O1937">
            <v>101.79140059391999</v>
          </cell>
          <cell r="T1937">
            <v>21</v>
          </cell>
        </row>
        <row r="1940">
          <cell r="O1940">
            <v>104.23157892863999</v>
          </cell>
          <cell r="T1940">
            <v>21</v>
          </cell>
        </row>
        <row r="1943">
          <cell r="O1943">
            <v>76.11469623552</v>
          </cell>
          <cell r="T1943">
            <v>21</v>
          </cell>
        </row>
        <row r="1946">
          <cell r="O1946">
            <v>4.14012969216</v>
          </cell>
          <cell r="T1946">
            <v>21</v>
          </cell>
        </row>
        <row r="1949">
          <cell r="O1949">
            <v>573.50827219968</v>
          </cell>
          <cell r="T1949">
            <v>21</v>
          </cell>
        </row>
        <row r="1952">
          <cell r="O1952">
            <v>1268.11700883456</v>
          </cell>
          <cell r="T1952">
            <v>21</v>
          </cell>
        </row>
        <row r="1955">
          <cell r="O1955">
            <v>1020.2099657318399</v>
          </cell>
          <cell r="T1955">
            <v>21</v>
          </cell>
        </row>
        <row r="1958">
          <cell r="T1958" t="str">
            <v>_</v>
          </cell>
        </row>
        <row r="1959">
          <cell r="O1959">
            <v>6440.287858038544</v>
          </cell>
          <cell r="T1959" t="str">
            <v>_</v>
          </cell>
        </row>
        <row r="1960">
          <cell r="O1960">
            <v>1505.2149963273725</v>
          </cell>
          <cell r="T1960">
            <v>21</v>
          </cell>
        </row>
        <row r="1963">
          <cell r="T1963" t="str">
            <v>_</v>
          </cell>
        </row>
        <row r="1964">
          <cell r="T1964" t="str">
            <v>_</v>
          </cell>
        </row>
        <row r="1965">
          <cell r="T1965" t="str">
            <v>_</v>
          </cell>
        </row>
        <row r="1966">
          <cell r="O1966">
            <v>235.0426901324544</v>
          </cell>
          <cell r="T1966">
            <v>21</v>
          </cell>
        </row>
        <row r="1969">
          <cell r="O1969">
            <v>57.02087712384</v>
          </cell>
          <cell r="T1969">
            <v>21</v>
          </cell>
        </row>
        <row r="1972">
          <cell r="O1972">
            <v>11.49885</v>
          </cell>
          <cell r="T1972">
            <v>21</v>
          </cell>
        </row>
        <row r="1975">
          <cell r="O1975">
            <v>1857.5585484105798</v>
          </cell>
          <cell r="T1975">
            <v>21</v>
          </cell>
        </row>
        <row r="1978">
          <cell r="T1978" t="str">
            <v>_</v>
          </cell>
        </row>
        <row r="1979">
          <cell r="T1979" t="str">
            <v>_</v>
          </cell>
        </row>
        <row r="1980">
          <cell r="T1980" t="str">
            <v>_</v>
          </cell>
        </row>
        <row r="1981">
          <cell r="O1981">
            <v>1210.5247944742496</v>
          </cell>
          <cell r="T1981">
            <v>21</v>
          </cell>
        </row>
        <row r="1984">
          <cell r="T1984" t="str">
            <v>_</v>
          </cell>
        </row>
        <row r="1985">
          <cell r="T1985" t="str">
            <v>_</v>
          </cell>
        </row>
        <row r="1986">
          <cell r="O1986">
            <v>1563.4271015700479</v>
          </cell>
          <cell r="T1986">
            <v>21</v>
          </cell>
        </row>
        <row r="1989">
          <cell r="T1989" t="str">
            <v>_</v>
          </cell>
        </row>
        <row r="1990">
          <cell r="T1990" t="str">
            <v>_</v>
          </cell>
        </row>
        <row r="1991">
          <cell r="T1991" t="str">
            <v>_</v>
          </cell>
        </row>
        <row r="1992">
          <cell r="T1992" t="str">
            <v>_</v>
          </cell>
        </row>
        <row r="1993">
          <cell r="O1993">
            <v>223311.41832142312</v>
          </cell>
          <cell r="T1993" t="str">
            <v>_</v>
          </cell>
        </row>
        <row r="1994">
          <cell r="O1994">
            <v>28167.750024452766</v>
          </cell>
          <cell r="T1994" t="str">
            <v>_</v>
          </cell>
        </row>
        <row r="1995">
          <cell r="O1995">
            <v>1946.1761057592</v>
          </cell>
          <cell r="T1995">
            <v>21</v>
          </cell>
        </row>
        <row r="1998">
          <cell r="T1998" t="str">
            <v>_</v>
          </cell>
        </row>
        <row r="1999">
          <cell r="T1999" t="str">
            <v>_</v>
          </cell>
        </row>
        <row r="2000">
          <cell r="O2000">
            <v>2961.828204896768</v>
          </cell>
          <cell r="T2000">
            <v>21</v>
          </cell>
        </row>
        <row r="2003">
          <cell r="O2003">
            <v>11252.11787184128</v>
          </cell>
          <cell r="T2003">
            <v>21</v>
          </cell>
        </row>
        <row r="2006">
          <cell r="T2006" t="str">
            <v>_</v>
          </cell>
        </row>
        <row r="2007">
          <cell r="T2007" t="str">
            <v>_</v>
          </cell>
        </row>
        <row r="2008">
          <cell r="T2008" t="str">
            <v>_</v>
          </cell>
        </row>
        <row r="2009">
          <cell r="T2009" t="str">
            <v>_</v>
          </cell>
        </row>
        <row r="2010">
          <cell r="O2010">
            <v>2448.6881314764805</v>
          </cell>
          <cell r="T2010">
            <v>21</v>
          </cell>
        </row>
        <row r="2013">
          <cell r="O2013">
            <v>2760.9786935985917</v>
          </cell>
          <cell r="T2013">
            <v>21</v>
          </cell>
        </row>
        <row r="2016">
          <cell r="T2016" t="str">
            <v>_</v>
          </cell>
        </row>
        <row r="2017">
          <cell r="T2017" t="str">
            <v>_</v>
          </cell>
        </row>
        <row r="2018">
          <cell r="T2018" t="str">
            <v>_</v>
          </cell>
        </row>
        <row r="2019">
          <cell r="O2019">
            <v>714.9643657719041</v>
          </cell>
          <cell r="T2019">
            <v>21</v>
          </cell>
        </row>
        <row r="2022">
          <cell r="O2022">
            <v>2502.32292169216</v>
          </cell>
          <cell r="T2022">
            <v>21</v>
          </cell>
        </row>
        <row r="2025">
          <cell r="O2025">
            <v>1941.5482753094402</v>
          </cell>
          <cell r="T2025">
            <v>21</v>
          </cell>
        </row>
        <row r="2028">
          <cell r="O2028">
            <v>1639.1254541069438</v>
          </cell>
          <cell r="T2028">
            <v>21</v>
          </cell>
        </row>
        <row r="2031">
          <cell r="T2031" t="str">
            <v>_</v>
          </cell>
        </row>
        <row r="2032">
          <cell r="O2032">
            <v>4803.61416511488</v>
          </cell>
          <cell r="T2032" t="str">
            <v>_</v>
          </cell>
        </row>
        <row r="2033">
          <cell r="O2033">
            <v>987.6893148595199</v>
          </cell>
          <cell r="T2033">
            <v>21</v>
          </cell>
        </row>
        <row r="2036">
          <cell r="O2036">
            <v>975.4563178931201</v>
          </cell>
          <cell r="T2036">
            <v>21</v>
          </cell>
        </row>
        <row r="2039">
          <cell r="O2039">
            <v>520.8595638272</v>
          </cell>
          <cell r="T2039">
            <v>21</v>
          </cell>
        </row>
        <row r="2042">
          <cell r="O2042">
            <v>906.8472940800001</v>
          </cell>
          <cell r="T2042">
            <v>21</v>
          </cell>
        </row>
        <row r="2045">
          <cell r="O2045">
            <v>798.309378048</v>
          </cell>
          <cell r="T2045">
            <v>21</v>
          </cell>
        </row>
        <row r="2048">
          <cell r="O2048">
            <v>614.4522964070401</v>
          </cell>
          <cell r="T2048">
            <v>21</v>
          </cell>
        </row>
        <row r="2051">
          <cell r="T2051" t="str">
            <v>_</v>
          </cell>
        </row>
        <row r="2052">
          <cell r="T2052" t="str">
            <v>_</v>
          </cell>
        </row>
        <row r="2053">
          <cell r="T2053" t="str">
            <v>_</v>
          </cell>
        </row>
        <row r="2054">
          <cell r="T2054" t="str">
            <v>_</v>
          </cell>
        </row>
        <row r="2055">
          <cell r="O2055">
            <v>3867.610784331605</v>
          </cell>
          <cell r="T2055" t="str">
            <v>_</v>
          </cell>
        </row>
        <row r="2056">
          <cell r="O2056">
            <v>761.1409484673148</v>
          </cell>
          <cell r="T2056">
            <v>21</v>
          </cell>
        </row>
        <row r="2059">
          <cell r="O2059">
            <v>758.7533324814644</v>
          </cell>
          <cell r="T2059">
            <v>21</v>
          </cell>
        </row>
        <row r="2062">
          <cell r="O2062">
            <v>81.51895307652096</v>
          </cell>
          <cell r="T2062">
            <v>21</v>
          </cell>
        </row>
        <row r="2065">
          <cell r="O2065">
            <v>352.906758275111</v>
          </cell>
          <cell r="T2065">
            <v>21</v>
          </cell>
        </row>
        <row r="2068">
          <cell r="O2068">
            <v>138.10331203119358</v>
          </cell>
          <cell r="T2068">
            <v>21</v>
          </cell>
        </row>
        <row r="2071">
          <cell r="T2071" t="str">
            <v>_</v>
          </cell>
        </row>
        <row r="2072">
          <cell r="T2072" t="str">
            <v>_</v>
          </cell>
        </row>
        <row r="2073">
          <cell r="O2073">
            <v>1775.18748</v>
          </cell>
          <cell r="T2073">
            <v>21</v>
          </cell>
        </row>
        <row r="2076">
          <cell r="T2076" t="str">
            <v>_</v>
          </cell>
        </row>
        <row r="2077">
          <cell r="O2077">
            <v>5760.259265192448</v>
          </cell>
          <cell r="T2077" t="str">
            <v>_</v>
          </cell>
        </row>
        <row r="2078">
          <cell r="O2078">
            <v>1786.4602921439998</v>
          </cell>
          <cell r="T2078">
            <v>21</v>
          </cell>
        </row>
        <row r="2081">
          <cell r="O2081">
            <v>953.5244199360002</v>
          </cell>
          <cell r="T2081">
            <v>21</v>
          </cell>
        </row>
        <row r="2084">
          <cell r="T2084" t="str">
            <v>_</v>
          </cell>
        </row>
        <row r="2085">
          <cell r="T2085" t="str">
            <v>_</v>
          </cell>
        </row>
        <row r="2086">
          <cell r="O2086">
            <v>2392.42230384</v>
          </cell>
          <cell r="T2086">
            <v>21</v>
          </cell>
        </row>
        <row r="2089">
          <cell r="T2089" t="str">
            <v>_</v>
          </cell>
        </row>
        <row r="2090">
          <cell r="T2090" t="str">
            <v>_</v>
          </cell>
        </row>
        <row r="2091">
          <cell r="T2091" t="str">
            <v>_</v>
          </cell>
        </row>
        <row r="2092">
          <cell r="O2092">
            <v>121.86060767999999</v>
          </cell>
          <cell r="T2092">
            <v>21</v>
          </cell>
        </row>
        <row r="2095">
          <cell r="O2095">
            <v>272.08532232000005</v>
          </cell>
          <cell r="T2095">
            <v>21</v>
          </cell>
        </row>
        <row r="2098">
          <cell r="O2098">
            <v>138.73287743999998</v>
          </cell>
          <cell r="T2098">
            <v>21</v>
          </cell>
        </row>
        <row r="2101">
          <cell r="O2101">
            <v>95.173441832448</v>
          </cell>
          <cell r="T2101">
            <v>21</v>
          </cell>
        </row>
        <row r="2104">
          <cell r="T2104" t="str">
            <v>_</v>
          </cell>
        </row>
        <row r="2105">
          <cell r="O2105">
            <v>8790.625020154459</v>
          </cell>
          <cell r="T2105" t="str">
            <v>_</v>
          </cell>
        </row>
        <row r="2106">
          <cell r="O2106">
            <v>57.697715712</v>
          </cell>
          <cell r="T2106">
            <v>21</v>
          </cell>
        </row>
        <row r="2109">
          <cell r="O2109">
            <v>23.8371103488</v>
          </cell>
          <cell r="T2109">
            <v>21</v>
          </cell>
        </row>
        <row r="2112">
          <cell r="O2112">
            <v>140.06966400000002</v>
          </cell>
          <cell r="T2112">
            <v>21</v>
          </cell>
        </row>
        <row r="2115">
          <cell r="O2115">
            <v>3133.3225820000002</v>
          </cell>
          <cell r="T2115">
            <v>21</v>
          </cell>
        </row>
        <row r="2118">
          <cell r="T2118" t="str">
            <v>_</v>
          </cell>
        </row>
        <row r="2119">
          <cell r="T2119" t="str">
            <v>_</v>
          </cell>
        </row>
        <row r="2120">
          <cell r="T2120" t="str">
            <v>_</v>
          </cell>
        </row>
        <row r="2121">
          <cell r="O2121">
            <v>975.6086513472</v>
          </cell>
          <cell r="T2121">
            <v>21</v>
          </cell>
        </row>
        <row r="2124">
          <cell r="O2124">
            <v>1190.592144</v>
          </cell>
          <cell r="T2124">
            <v>21</v>
          </cell>
        </row>
        <row r="2127">
          <cell r="O2127">
            <v>1390.9031701760002</v>
          </cell>
          <cell r="T2127">
            <v>21</v>
          </cell>
        </row>
        <row r="2130">
          <cell r="O2130">
            <v>910.16858688</v>
          </cell>
          <cell r="T2130">
            <v>21</v>
          </cell>
        </row>
        <row r="2133">
          <cell r="O2133">
            <v>467.77570078720004</v>
          </cell>
          <cell r="T2133">
            <v>21</v>
          </cell>
        </row>
        <row r="2136">
          <cell r="O2136">
            <v>410.73085456</v>
          </cell>
          <cell r="T2136">
            <v>21</v>
          </cell>
        </row>
        <row r="2139">
          <cell r="O2139">
            <v>1.159807274976</v>
          </cell>
          <cell r="T2139">
            <v>21</v>
          </cell>
        </row>
        <row r="2142">
          <cell r="O2142">
            <v>88.75903306827904</v>
          </cell>
          <cell r="T2142">
            <v>21</v>
          </cell>
        </row>
        <row r="2145">
          <cell r="T2145" t="str">
            <v>_</v>
          </cell>
        </row>
        <row r="2146">
          <cell r="O2146">
            <v>79497.93166672408</v>
          </cell>
          <cell r="T2146" t="str">
            <v>_</v>
          </cell>
        </row>
        <row r="2147">
          <cell r="O2147">
            <v>4641.261239999999</v>
          </cell>
          <cell r="T2147">
            <v>21</v>
          </cell>
        </row>
        <row r="2150">
          <cell r="O2150">
            <v>16408.321448</v>
          </cell>
          <cell r="T2150">
            <v>21</v>
          </cell>
        </row>
        <row r="2153">
          <cell r="O2153">
            <v>29600</v>
          </cell>
          <cell r="T2153">
            <v>21</v>
          </cell>
        </row>
        <row r="2156">
          <cell r="O2156">
            <v>5635.733851999999</v>
          </cell>
          <cell r="T2156">
            <v>21</v>
          </cell>
        </row>
        <row r="2159">
          <cell r="O2159">
            <v>1471.7949456000001</v>
          </cell>
          <cell r="T2159">
            <v>21</v>
          </cell>
        </row>
        <row r="2162">
          <cell r="O2162">
            <v>3441.7949455999997</v>
          </cell>
          <cell r="T2162">
            <v>21</v>
          </cell>
        </row>
        <row r="2165">
          <cell r="O2165">
            <v>1911.7949456000001</v>
          </cell>
          <cell r="T2165">
            <v>21</v>
          </cell>
        </row>
        <row r="2168">
          <cell r="O2168">
            <v>1762.8230943999997</v>
          </cell>
          <cell r="T2168">
            <v>21</v>
          </cell>
        </row>
        <row r="2171">
          <cell r="O2171">
            <v>2397.6461887999994</v>
          </cell>
          <cell r="T2171">
            <v>21</v>
          </cell>
        </row>
        <row r="2174">
          <cell r="O2174">
            <v>1495.237832</v>
          </cell>
          <cell r="T2174">
            <v>21</v>
          </cell>
        </row>
        <row r="2177">
          <cell r="O2177">
            <v>232.51746240000003</v>
          </cell>
          <cell r="T2177">
            <v>21</v>
          </cell>
        </row>
        <row r="2180">
          <cell r="O2180">
            <v>8920</v>
          </cell>
          <cell r="T2180">
            <v>21</v>
          </cell>
        </row>
        <row r="2183">
          <cell r="O2183">
            <v>507.24736016</v>
          </cell>
          <cell r="T2183">
            <v>21</v>
          </cell>
        </row>
        <row r="2186">
          <cell r="O2186">
            <v>372.02506864</v>
          </cell>
          <cell r="T2186">
            <v>21</v>
          </cell>
        </row>
        <row r="2189">
          <cell r="O2189">
            <v>315.67307923199996</v>
          </cell>
          <cell r="T2189">
            <v>21</v>
          </cell>
        </row>
        <row r="2192">
          <cell r="O2192">
            <v>120.38850297600001</v>
          </cell>
          <cell r="T2192">
            <v>21</v>
          </cell>
        </row>
        <row r="2195">
          <cell r="O2195">
            <v>21.081857664</v>
          </cell>
          <cell r="T2195">
            <v>21</v>
          </cell>
        </row>
        <row r="2198">
          <cell r="O2198">
            <v>75.99403834310401</v>
          </cell>
          <cell r="T2198">
            <v>21</v>
          </cell>
        </row>
        <row r="2201">
          <cell r="O2201">
            <v>166.5958053089717</v>
          </cell>
          <cell r="T2201">
            <v>21</v>
          </cell>
        </row>
        <row r="2204">
          <cell r="T2204" t="str">
            <v>_</v>
          </cell>
        </row>
        <row r="2205">
          <cell r="O2205">
            <v>487.9442338706828</v>
          </cell>
          <cell r="T2205" t="str">
            <v>_</v>
          </cell>
        </row>
        <row r="2206">
          <cell r="O2206">
            <v>91.8237167104</v>
          </cell>
          <cell r="T2206">
            <v>21</v>
          </cell>
        </row>
        <row r="2209">
          <cell r="O2209">
            <v>82.94268485760001</v>
          </cell>
          <cell r="T2209">
            <v>21</v>
          </cell>
        </row>
        <row r="2212">
          <cell r="O2212">
            <v>144.169704192</v>
          </cell>
          <cell r="T2212">
            <v>21</v>
          </cell>
        </row>
        <row r="2215">
          <cell r="O2215">
            <v>81.29709213696</v>
          </cell>
          <cell r="T2215">
            <v>21</v>
          </cell>
        </row>
        <row r="2218">
          <cell r="T2218" t="str">
            <v>_</v>
          </cell>
        </row>
        <row r="2219">
          <cell r="T2219" t="str">
            <v>_</v>
          </cell>
        </row>
        <row r="2220">
          <cell r="O2220">
            <v>76.92721073856002</v>
          </cell>
          <cell r="T2220">
            <v>21</v>
          </cell>
        </row>
        <row r="2223">
          <cell r="O2223">
            <v>10.783825235162752</v>
          </cell>
          <cell r="T2223">
            <v>21</v>
          </cell>
        </row>
        <row r="2226">
          <cell r="T2226" t="str">
            <v>_</v>
          </cell>
        </row>
        <row r="2227">
          <cell r="O2227">
            <v>5697.249687917385</v>
          </cell>
          <cell r="T2227" t="str">
            <v>_</v>
          </cell>
        </row>
        <row r="2228">
          <cell r="O2228">
            <v>357.48145130880005</v>
          </cell>
          <cell r="T2228">
            <v>21</v>
          </cell>
        </row>
        <row r="2231">
          <cell r="O2231">
            <v>5260</v>
          </cell>
          <cell r="T2231">
            <v>21</v>
          </cell>
        </row>
        <row r="2234">
          <cell r="O2234">
            <v>79.76823660858496</v>
          </cell>
          <cell r="T2234">
            <v>21</v>
          </cell>
        </row>
        <row r="2237">
          <cell r="T2237" t="str">
            <v>_</v>
          </cell>
        </row>
        <row r="2238">
          <cell r="O2238">
            <v>7470.559657853422</v>
          </cell>
          <cell r="T2238" t="str">
            <v>_</v>
          </cell>
        </row>
        <row r="2239">
          <cell r="O2239">
            <v>339.9924686592001</v>
          </cell>
          <cell r="T2239">
            <v>21</v>
          </cell>
        </row>
        <row r="2242">
          <cell r="O2242">
            <v>41.856111360000014</v>
          </cell>
          <cell r="T2242">
            <v>21</v>
          </cell>
        </row>
        <row r="2245">
          <cell r="O2245">
            <v>61.02643008</v>
          </cell>
          <cell r="T2245">
            <v>21</v>
          </cell>
        </row>
        <row r="2248">
          <cell r="O2248">
            <v>1144.8085891199999</v>
          </cell>
          <cell r="T2248">
            <v>21</v>
          </cell>
        </row>
        <row r="2251">
          <cell r="O2251">
            <v>4300</v>
          </cell>
          <cell r="T2251">
            <v>21</v>
          </cell>
        </row>
        <row r="2254">
          <cell r="O2254">
            <v>1254</v>
          </cell>
          <cell r="T2254">
            <v>21</v>
          </cell>
        </row>
        <row r="2257">
          <cell r="O2257">
            <v>274</v>
          </cell>
          <cell r="T2257">
            <v>21</v>
          </cell>
        </row>
        <row r="2260">
          <cell r="O2260">
            <v>54.87605863422208</v>
          </cell>
          <cell r="T2260">
            <v>21</v>
          </cell>
        </row>
        <row r="2263">
          <cell r="T2263" t="str">
            <v>_</v>
          </cell>
        </row>
        <row r="2264">
          <cell r="O2264">
            <v>4640.66939882624</v>
          </cell>
          <cell r="T2264" t="str">
            <v>_</v>
          </cell>
        </row>
        <row r="2265">
          <cell r="O2265">
            <v>46.85485824</v>
          </cell>
          <cell r="T2265">
            <v>21</v>
          </cell>
        </row>
        <row r="2268">
          <cell r="O2268">
            <v>4532</v>
          </cell>
          <cell r="T2268">
            <v>21</v>
          </cell>
        </row>
        <row r="2271">
          <cell r="O2271">
            <v>61.81454058624</v>
          </cell>
          <cell r="T2271">
            <v>21</v>
          </cell>
        </row>
        <row r="2274">
          <cell r="T2274" t="str">
            <v>_</v>
          </cell>
        </row>
        <row r="2275">
          <cell r="O2275">
            <v>17787.383823382756</v>
          </cell>
          <cell r="T2275" t="str">
            <v>_</v>
          </cell>
        </row>
        <row r="2276">
          <cell r="O2276">
            <v>4542.79856634304</v>
          </cell>
          <cell r="T2276">
            <v>21</v>
          </cell>
        </row>
        <row r="2279">
          <cell r="T2279" t="str">
            <v>_</v>
          </cell>
        </row>
        <row r="2280">
          <cell r="T2280" t="str">
            <v>_</v>
          </cell>
        </row>
        <row r="2281">
          <cell r="T2281" t="str">
            <v>_</v>
          </cell>
        </row>
        <row r="2282">
          <cell r="O2282">
            <v>504.76319886719995</v>
          </cell>
          <cell r="T2282">
            <v>21</v>
          </cell>
        </row>
        <row r="2285">
          <cell r="O2285">
            <v>678.48758168</v>
          </cell>
          <cell r="T2285">
            <v>21</v>
          </cell>
        </row>
        <row r="2288">
          <cell r="T2288" t="str">
            <v>_</v>
          </cell>
        </row>
        <row r="2289">
          <cell r="T2289" t="str">
            <v>_</v>
          </cell>
        </row>
        <row r="2290">
          <cell r="T2290" t="str">
            <v>_</v>
          </cell>
        </row>
        <row r="2291">
          <cell r="O2291">
            <v>3057.6280239152</v>
          </cell>
          <cell r="T2291">
            <v>21</v>
          </cell>
        </row>
        <row r="2294">
          <cell r="O2294">
            <v>600.2297817334401</v>
          </cell>
          <cell r="T2294">
            <v>21</v>
          </cell>
        </row>
        <row r="2297">
          <cell r="O2297">
            <v>7480.968</v>
          </cell>
          <cell r="T2297">
            <v>21</v>
          </cell>
        </row>
        <row r="2300">
          <cell r="O2300">
            <v>922.5086708438768</v>
          </cell>
          <cell r="T2300">
            <v>21</v>
          </cell>
        </row>
        <row r="2303">
          <cell r="T2303" t="str">
            <v>_</v>
          </cell>
        </row>
        <row r="2304">
          <cell r="O2304">
            <v>247.79009346177023</v>
          </cell>
          <cell r="T2304" t="str">
            <v>_</v>
          </cell>
        </row>
        <row r="2305">
          <cell r="O2305">
            <v>172.65599999999998</v>
          </cell>
          <cell r="T2305">
            <v>21</v>
          </cell>
        </row>
        <row r="2308">
          <cell r="T2308" t="str">
            <v>_</v>
          </cell>
        </row>
        <row r="2309">
          <cell r="T2309" t="str">
            <v>_</v>
          </cell>
        </row>
        <row r="2310">
          <cell r="O2310">
            <v>72.2200682496</v>
          </cell>
          <cell r="T2310">
            <v>21</v>
          </cell>
        </row>
        <row r="2313">
          <cell r="O2313">
            <v>2.9140252121702397</v>
          </cell>
          <cell r="T2313">
            <v>21</v>
          </cell>
        </row>
        <row r="2316">
          <cell r="T2316" t="str">
            <v>_</v>
          </cell>
        </row>
        <row r="2317">
          <cell r="O2317">
            <v>50304.6106746756</v>
          </cell>
          <cell r="T2317" t="str">
            <v>_</v>
          </cell>
        </row>
        <row r="2318">
          <cell r="O2318">
            <v>13582.185235340545</v>
          </cell>
          <cell r="T2318">
            <v>21</v>
          </cell>
        </row>
        <row r="2321">
          <cell r="T2321" t="str">
            <v>_</v>
          </cell>
        </row>
        <row r="2322">
          <cell r="T2322" t="str">
            <v>_</v>
          </cell>
        </row>
        <row r="2323">
          <cell r="T2323" t="str">
            <v>_</v>
          </cell>
        </row>
        <row r="2324">
          <cell r="O2324">
            <v>16288.271999999999</v>
          </cell>
          <cell r="T2324">
            <v>21</v>
          </cell>
        </row>
        <row r="2327">
          <cell r="O2327">
            <v>7846.86308063616</v>
          </cell>
          <cell r="T2327">
            <v>21</v>
          </cell>
        </row>
        <row r="2330">
          <cell r="O2330">
            <v>1658.68650484992</v>
          </cell>
          <cell r="T2330">
            <v>21</v>
          </cell>
        </row>
        <row r="2333">
          <cell r="O2333">
            <v>6945.429917097216</v>
          </cell>
          <cell r="T2333">
            <v>21</v>
          </cell>
        </row>
        <row r="2336">
          <cell r="O2336">
            <v>1557.9489324672</v>
          </cell>
          <cell r="T2336">
            <v>21</v>
          </cell>
        </row>
        <row r="2339">
          <cell r="O2339">
            <v>140.06966400000002</v>
          </cell>
          <cell r="T2339">
            <v>21</v>
          </cell>
        </row>
        <row r="2342">
          <cell r="O2342">
            <v>84.04179839999999</v>
          </cell>
          <cell r="T2342">
            <v>21</v>
          </cell>
        </row>
        <row r="2345">
          <cell r="O2345">
            <v>830.9490488</v>
          </cell>
          <cell r="T2345">
            <v>21</v>
          </cell>
        </row>
        <row r="2348">
          <cell r="T2348" t="str">
            <v>_</v>
          </cell>
        </row>
        <row r="2349">
          <cell r="T2349" t="str">
            <v>_</v>
          </cell>
        </row>
        <row r="2350">
          <cell r="T2350" t="str">
            <v>_</v>
          </cell>
        </row>
        <row r="2351">
          <cell r="O2351">
            <v>1370.1644930845491</v>
          </cell>
          <cell r="T2351">
            <v>21</v>
          </cell>
        </row>
        <row r="2354">
          <cell r="T2354" t="str">
            <v>_</v>
          </cell>
        </row>
        <row r="2355">
          <cell r="O2355">
            <v>1423.0950390700798</v>
          </cell>
          <cell r="T2355" t="str">
            <v>_</v>
          </cell>
        </row>
        <row r="2356">
          <cell r="O2356">
            <v>78.0659766528</v>
          </cell>
          <cell r="T2356">
            <v>21</v>
          </cell>
        </row>
        <row r="2359">
          <cell r="O2359">
            <v>5.455071552</v>
          </cell>
          <cell r="T2359">
            <v>21</v>
          </cell>
        </row>
        <row r="2362">
          <cell r="O2362">
            <v>230.42427119615996</v>
          </cell>
          <cell r="T2362">
            <v>21</v>
          </cell>
        </row>
        <row r="2365">
          <cell r="O2365">
            <v>203.58280118783998</v>
          </cell>
          <cell r="T2365">
            <v>21</v>
          </cell>
        </row>
        <row r="2368">
          <cell r="O2368">
            <v>208.46315785727998</v>
          </cell>
          <cell r="T2368">
            <v>21</v>
          </cell>
        </row>
        <row r="2371">
          <cell r="T2371" t="str">
            <v>_</v>
          </cell>
        </row>
        <row r="2372">
          <cell r="T2372" t="str">
            <v>_</v>
          </cell>
        </row>
        <row r="2373">
          <cell r="O2373">
            <v>152.22939247104</v>
          </cell>
          <cell r="T2373">
            <v>21</v>
          </cell>
        </row>
        <row r="2376">
          <cell r="O2376">
            <v>8.28025938432</v>
          </cell>
          <cell r="T2376">
            <v>21</v>
          </cell>
        </row>
        <row r="2379">
          <cell r="O2379">
            <v>107.53280103744002</v>
          </cell>
          <cell r="T2379">
            <v>21</v>
          </cell>
        </row>
        <row r="2382">
          <cell r="O2382">
            <v>237.77193915648</v>
          </cell>
          <cell r="T2382">
            <v>21</v>
          </cell>
        </row>
        <row r="2385">
          <cell r="O2385">
            <v>191.28936857472</v>
          </cell>
          <cell r="T2385">
            <v>21</v>
          </cell>
        </row>
        <row r="2388">
          <cell r="T2388" t="str">
            <v>_</v>
          </cell>
        </row>
        <row r="2389">
          <cell r="O2389">
            <v>4364.324786394945</v>
          </cell>
          <cell r="T2389" t="str">
            <v>_</v>
          </cell>
        </row>
        <row r="2390">
          <cell r="O2390">
            <v>1264.73025763328</v>
          </cell>
          <cell r="T2390">
            <v>21</v>
          </cell>
        </row>
        <row r="2393">
          <cell r="T2393" t="str">
            <v>_</v>
          </cell>
        </row>
        <row r="2394">
          <cell r="T2394" t="str">
            <v>_</v>
          </cell>
        </row>
        <row r="2395">
          <cell r="T2395" t="str">
            <v>_</v>
          </cell>
        </row>
        <row r="2396">
          <cell r="O2396">
            <v>155.141950828032</v>
          </cell>
          <cell r="T2396">
            <v>21</v>
          </cell>
        </row>
        <row r="2399">
          <cell r="O2399">
            <v>49.606281220608004</v>
          </cell>
          <cell r="T2399">
            <v>21</v>
          </cell>
        </row>
        <row r="2402">
          <cell r="O2402">
            <v>10.003619999999998</v>
          </cell>
          <cell r="T2402">
            <v>21</v>
          </cell>
        </row>
        <row r="2405">
          <cell r="O2405">
            <v>2085.8253661359363</v>
          </cell>
          <cell r="T2405">
            <v>21</v>
          </cell>
        </row>
        <row r="2408">
          <cell r="T2408" t="str">
            <v>_</v>
          </cell>
        </row>
        <row r="2409">
          <cell r="T2409" t="str">
            <v>_</v>
          </cell>
        </row>
        <row r="2410">
          <cell r="T2410" t="str">
            <v>_</v>
          </cell>
        </row>
        <row r="2411">
          <cell r="O2411">
            <v>799.017310577088</v>
          </cell>
          <cell r="T2411">
            <v>21</v>
          </cell>
        </row>
        <row r="2414">
          <cell r="T2414" t="str">
            <v>_</v>
          </cell>
        </row>
        <row r="2415">
          <cell r="T2415" t="str">
            <v>_</v>
          </cell>
        </row>
        <row r="2416">
          <cell r="O2416">
            <v>1421648</v>
          </cell>
          <cell r="T2416" t="str">
            <v>_</v>
          </cell>
        </row>
        <row r="2417">
          <cell r="O2417">
            <v>204361</v>
          </cell>
          <cell r="T2417" t="str">
            <v>_</v>
          </cell>
        </row>
        <row r="2418">
          <cell r="O2418">
            <v>142739</v>
          </cell>
          <cell r="T2418">
            <v>21</v>
          </cell>
        </row>
        <row r="2421">
          <cell r="O2421">
            <v>15576</v>
          </cell>
          <cell r="T2421">
            <v>21</v>
          </cell>
        </row>
        <row r="2424">
          <cell r="O2424">
            <v>3999</v>
          </cell>
          <cell r="T2424">
            <v>21</v>
          </cell>
        </row>
        <row r="2427">
          <cell r="O2427">
            <v>8385</v>
          </cell>
          <cell r="T2427">
            <v>21</v>
          </cell>
        </row>
        <row r="2430">
          <cell r="O2430">
            <v>8901</v>
          </cell>
          <cell r="T2430">
            <v>21</v>
          </cell>
        </row>
        <row r="2433">
          <cell r="O2433">
            <v>24761</v>
          </cell>
          <cell r="T2433">
            <v>21</v>
          </cell>
        </row>
        <row r="2436">
          <cell r="T2436" t="str">
            <v>_</v>
          </cell>
        </row>
        <row r="2437">
          <cell r="O2437">
            <v>34000</v>
          </cell>
          <cell r="T2437" t="str">
            <v>_</v>
          </cell>
        </row>
        <row r="2438">
          <cell r="O2438">
            <v>16200</v>
          </cell>
          <cell r="T2438">
            <v>21</v>
          </cell>
        </row>
        <row r="2441">
          <cell r="O2441">
            <v>17800</v>
          </cell>
          <cell r="T2441">
            <v>21</v>
          </cell>
        </row>
        <row r="2444">
          <cell r="T2444" t="str">
            <v>_</v>
          </cell>
        </row>
        <row r="2445">
          <cell r="O2445">
            <v>99290</v>
          </cell>
          <cell r="T2445" t="str">
            <v>_</v>
          </cell>
        </row>
        <row r="2446">
          <cell r="O2446">
            <v>11968</v>
          </cell>
          <cell r="T2446">
            <v>21</v>
          </cell>
        </row>
        <row r="2449">
          <cell r="O2449">
            <v>14259</v>
          </cell>
          <cell r="T2449">
            <v>21</v>
          </cell>
        </row>
        <row r="2452">
          <cell r="O2452">
            <v>12244</v>
          </cell>
          <cell r="T2452">
            <v>21</v>
          </cell>
        </row>
        <row r="2455">
          <cell r="O2455">
            <v>2972</v>
          </cell>
          <cell r="T2455">
            <v>21</v>
          </cell>
        </row>
        <row r="2458">
          <cell r="O2458">
            <v>2280</v>
          </cell>
          <cell r="T2458">
            <v>21</v>
          </cell>
        </row>
        <row r="2461">
          <cell r="O2461">
            <v>4626</v>
          </cell>
          <cell r="T2461">
            <v>21</v>
          </cell>
        </row>
        <row r="2464">
          <cell r="O2464">
            <v>14000</v>
          </cell>
          <cell r="T2464">
            <v>21</v>
          </cell>
        </row>
        <row r="2467">
          <cell r="O2467">
            <v>13277</v>
          </cell>
          <cell r="T2467">
            <v>21</v>
          </cell>
        </row>
        <row r="2470">
          <cell r="O2470">
            <v>23664</v>
          </cell>
          <cell r="T2470">
            <v>21</v>
          </cell>
        </row>
        <row r="2473">
          <cell r="T2473" t="str">
            <v>_</v>
          </cell>
        </row>
        <row r="2474">
          <cell r="O2474">
            <v>38848</v>
          </cell>
          <cell r="T2474" t="str">
            <v>_</v>
          </cell>
        </row>
        <row r="2475">
          <cell r="O2475">
            <v>2944</v>
          </cell>
          <cell r="T2475">
            <v>21</v>
          </cell>
        </row>
        <row r="2478">
          <cell r="O2478">
            <v>404</v>
          </cell>
          <cell r="T2478">
            <v>21</v>
          </cell>
        </row>
        <row r="2481">
          <cell r="O2481">
            <v>78</v>
          </cell>
          <cell r="T2481">
            <v>21</v>
          </cell>
        </row>
        <row r="2484">
          <cell r="O2484">
            <v>800</v>
          </cell>
          <cell r="T2484">
            <v>21</v>
          </cell>
        </row>
        <row r="2487">
          <cell r="O2487">
            <v>216</v>
          </cell>
          <cell r="T2487">
            <v>21</v>
          </cell>
        </row>
        <row r="2490">
          <cell r="O2490">
            <v>4032</v>
          </cell>
          <cell r="T2490">
            <v>21</v>
          </cell>
        </row>
        <row r="2493">
          <cell r="O2493">
            <v>5112</v>
          </cell>
          <cell r="T2493">
            <v>21</v>
          </cell>
        </row>
        <row r="2496">
          <cell r="O2496">
            <v>2946</v>
          </cell>
          <cell r="T2496">
            <v>21</v>
          </cell>
        </row>
        <row r="2499">
          <cell r="O2499">
            <v>3066</v>
          </cell>
          <cell r="T2499">
            <v>21</v>
          </cell>
        </row>
        <row r="2502">
          <cell r="O2502">
            <v>19250</v>
          </cell>
          <cell r="T2502">
            <v>21</v>
          </cell>
        </row>
        <row r="2505">
          <cell r="T2505" t="str">
            <v>_</v>
          </cell>
        </row>
        <row r="2506">
          <cell r="O2506">
            <v>30798</v>
          </cell>
          <cell r="T2506" t="str">
            <v>_</v>
          </cell>
        </row>
        <row r="2507">
          <cell r="O2507">
            <v>2944</v>
          </cell>
          <cell r="T2507">
            <v>21</v>
          </cell>
        </row>
        <row r="2510">
          <cell r="O2510">
            <v>404</v>
          </cell>
          <cell r="T2510">
            <v>21</v>
          </cell>
        </row>
        <row r="2513">
          <cell r="O2513">
            <v>78</v>
          </cell>
          <cell r="T2513">
            <v>21</v>
          </cell>
        </row>
        <row r="2516">
          <cell r="O2516">
            <v>800</v>
          </cell>
          <cell r="T2516">
            <v>21</v>
          </cell>
        </row>
        <row r="2519">
          <cell r="O2519">
            <v>216</v>
          </cell>
          <cell r="T2519">
            <v>21</v>
          </cell>
        </row>
        <row r="2522">
          <cell r="O2522">
            <v>4032</v>
          </cell>
          <cell r="T2522">
            <v>21</v>
          </cell>
        </row>
        <row r="2525">
          <cell r="O2525">
            <v>5112</v>
          </cell>
          <cell r="T2525">
            <v>21</v>
          </cell>
        </row>
        <row r="2528">
          <cell r="O2528">
            <v>2946</v>
          </cell>
          <cell r="T2528">
            <v>21</v>
          </cell>
        </row>
        <row r="2531">
          <cell r="O2531">
            <v>3066</v>
          </cell>
          <cell r="T2531">
            <v>21</v>
          </cell>
        </row>
        <row r="2534">
          <cell r="O2534">
            <v>11200</v>
          </cell>
          <cell r="T2534">
            <v>21</v>
          </cell>
        </row>
        <row r="2537">
          <cell r="T2537" t="str">
            <v>_</v>
          </cell>
        </row>
        <row r="2538">
          <cell r="O2538">
            <v>307990</v>
          </cell>
          <cell r="T2538" t="str">
            <v>_</v>
          </cell>
        </row>
        <row r="2539">
          <cell r="O2539">
            <v>26400</v>
          </cell>
          <cell r="T2539">
            <v>21</v>
          </cell>
        </row>
        <row r="2542">
          <cell r="O2542">
            <v>22040</v>
          </cell>
          <cell r="T2542">
            <v>21</v>
          </cell>
        </row>
        <row r="2545">
          <cell r="O2545">
            <v>200800</v>
          </cell>
          <cell r="T2545">
            <v>21</v>
          </cell>
        </row>
        <row r="2548">
          <cell r="O2548">
            <v>3750</v>
          </cell>
          <cell r="T2548">
            <v>21</v>
          </cell>
        </row>
        <row r="2551">
          <cell r="O2551">
            <v>55000</v>
          </cell>
          <cell r="T2551">
            <v>21</v>
          </cell>
        </row>
        <row r="2554">
          <cell r="T2554" t="str">
            <v>_</v>
          </cell>
        </row>
        <row r="2555">
          <cell r="O2555">
            <v>706361</v>
          </cell>
          <cell r="T2555" t="str">
            <v>_</v>
          </cell>
        </row>
        <row r="2556">
          <cell r="O2556">
            <v>18000</v>
          </cell>
          <cell r="T2556">
            <v>21</v>
          </cell>
        </row>
        <row r="2559">
          <cell r="O2559">
            <v>143350</v>
          </cell>
          <cell r="T2559">
            <v>21</v>
          </cell>
        </row>
        <row r="2562">
          <cell r="O2562">
            <v>13050</v>
          </cell>
          <cell r="T2562">
            <v>21</v>
          </cell>
        </row>
        <row r="2565">
          <cell r="O2565">
            <v>230000</v>
          </cell>
          <cell r="T2565">
            <v>21</v>
          </cell>
        </row>
        <row r="2568">
          <cell r="O2568">
            <v>8000</v>
          </cell>
          <cell r="T2568">
            <v>21</v>
          </cell>
        </row>
        <row r="2571">
          <cell r="O2571">
            <v>6000</v>
          </cell>
          <cell r="T2571">
            <v>21</v>
          </cell>
        </row>
        <row r="2574">
          <cell r="O2574">
            <v>6000</v>
          </cell>
          <cell r="T2574">
            <v>21</v>
          </cell>
        </row>
        <row r="2577">
          <cell r="O2577">
            <v>32096</v>
          </cell>
          <cell r="T2577">
            <v>21</v>
          </cell>
        </row>
        <row r="2580">
          <cell r="O2580">
            <v>8385</v>
          </cell>
          <cell r="T2580">
            <v>21</v>
          </cell>
        </row>
        <row r="2583">
          <cell r="O2583">
            <v>12000</v>
          </cell>
          <cell r="T2583">
            <v>21</v>
          </cell>
        </row>
        <row r="2586">
          <cell r="O2586">
            <v>50400</v>
          </cell>
          <cell r="T2586">
            <v>21</v>
          </cell>
        </row>
        <row r="2589">
          <cell r="O2589">
            <v>28080</v>
          </cell>
          <cell r="T2589">
            <v>21</v>
          </cell>
        </row>
        <row r="2592">
          <cell r="O2592">
            <v>20000</v>
          </cell>
          <cell r="T2592">
            <v>21</v>
          </cell>
        </row>
        <row r="2595">
          <cell r="O2595">
            <v>15000</v>
          </cell>
          <cell r="T2595">
            <v>21</v>
          </cell>
        </row>
        <row r="2598">
          <cell r="O2598">
            <v>18000</v>
          </cell>
          <cell r="T2598">
            <v>21</v>
          </cell>
        </row>
        <row r="2601">
          <cell r="O2601">
            <v>80000</v>
          </cell>
          <cell r="T2601">
            <v>21</v>
          </cell>
        </row>
        <row r="2604">
          <cell r="O2604">
            <v>18000</v>
          </cell>
          <cell r="T2604">
            <v>21</v>
          </cell>
        </row>
        <row r="2607">
          <cell r="T2607" t="str">
            <v>_</v>
          </cell>
        </row>
        <row r="2608">
          <cell r="T2608" t="str">
            <v>_</v>
          </cell>
        </row>
        <row r="2609">
          <cell r="O2609">
            <v>884117.695921538</v>
          </cell>
          <cell r="T2609" t="str">
            <v>_</v>
          </cell>
        </row>
        <row r="2610">
          <cell r="O2610">
            <v>142561.466692722</v>
          </cell>
          <cell r="T2610" t="str">
            <v>_</v>
          </cell>
        </row>
        <row r="2611">
          <cell r="O2611">
            <v>798.6353807520001</v>
          </cell>
          <cell r="T2611">
            <v>21</v>
          </cell>
        </row>
        <row r="2614">
          <cell r="O2614">
            <v>1813.88379348</v>
          </cell>
          <cell r="T2614">
            <v>21</v>
          </cell>
        </row>
        <row r="2617">
          <cell r="O2617">
            <v>165.17868048</v>
          </cell>
          <cell r="T2617">
            <v>21</v>
          </cell>
        </row>
        <row r="2620">
          <cell r="O2620">
            <v>370.7275235400001</v>
          </cell>
          <cell r="T2620">
            <v>21</v>
          </cell>
        </row>
        <row r="2623">
          <cell r="O2623">
            <v>91.52624646</v>
          </cell>
          <cell r="T2623">
            <v>21</v>
          </cell>
        </row>
        <row r="2626">
          <cell r="O2626">
            <v>1353.8085659999997</v>
          </cell>
          <cell r="T2626">
            <v>21</v>
          </cell>
        </row>
        <row r="2629">
          <cell r="O2629">
            <v>18437.71932288</v>
          </cell>
          <cell r="T2629">
            <v>21</v>
          </cell>
        </row>
        <row r="2632">
          <cell r="O2632">
            <v>12387.3483789</v>
          </cell>
          <cell r="T2632">
            <v>21</v>
          </cell>
        </row>
        <row r="2635">
          <cell r="O2635">
            <v>3395.0251021500003</v>
          </cell>
          <cell r="T2635">
            <v>21</v>
          </cell>
        </row>
        <row r="2638">
          <cell r="O2638">
            <v>31517.468928000002</v>
          </cell>
          <cell r="T2638">
            <v>21</v>
          </cell>
        </row>
        <row r="2641">
          <cell r="O2641">
            <v>58540.384952279994</v>
          </cell>
          <cell r="T2641">
            <v>21</v>
          </cell>
        </row>
        <row r="2644">
          <cell r="O2644">
            <v>6895.0870758</v>
          </cell>
          <cell r="T2644">
            <v>21</v>
          </cell>
        </row>
        <row r="2647">
          <cell r="O2647">
            <v>6794.672742000001</v>
          </cell>
          <cell r="T2647">
            <v>21</v>
          </cell>
        </row>
        <row r="2650">
          <cell r="T2650" t="str">
            <v>_</v>
          </cell>
        </row>
        <row r="2651">
          <cell r="O2651">
            <v>13004.734186224</v>
          </cell>
          <cell r="T2651" t="str">
            <v>_</v>
          </cell>
        </row>
        <row r="2652">
          <cell r="O2652">
            <v>816.6483269999999</v>
          </cell>
          <cell r="T2652">
            <v>21</v>
          </cell>
        </row>
        <row r="2655">
          <cell r="O2655">
            <v>3776.92147008</v>
          </cell>
          <cell r="T2655">
            <v>21</v>
          </cell>
        </row>
        <row r="2658">
          <cell r="O2658">
            <v>1879.8319979999999</v>
          </cell>
          <cell r="T2658">
            <v>21</v>
          </cell>
        </row>
        <row r="2661">
          <cell r="O2661">
            <v>998.454462984</v>
          </cell>
          <cell r="T2661">
            <v>21</v>
          </cell>
        </row>
        <row r="2664">
          <cell r="O2664">
            <v>343.30893696000004</v>
          </cell>
          <cell r="T2664">
            <v>21</v>
          </cell>
        </row>
        <row r="2667">
          <cell r="O2667">
            <v>5189.5689912</v>
          </cell>
          <cell r="T2667">
            <v>21</v>
          </cell>
        </row>
        <row r="2670">
          <cell r="T2670" t="str">
            <v>_</v>
          </cell>
        </row>
        <row r="2671">
          <cell r="O2671">
            <v>86963.495042592</v>
          </cell>
          <cell r="T2671" t="str">
            <v>_</v>
          </cell>
        </row>
        <row r="2672">
          <cell r="O2672">
            <v>6765.057167232</v>
          </cell>
          <cell r="T2672">
            <v>21</v>
          </cell>
        </row>
        <row r="2675">
          <cell r="O2675">
            <v>1109.5714560000001</v>
          </cell>
          <cell r="T2675">
            <v>21</v>
          </cell>
        </row>
        <row r="2678">
          <cell r="O2678">
            <v>40135.973492159996</v>
          </cell>
          <cell r="T2678">
            <v>21</v>
          </cell>
        </row>
        <row r="2681">
          <cell r="O2681">
            <v>38952.8929272</v>
          </cell>
          <cell r="T2681">
            <v>21</v>
          </cell>
        </row>
        <row r="2684">
          <cell r="T2684" t="str">
            <v>_</v>
          </cell>
        </row>
        <row r="2685">
          <cell r="O2685">
            <v>360</v>
          </cell>
          <cell r="T2685" t="str">
            <v>_</v>
          </cell>
        </row>
        <row r="2686">
          <cell r="O2686">
            <v>360</v>
          </cell>
          <cell r="T2686">
            <v>21</v>
          </cell>
        </row>
        <row r="2689">
          <cell r="T2689" t="str">
            <v>_</v>
          </cell>
        </row>
        <row r="2690">
          <cell r="O2690">
            <v>2181</v>
          </cell>
          <cell r="T2690" t="str">
            <v>_</v>
          </cell>
        </row>
        <row r="2691">
          <cell r="O2691">
            <v>900</v>
          </cell>
          <cell r="T2691">
            <v>21</v>
          </cell>
        </row>
        <row r="2694">
          <cell r="O2694">
            <v>781</v>
          </cell>
          <cell r="T2694">
            <v>21</v>
          </cell>
        </row>
        <row r="2697">
          <cell r="O2697">
            <v>500</v>
          </cell>
          <cell r="T2697">
            <v>21</v>
          </cell>
        </row>
        <row r="2700">
          <cell r="T2700" t="str">
            <v>_</v>
          </cell>
        </row>
        <row r="2701">
          <cell r="O2701">
            <v>21145</v>
          </cell>
          <cell r="T2701" t="str">
            <v>_</v>
          </cell>
        </row>
        <row r="2702">
          <cell r="O2702">
            <v>2500</v>
          </cell>
          <cell r="T2702">
            <v>21</v>
          </cell>
        </row>
        <row r="2705">
          <cell r="O2705">
            <v>600</v>
          </cell>
          <cell r="T2705">
            <v>21</v>
          </cell>
        </row>
        <row r="2708">
          <cell r="O2708">
            <v>12000</v>
          </cell>
          <cell r="T2708">
            <v>21</v>
          </cell>
        </row>
        <row r="2711">
          <cell r="O2711">
            <v>135</v>
          </cell>
          <cell r="T2711">
            <v>21</v>
          </cell>
        </row>
        <row r="2714">
          <cell r="O2714">
            <v>405</v>
          </cell>
          <cell r="T2714">
            <v>21</v>
          </cell>
        </row>
        <row r="2717">
          <cell r="O2717">
            <v>405</v>
          </cell>
          <cell r="T2717">
            <v>21</v>
          </cell>
        </row>
        <row r="2720">
          <cell r="O2720">
            <v>750</v>
          </cell>
          <cell r="T2720">
            <v>21</v>
          </cell>
        </row>
        <row r="2723">
          <cell r="O2723">
            <v>1350</v>
          </cell>
          <cell r="T2723">
            <v>21</v>
          </cell>
        </row>
        <row r="2726">
          <cell r="O2726">
            <v>1500</v>
          </cell>
          <cell r="T2726">
            <v>21</v>
          </cell>
        </row>
        <row r="2729">
          <cell r="O2729">
            <v>500</v>
          </cell>
          <cell r="T2729">
            <v>21</v>
          </cell>
        </row>
        <row r="2732">
          <cell r="O2732">
            <v>500</v>
          </cell>
          <cell r="T2732">
            <v>21</v>
          </cell>
        </row>
        <row r="2735">
          <cell r="O2735">
            <v>500</v>
          </cell>
          <cell r="T2735">
            <v>21</v>
          </cell>
        </row>
        <row r="2738">
          <cell r="O2738">
            <v>0</v>
          </cell>
          <cell r="T2738">
            <v>21</v>
          </cell>
        </row>
        <row r="2741">
          <cell r="O2741">
            <v>0</v>
          </cell>
          <cell r="T2741">
            <v>21</v>
          </cell>
        </row>
        <row r="2744">
          <cell r="T2744" t="str">
            <v>_</v>
          </cell>
        </row>
        <row r="2745">
          <cell r="O2745">
            <v>2181</v>
          </cell>
          <cell r="T2745" t="str">
            <v>_</v>
          </cell>
        </row>
        <row r="2746">
          <cell r="O2746">
            <v>900</v>
          </cell>
          <cell r="T2746">
            <v>21</v>
          </cell>
        </row>
        <row r="2749">
          <cell r="O2749">
            <v>781</v>
          </cell>
          <cell r="T2749">
            <v>21</v>
          </cell>
        </row>
        <row r="2752">
          <cell r="O2752">
            <v>500</v>
          </cell>
          <cell r="T2752">
            <v>21</v>
          </cell>
        </row>
        <row r="2755">
          <cell r="T2755" t="str">
            <v>_</v>
          </cell>
        </row>
        <row r="2756">
          <cell r="O2756">
            <v>21145</v>
          </cell>
          <cell r="T2756" t="str">
            <v>_</v>
          </cell>
        </row>
        <row r="2757">
          <cell r="O2757">
            <v>2500</v>
          </cell>
          <cell r="T2757">
            <v>21</v>
          </cell>
        </row>
        <row r="2760">
          <cell r="O2760">
            <v>600</v>
          </cell>
          <cell r="T2760">
            <v>21</v>
          </cell>
        </row>
        <row r="2763">
          <cell r="O2763">
            <v>12000</v>
          </cell>
          <cell r="T2763">
            <v>21</v>
          </cell>
        </row>
        <row r="2766">
          <cell r="O2766">
            <v>135</v>
          </cell>
          <cell r="T2766">
            <v>21</v>
          </cell>
        </row>
        <row r="2769">
          <cell r="O2769">
            <v>405</v>
          </cell>
          <cell r="T2769">
            <v>21</v>
          </cell>
        </row>
        <row r="2772">
          <cell r="O2772">
            <v>405</v>
          </cell>
          <cell r="T2772">
            <v>21</v>
          </cell>
        </row>
        <row r="2775">
          <cell r="O2775">
            <v>750</v>
          </cell>
          <cell r="T2775">
            <v>21</v>
          </cell>
        </row>
        <row r="2778">
          <cell r="O2778">
            <v>1350</v>
          </cell>
          <cell r="T2778">
            <v>21</v>
          </cell>
        </row>
        <row r="2781">
          <cell r="O2781">
            <v>1500</v>
          </cell>
          <cell r="T2781">
            <v>21</v>
          </cell>
        </row>
        <row r="2784">
          <cell r="O2784">
            <v>500</v>
          </cell>
          <cell r="T2784">
            <v>21</v>
          </cell>
        </row>
        <row r="2787">
          <cell r="O2787">
            <v>500</v>
          </cell>
          <cell r="T2787">
            <v>21</v>
          </cell>
        </row>
        <row r="2790">
          <cell r="O2790">
            <v>500</v>
          </cell>
          <cell r="T2790">
            <v>21</v>
          </cell>
        </row>
        <row r="2793">
          <cell r="O2793">
            <v>0</v>
          </cell>
          <cell r="T2793">
            <v>21</v>
          </cell>
        </row>
        <row r="2796">
          <cell r="O2796">
            <v>0</v>
          </cell>
          <cell r="T2796">
            <v>21</v>
          </cell>
        </row>
        <row r="2799">
          <cell r="T2799" t="str">
            <v>_</v>
          </cell>
        </row>
        <row r="2800">
          <cell r="O2800">
            <v>2181</v>
          </cell>
          <cell r="T2800" t="str">
            <v>_</v>
          </cell>
        </row>
        <row r="2801">
          <cell r="O2801">
            <v>900</v>
          </cell>
          <cell r="T2801">
            <v>21</v>
          </cell>
        </row>
        <row r="2804">
          <cell r="O2804">
            <v>781</v>
          </cell>
          <cell r="T2804">
            <v>21</v>
          </cell>
        </row>
        <row r="2807">
          <cell r="O2807">
            <v>500</v>
          </cell>
          <cell r="T2807">
            <v>21</v>
          </cell>
        </row>
        <row r="2810">
          <cell r="T2810" t="str">
            <v>_</v>
          </cell>
        </row>
        <row r="2811">
          <cell r="O2811">
            <v>21145</v>
          </cell>
          <cell r="T2811" t="str">
            <v>_</v>
          </cell>
        </row>
        <row r="2812">
          <cell r="O2812">
            <v>2500</v>
          </cell>
          <cell r="T2812">
            <v>21</v>
          </cell>
        </row>
        <row r="2815">
          <cell r="O2815">
            <v>600</v>
          </cell>
          <cell r="T2815">
            <v>21</v>
          </cell>
        </row>
        <row r="2818">
          <cell r="O2818">
            <v>11000</v>
          </cell>
          <cell r="T2818">
            <v>21</v>
          </cell>
        </row>
        <row r="2821">
          <cell r="O2821">
            <v>135</v>
          </cell>
          <cell r="T2821">
            <v>21</v>
          </cell>
        </row>
        <row r="2824">
          <cell r="O2824">
            <v>405</v>
          </cell>
          <cell r="T2824">
            <v>21</v>
          </cell>
        </row>
        <row r="2827">
          <cell r="O2827">
            <v>405</v>
          </cell>
          <cell r="T2827">
            <v>21</v>
          </cell>
        </row>
        <row r="2830">
          <cell r="O2830">
            <v>750</v>
          </cell>
          <cell r="T2830">
            <v>21</v>
          </cell>
        </row>
        <row r="2833">
          <cell r="O2833">
            <v>1000</v>
          </cell>
          <cell r="T2833">
            <v>21</v>
          </cell>
        </row>
        <row r="2836">
          <cell r="O2836">
            <v>1350</v>
          </cell>
          <cell r="T2836">
            <v>21</v>
          </cell>
        </row>
        <row r="2839">
          <cell r="O2839">
            <v>1500</v>
          </cell>
          <cell r="T2839">
            <v>21</v>
          </cell>
        </row>
        <row r="2842">
          <cell r="O2842">
            <v>500</v>
          </cell>
          <cell r="T2842">
            <v>21</v>
          </cell>
        </row>
        <row r="2845">
          <cell r="O2845">
            <v>500</v>
          </cell>
          <cell r="T2845">
            <v>21</v>
          </cell>
        </row>
        <row r="2848">
          <cell r="O2848">
            <v>500</v>
          </cell>
          <cell r="T2848">
            <v>21</v>
          </cell>
        </row>
        <row r="2851">
          <cell r="O2851">
            <v>0</v>
          </cell>
          <cell r="T2851">
            <v>21</v>
          </cell>
        </row>
        <row r="2854">
          <cell r="O2854">
            <v>0</v>
          </cell>
          <cell r="T2854">
            <v>21</v>
          </cell>
        </row>
        <row r="2857">
          <cell r="T2857" t="str">
            <v>_</v>
          </cell>
        </row>
        <row r="2858">
          <cell r="O2858">
            <v>700</v>
          </cell>
          <cell r="T2858" t="str">
            <v>_</v>
          </cell>
        </row>
        <row r="2859">
          <cell r="O2859">
            <v>450</v>
          </cell>
          <cell r="T2859">
            <v>21</v>
          </cell>
        </row>
        <row r="2862">
          <cell r="O2862">
            <v>250</v>
          </cell>
          <cell r="T2862">
            <v>21</v>
          </cell>
        </row>
        <row r="2865">
          <cell r="T2865" t="str">
            <v>_</v>
          </cell>
        </row>
        <row r="2866">
          <cell r="O2866">
            <v>950</v>
          </cell>
          <cell r="T2866" t="str">
            <v>_</v>
          </cell>
        </row>
        <row r="2867">
          <cell r="O2867">
            <v>450</v>
          </cell>
          <cell r="T2867">
            <v>21</v>
          </cell>
        </row>
        <row r="2870">
          <cell r="O2870">
            <v>500</v>
          </cell>
          <cell r="T2870">
            <v>21</v>
          </cell>
        </row>
        <row r="2873">
          <cell r="T2873" t="str">
            <v>_</v>
          </cell>
        </row>
        <row r="2874">
          <cell r="O2874">
            <v>950</v>
          </cell>
          <cell r="T2874" t="str">
            <v>_</v>
          </cell>
        </row>
        <row r="2875">
          <cell r="O2875">
            <v>450</v>
          </cell>
          <cell r="T2875">
            <v>21</v>
          </cell>
        </row>
        <row r="2878">
          <cell r="O2878">
            <v>500</v>
          </cell>
          <cell r="T2878">
            <v>21</v>
          </cell>
        </row>
        <row r="2881">
          <cell r="T2881" t="str">
            <v>_</v>
          </cell>
        </row>
        <row r="2882">
          <cell r="O2882">
            <v>12100</v>
          </cell>
          <cell r="T2882" t="str">
            <v>_</v>
          </cell>
        </row>
        <row r="2883">
          <cell r="O2883">
            <v>4800</v>
          </cell>
          <cell r="T2883">
            <v>21</v>
          </cell>
        </row>
        <row r="2886">
          <cell r="O2886">
            <v>4200</v>
          </cell>
          <cell r="T2886">
            <v>21</v>
          </cell>
        </row>
        <row r="2889">
          <cell r="O2889">
            <v>1100</v>
          </cell>
          <cell r="T2889">
            <v>21</v>
          </cell>
        </row>
        <row r="2892">
          <cell r="O2892">
            <v>1500</v>
          </cell>
          <cell r="T2892">
            <v>21</v>
          </cell>
        </row>
        <row r="2895">
          <cell r="O2895">
            <v>500</v>
          </cell>
          <cell r="T2895">
            <v>21</v>
          </cell>
        </row>
        <row r="2898">
          <cell r="T2898" t="str">
            <v>_</v>
          </cell>
        </row>
        <row r="2899">
          <cell r="O2899">
            <v>12100</v>
          </cell>
          <cell r="T2899" t="str">
            <v>_</v>
          </cell>
        </row>
        <row r="2900">
          <cell r="O2900">
            <v>4800</v>
          </cell>
          <cell r="T2900">
            <v>21</v>
          </cell>
        </row>
        <row r="2903">
          <cell r="O2903">
            <v>4200</v>
          </cell>
          <cell r="T2903">
            <v>21</v>
          </cell>
        </row>
        <row r="2906">
          <cell r="O2906">
            <v>1100</v>
          </cell>
          <cell r="T2906">
            <v>21</v>
          </cell>
        </row>
        <row r="2909">
          <cell r="O2909">
            <v>1500</v>
          </cell>
          <cell r="T2909">
            <v>21</v>
          </cell>
        </row>
        <row r="2912">
          <cell r="O2912">
            <v>500</v>
          </cell>
          <cell r="T2912">
            <v>21</v>
          </cell>
        </row>
        <row r="2915">
          <cell r="T2915" t="str">
            <v>_</v>
          </cell>
        </row>
        <row r="2916">
          <cell r="O2916">
            <v>78350</v>
          </cell>
          <cell r="T2916" t="str">
            <v>_</v>
          </cell>
        </row>
        <row r="2917">
          <cell r="O2917">
            <v>70650</v>
          </cell>
          <cell r="T2917">
            <v>21</v>
          </cell>
        </row>
        <row r="2920">
          <cell r="O2920">
            <v>4200</v>
          </cell>
          <cell r="T2920">
            <v>21</v>
          </cell>
        </row>
        <row r="2923">
          <cell r="O2923">
            <v>1500</v>
          </cell>
          <cell r="T2923">
            <v>21</v>
          </cell>
        </row>
        <row r="2926">
          <cell r="O2926">
            <v>1500</v>
          </cell>
          <cell r="T2926">
            <v>21</v>
          </cell>
        </row>
        <row r="2929">
          <cell r="O2929">
            <v>500</v>
          </cell>
          <cell r="T2929">
            <v>21</v>
          </cell>
        </row>
        <row r="2932">
          <cell r="T2932" t="str">
            <v>_</v>
          </cell>
        </row>
        <row r="2933">
          <cell r="O2933">
            <v>4010</v>
          </cell>
          <cell r="T2933" t="str">
            <v>_</v>
          </cell>
        </row>
        <row r="2934">
          <cell r="O2934">
            <v>3560</v>
          </cell>
          <cell r="T2934">
            <v>21</v>
          </cell>
        </row>
        <row r="2937">
          <cell r="O2937">
            <v>300</v>
          </cell>
          <cell r="T2937">
            <v>21</v>
          </cell>
        </row>
        <row r="2940">
          <cell r="O2940">
            <v>150</v>
          </cell>
          <cell r="T2940">
            <v>21</v>
          </cell>
        </row>
        <row r="2943">
          <cell r="T2943" t="str">
            <v>_</v>
          </cell>
        </row>
        <row r="2944">
          <cell r="O2944">
            <v>9548</v>
          </cell>
          <cell r="T2944" t="str">
            <v>_</v>
          </cell>
        </row>
        <row r="2945">
          <cell r="O2945">
            <v>8898</v>
          </cell>
          <cell r="T2945">
            <v>21</v>
          </cell>
        </row>
        <row r="2948">
          <cell r="O2948">
            <v>500</v>
          </cell>
          <cell r="T2948">
            <v>21</v>
          </cell>
        </row>
        <row r="2951">
          <cell r="O2951">
            <v>150</v>
          </cell>
          <cell r="T2951">
            <v>21</v>
          </cell>
        </row>
        <row r="2954">
          <cell r="T2954" t="str">
            <v>_</v>
          </cell>
        </row>
        <row r="2955">
          <cell r="O2955">
            <v>4200</v>
          </cell>
          <cell r="T2955" t="str">
            <v>_</v>
          </cell>
        </row>
        <row r="2956">
          <cell r="O2956">
            <v>2800</v>
          </cell>
          <cell r="T2956">
            <v>21</v>
          </cell>
        </row>
        <row r="2959">
          <cell r="O2959">
            <v>1100</v>
          </cell>
          <cell r="T2959">
            <v>21</v>
          </cell>
        </row>
        <row r="2962">
          <cell r="O2962">
            <v>100</v>
          </cell>
          <cell r="T2962">
            <v>21</v>
          </cell>
        </row>
        <row r="2965">
          <cell r="O2965">
            <v>200</v>
          </cell>
          <cell r="T2965">
            <v>21</v>
          </cell>
        </row>
        <row r="2968">
          <cell r="T2968" t="str">
            <v>_</v>
          </cell>
        </row>
        <row r="2969">
          <cell r="O2969">
            <v>4200</v>
          </cell>
          <cell r="T2969" t="str">
            <v>_</v>
          </cell>
        </row>
        <row r="2970">
          <cell r="O2970">
            <v>2800</v>
          </cell>
          <cell r="T2970">
            <v>21</v>
          </cell>
        </row>
        <row r="2973">
          <cell r="O2973">
            <v>1100</v>
          </cell>
          <cell r="T2973">
            <v>21</v>
          </cell>
        </row>
        <row r="2976">
          <cell r="O2976">
            <v>100</v>
          </cell>
          <cell r="T2976">
            <v>21</v>
          </cell>
        </row>
        <row r="2979">
          <cell r="O2979">
            <v>200</v>
          </cell>
          <cell r="T2979">
            <v>21</v>
          </cell>
        </row>
        <row r="2982">
          <cell r="T2982" t="str">
            <v>_</v>
          </cell>
        </row>
        <row r="2983">
          <cell r="O2983">
            <v>58130</v>
          </cell>
          <cell r="T2983" t="str">
            <v>_</v>
          </cell>
        </row>
        <row r="2984">
          <cell r="O2984">
            <v>120</v>
          </cell>
          <cell r="T2984">
            <v>21</v>
          </cell>
        </row>
        <row r="2987">
          <cell r="O2987">
            <v>360</v>
          </cell>
          <cell r="T2987">
            <v>21</v>
          </cell>
        </row>
        <row r="2990">
          <cell r="O2990">
            <v>1200</v>
          </cell>
          <cell r="T2990">
            <v>21</v>
          </cell>
        </row>
        <row r="2993">
          <cell r="O2993">
            <v>80</v>
          </cell>
          <cell r="T2993">
            <v>21</v>
          </cell>
        </row>
        <row r="2996">
          <cell r="O2996">
            <v>50</v>
          </cell>
          <cell r="T2996">
            <v>21</v>
          </cell>
        </row>
        <row r="2999">
          <cell r="O2999">
            <v>300</v>
          </cell>
          <cell r="T2999">
            <v>21</v>
          </cell>
        </row>
        <row r="3002">
          <cell r="O3002">
            <v>1120</v>
          </cell>
          <cell r="T3002">
            <v>21</v>
          </cell>
        </row>
        <row r="3005">
          <cell r="O3005">
            <v>2500</v>
          </cell>
          <cell r="T3005">
            <v>21</v>
          </cell>
        </row>
        <row r="3008">
          <cell r="O3008">
            <v>2400</v>
          </cell>
          <cell r="T3008">
            <v>21</v>
          </cell>
        </row>
        <row r="3011">
          <cell r="O3011">
            <v>50000</v>
          </cell>
          <cell r="T3011">
            <v>21</v>
          </cell>
        </row>
        <row r="3014">
          <cell r="T3014" t="str">
            <v>_</v>
          </cell>
        </row>
        <row r="3015">
          <cell r="O3015">
            <v>58130</v>
          </cell>
          <cell r="T3015" t="str">
            <v>_</v>
          </cell>
        </row>
        <row r="3016">
          <cell r="O3016">
            <v>120</v>
          </cell>
          <cell r="T3016">
            <v>21</v>
          </cell>
        </row>
        <row r="3019">
          <cell r="O3019">
            <v>360</v>
          </cell>
          <cell r="T3019">
            <v>21</v>
          </cell>
        </row>
        <row r="3022">
          <cell r="O3022">
            <v>1200</v>
          </cell>
          <cell r="T3022">
            <v>21</v>
          </cell>
        </row>
        <row r="3025">
          <cell r="O3025">
            <v>80</v>
          </cell>
          <cell r="T3025">
            <v>21</v>
          </cell>
        </row>
        <row r="3028">
          <cell r="O3028">
            <v>50</v>
          </cell>
          <cell r="T3028">
            <v>21</v>
          </cell>
        </row>
        <row r="3031">
          <cell r="O3031">
            <v>300</v>
          </cell>
          <cell r="T3031">
            <v>21</v>
          </cell>
        </row>
        <row r="3034">
          <cell r="O3034">
            <v>1120</v>
          </cell>
          <cell r="T3034">
            <v>21</v>
          </cell>
        </row>
        <row r="3037">
          <cell r="O3037">
            <v>2500</v>
          </cell>
          <cell r="T3037">
            <v>21</v>
          </cell>
        </row>
        <row r="3040">
          <cell r="O3040">
            <v>2400</v>
          </cell>
          <cell r="T3040">
            <v>21</v>
          </cell>
        </row>
        <row r="3043">
          <cell r="O3043">
            <v>50000</v>
          </cell>
          <cell r="T3043">
            <v>21</v>
          </cell>
        </row>
        <row r="3046">
          <cell r="T3046" t="str">
            <v>_</v>
          </cell>
        </row>
        <row r="3047">
          <cell r="O3047">
            <v>78055</v>
          </cell>
          <cell r="T3047" t="str">
            <v>_</v>
          </cell>
        </row>
        <row r="3048">
          <cell r="O3048">
            <v>150</v>
          </cell>
          <cell r="T3048">
            <v>21</v>
          </cell>
        </row>
        <row r="3051">
          <cell r="O3051">
            <v>450</v>
          </cell>
          <cell r="T3051">
            <v>21</v>
          </cell>
        </row>
        <row r="3054">
          <cell r="O3054">
            <v>1500</v>
          </cell>
          <cell r="T3054">
            <v>21</v>
          </cell>
        </row>
        <row r="3057">
          <cell r="O3057">
            <v>80</v>
          </cell>
          <cell r="T3057">
            <v>21</v>
          </cell>
        </row>
        <row r="3060">
          <cell r="O3060">
            <v>100</v>
          </cell>
          <cell r="T3060">
            <v>21</v>
          </cell>
        </row>
        <row r="3063">
          <cell r="O3063">
            <v>400</v>
          </cell>
          <cell r="T3063">
            <v>21</v>
          </cell>
        </row>
        <row r="3066">
          <cell r="O3066">
            <v>1700</v>
          </cell>
          <cell r="T3066">
            <v>21</v>
          </cell>
        </row>
        <row r="3069">
          <cell r="O3069">
            <v>3000</v>
          </cell>
          <cell r="T3069">
            <v>21</v>
          </cell>
        </row>
        <row r="3072">
          <cell r="O3072">
            <v>3075</v>
          </cell>
          <cell r="T3072">
            <v>21</v>
          </cell>
        </row>
        <row r="3075">
          <cell r="O3075">
            <v>67600</v>
          </cell>
          <cell r="T3075">
            <v>21</v>
          </cell>
        </row>
        <row r="3078">
          <cell r="T3078" t="str">
            <v>_</v>
          </cell>
        </row>
        <row r="3079">
          <cell r="O3079">
            <v>990</v>
          </cell>
          <cell r="T3079" t="str">
            <v>_</v>
          </cell>
        </row>
        <row r="3080">
          <cell r="O3080">
            <v>150</v>
          </cell>
          <cell r="T3080">
            <v>21</v>
          </cell>
        </row>
        <row r="3083">
          <cell r="O3083">
            <v>10</v>
          </cell>
          <cell r="T3083">
            <v>21</v>
          </cell>
        </row>
        <row r="3086">
          <cell r="O3086">
            <v>80</v>
          </cell>
          <cell r="T3086">
            <v>21</v>
          </cell>
        </row>
        <row r="3089">
          <cell r="O3089">
            <v>750</v>
          </cell>
          <cell r="T3089">
            <v>21</v>
          </cell>
        </row>
        <row r="3092">
          <cell r="T3092" t="str">
            <v>_</v>
          </cell>
        </row>
        <row r="3093">
          <cell r="O3093">
            <v>7920</v>
          </cell>
          <cell r="T3093" t="str">
            <v>_</v>
          </cell>
        </row>
        <row r="3094">
          <cell r="O3094">
            <v>120</v>
          </cell>
          <cell r="T3094">
            <v>21</v>
          </cell>
        </row>
        <row r="3097">
          <cell r="O3097">
            <v>20</v>
          </cell>
          <cell r="T3097">
            <v>21</v>
          </cell>
        </row>
        <row r="3100">
          <cell r="O3100">
            <v>120</v>
          </cell>
          <cell r="T3100">
            <v>21</v>
          </cell>
        </row>
        <row r="3103">
          <cell r="O3103">
            <v>160</v>
          </cell>
          <cell r="T3103">
            <v>21</v>
          </cell>
        </row>
        <row r="3106">
          <cell r="O3106">
            <v>7500</v>
          </cell>
          <cell r="T3106">
            <v>21</v>
          </cell>
        </row>
        <row r="3109">
          <cell r="T3109" t="str">
            <v>_</v>
          </cell>
        </row>
        <row r="3110">
          <cell r="O3110">
            <v>6170</v>
          </cell>
          <cell r="T3110" t="str">
            <v>_</v>
          </cell>
        </row>
        <row r="3111">
          <cell r="O3111">
            <v>140</v>
          </cell>
          <cell r="T3111">
            <v>21</v>
          </cell>
        </row>
        <row r="3114">
          <cell r="O3114">
            <v>1200</v>
          </cell>
          <cell r="T3114">
            <v>21</v>
          </cell>
        </row>
        <row r="3117">
          <cell r="O3117">
            <v>1600</v>
          </cell>
          <cell r="T3117">
            <v>21</v>
          </cell>
        </row>
        <row r="3120">
          <cell r="O3120">
            <v>10</v>
          </cell>
          <cell r="T3120">
            <v>21</v>
          </cell>
        </row>
        <row r="3123">
          <cell r="O3123">
            <v>120</v>
          </cell>
          <cell r="T3123">
            <v>21</v>
          </cell>
        </row>
        <row r="3126">
          <cell r="O3126">
            <v>600</v>
          </cell>
          <cell r="T3126">
            <v>21</v>
          </cell>
        </row>
        <row r="3129">
          <cell r="O3129">
            <v>2500</v>
          </cell>
          <cell r="T3129">
            <v>21</v>
          </cell>
        </row>
        <row r="3132">
          <cell r="T3132" t="str">
            <v>_</v>
          </cell>
        </row>
        <row r="3133">
          <cell r="O3133">
            <v>6170</v>
          </cell>
          <cell r="T3133" t="str">
            <v>_</v>
          </cell>
        </row>
        <row r="3134">
          <cell r="O3134">
            <v>140</v>
          </cell>
          <cell r="T3134">
            <v>21</v>
          </cell>
        </row>
        <row r="3137">
          <cell r="O3137">
            <v>1200</v>
          </cell>
          <cell r="T3137">
            <v>21</v>
          </cell>
        </row>
        <row r="3140">
          <cell r="O3140">
            <v>1600</v>
          </cell>
          <cell r="T3140">
            <v>21</v>
          </cell>
        </row>
        <row r="3143">
          <cell r="O3143">
            <v>10</v>
          </cell>
          <cell r="T3143">
            <v>21</v>
          </cell>
        </row>
        <row r="3146">
          <cell r="O3146">
            <v>120</v>
          </cell>
          <cell r="T3146">
            <v>21</v>
          </cell>
        </row>
        <row r="3149">
          <cell r="O3149">
            <v>600</v>
          </cell>
          <cell r="T3149">
            <v>21</v>
          </cell>
        </row>
        <row r="3152">
          <cell r="O3152">
            <v>2500</v>
          </cell>
          <cell r="T3152">
            <v>21</v>
          </cell>
        </row>
        <row r="3155">
          <cell r="T3155" t="str">
            <v>_</v>
          </cell>
        </row>
        <row r="3156">
          <cell r="O3156">
            <v>54353.5</v>
          </cell>
          <cell r="T3156" t="str">
            <v>_</v>
          </cell>
        </row>
        <row r="3157">
          <cell r="O3157">
            <v>200</v>
          </cell>
          <cell r="T3157">
            <v>21</v>
          </cell>
        </row>
        <row r="3160">
          <cell r="O3160">
            <v>750</v>
          </cell>
          <cell r="T3160">
            <v>21</v>
          </cell>
        </row>
        <row r="3163">
          <cell r="O3163">
            <v>616</v>
          </cell>
          <cell r="T3163">
            <v>21</v>
          </cell>
        </row>
        <row r="3166">
          <cell r="O3166">
            <v>1537.5</v>
          </cell>
          <cell r="T3166">
            <v>21</v>
          </cell>
        </row>
        <row r="3169">
          <cell r="O3169">
            <v>850</v>
          </cell>
          <cell r="T3169">
            <v>21</v>
          </cell>
        </row>
        <row r="3172">
          <cell r="O3172">
            <v>50400</v>
          </cell>
          <cell r="T3172">
            <v>21</v>
          </cell>
        </row>
        <row r="3175">
          <cell r="T3175" t="str">
            <v>_</v>
          </cell>
        </row>
        <row r="3176">
          <cell r="O3176">
            <v>54353.5</v>
          </cell>
          <cell r="T3176" t="str">
            <v>_</v>
          </cell>
        </row>
        <row r="3177">
          <cell r="O3177">
            <v>200</v>
          </cell>
          <cell r="T3177">
            <v>21</v>
          </cell>
        </row>
        <row r="3180">
          <cell r="O3180">
            <v>750</v>
          </cell>
          <cell r="T3180">
            <v>21</v>
          </cell>
        </row>
        <row r="3183">
          <cell r="O3183">
            <v>616</v>
          </cell>
          <cell r="T3183">
            <v>21</v>
          </cell>
        </row>
        <row r="3186">
          <cell r="O3186">
            <v>1537.5</v>
          </cell>
          <cell r="T3186">
            <v>21</v>
          </cell>
        </row>
        <row r="3189">
          <cell r="O3189">
            <v>850</v>
          </cell>
          <cell r="T3189">
            <v>21</v>
          </cell>
        </row>
        <row r="3192">
          <cell r="O3192">
            <v>50400</v>
          </cell>
          <cell r="T3192">
            <v>21</v>
          </cell>
        </row>
        <row r="3195">
          <cell r="T3195" t="str">
            <v>_</v>
          </cell>
        </row>
        <row r="3196">
          <cell r="O3196">
            <v>32603.5</v>
          </cell>
          <cell r="T3196" t="str">
            <v>_</v>
          </cell>
        </row>
        <row r="3197">
          <cell r="O3197">
            <v>150</v>
          </cell>
          <cell r="T3197">
            <v>21</v>
          </cell>
        </row>
        <row r="3200">
          <cell r="O3200">
            <v>750</v>
          </cell>
          <cell r="T3200">
            <v>21</v>
          </cell>
        </row>
        <row r="3203">
          <cell r="O3203">
            <v>616</v>
          </cell>
          <cell r="T3203">
            <v>21</v>
          </cell>
        </row>
        <row r="3206">
          <cell r="O3206">
            <v>1537.5</v>
          </cell>
          <cell r="T3206">
            <v>21</v>
          </cell>
        </row>
        <row r="3209">
          <cell r="O3209">
            <v>2550</v>
          </cell>
          <cell r="T3209">
            <v>21</v>
          </cell>
        </row>
        <row r="3212">
          <cell r="O3212">
            <v>27000</v>
          </cell>
          <cell r="T3212">
            <v>21</v>
          </cell>
        </row>
        <row r="3215">
          <cell r="T3215" t="str">
            <v>_</v>
          </cell>
        </row>
        <row r="3216">
          <cell r="O3216">
            <v>182</v>
          </cell>
          <cell r="T3216" t="str">
            <v>_</v>
          </cell>
        </row>
        <row r="3217">
          <cell r="O3217">
            <v>50</v>
          </cell>
          <cell r="T3217">
            <v>21</v>
          </cell>
        </row>
        <row r="3220">
          <cell r="O3220">
            <v>132</v>
          </cell>
          <cell r="T3220">
            <v>21</v>
          </cell>
        </row>
        <row r="3223">
          <cell r="T3223" t="str">
            <v>_</v>
          </cell>
        </row>
        <row r="3224">
          <cell r="O3224">
            <v>2330.5</v>
          </cell>
          <cell r="T3224" t="str">
            <v>_</v>
          </cell>
        </row>
        <row r="3225">
          <cell r="O3225">
            <v>62.5</v>
          </cell>
          <cell r="T3225">
            <v>21</v>
          </cell>
        </row>
        <row r="3228">
          <cell r="O3228">
            <v>528</v>
          </cell>
          <cell r="T3228">
            <v>21</v>
          </cell>
        </row>
        <row r="3231">
          <cell r="O3231">
            <v>1740</v>
          </cell>
          <cell r="T3231">
            <v>21</v>
          </cell>
        </row>
        <row r="3234">
          <cell r="T3234" t="str">
            <v>_</v>
          </cell>
        </row>
        <row r="3235">
          <cell r="O3235">
            <v>1368</v>
          </cell>
          <cell r="T3235" t="str">
            <v>_</v>
          </cell>
        </row>
        <row r="3236">
          <cell r="O3236">
            <v>200</v>
          </cell>
          <cell r="T3236">
            <v>21</v>
          </cell>
        </row>
        <row r="3239">
          <cell r="O3239">
            <v>528</v>
          </cell>
          <cell r="T3239">
            <v>21</v>
          </cell>
        </row>
        <row r="3242">
          <cell r="O3242">
            <v>435</v>
          </cell>
          <cell r="T3242">
            <v>21</v>
          </cell>
        </row>
        <row r="3245">
          <cell r="O3245">
            <v>205</v>
          </cell>
          <cell r="T3245">
            <v>21</v>
          </cell>
        </row>
        <row r="3248">
          <cell r="T3248" t="str">
            <v>_</v>
          </cell>
        </row>
        <row r="3249">
          <cell r="O3249">
            <v>1368</v>
          </cell>
          <cell r="T3249" t="str">
            <v>_</v>
          </cell>
        </row>
        <row r="3250">
          <cell r="O3250">
            <v>200</v>
          </cell>
          <cell r="T3250">
            <v>21</v>
          </cell>
        </row>
        <row r="3253">
          <cell r="O3253">
            <v>528</v>
          </cell>
          <cell r="T3253">
            <v>21</v>
          </cell>
        </row>
        <row r="3256">
          <cell r="O3256">
            <v>435</v>
          </cell>
          <cell r="T3256">
            <v>21</v>
          </cell>
        </row>
        <row r="3259">
          <cell r="O3259">
            <v>205</v>
          </cell>
          <cell r="T3259">
            <v>21</v>
          </cell>
        </row>
        <row r="3262">
          <cell r="T3262" t="str">
            <v>_</v>
          </cell>
        </row>
        <row r="3263">
          <cell r="O3263">
            <v>52150</v>
          </cell>
          <cell r="T3263" t="str">
            <v>_</v>
          </cell>
        </row>
        <row r="3264">
          <cell r="O3264">
            <v>650</v>
          </cell>
          <cell r="T3264">
            <v>21</v>
          </cell>
        </row>
        <row r="3267">
          <cell r="O3267">
            <v>27500</v>
          </cell>
          <cell r="T3267">
            <v>21</v>
          </cell>
        </row>
        <row r="3270">
          <cell r="O3270">
            <v>17000</v>
          </cell>
          <cell r="T3270">
            <v>21</v>
          </cell>
        </row>
        <row r="3273">
          <cell r="O3273">
            <v>7000</v>
          </cell>
          <cell r="T3273">
            <v>21</v>
          </cell>
        </row>
        <row r="3276">
          <cell r="T3276" t="str">
            <v>_</v>
          </cell>
        </row>
        <row r="3277">
          <cell r="O3277">
            <v>4266</v>
          </cell>
          <cell r="T3277" t="str">
            <v>_</v>
          </cell>
        </row>
        <row r="3278">
          <cell r="O3278">
            <v>80</v>
          </cell>
          <cell r="T3278">
            <v>21</v>
          </cell>
        </row>
        <row r="3281">
          <cell r="O3281">
            <v>2000</v>
          </cell>
          <cell r="T3281">
            <v>21</v>
          </cell>
        </row>
        <row r="3284">
          <cell r="O3284">
            <v>1600</v>
          </cell>
          <cell r="T3284">
            <v>21</v>
          </cell>
        </row>
        <row r="3287">
          <cell r="O3287">
            <v>176</v>
          </cell>
          <cell r="T3287">
            <v>21</v>
          </cell>
        </row>
        <row r="3290">
          <cell r="O3290">
            <v>410</v>
          </cell>
          <cell r="T3290">
            <v>21</v>
          </cell>
        </row>
        <row r="3293">
          <cell r="T3293" t="str">
            <v>_</v>
          </cell>
        </row>
        <row r="3294">
          <cell r="O3294">
            <v>4266</v>
          </cell>
          <cell r="T3294" t="str">
            <v>_</v>
          </cell>
        </row>
        <row r="3295">
          <cell r="O3295">
            <v>80</v>
          </cell>
          <cell r="T3295">
            <v>21</v>
          </cell>
        </row>
        <row r="3298">
          <cell r="O3298">
            <v>2000</v>
          </cell>
          <cell r="T3298">
            <v>21</v>
          </cell>
        </row>
        <row r="3301">
          <cell r="O3301">
            <v>1600</v>
          </cell>
          <cell r="T3301">
            <v>21</v>
          </cell>
        </row>
        <row r="3304">
          <cell r="O3304">
            <v>176</v>
          </cell>
          <cell r="T3304">
            <v>21</v>
          </cell>
        </row>
        <row r="3307">
          <cell r="O3307">
            <v>410</v>
          </cell>
          <cell r="T3307">
            <v>21</v>
          </cell>
        </row>
        <row r="3310">
          <cell r="T3310" t="str">
            <v>_</v>
          </cell>
        </row>
        <row r="3311">
          <cell r="O3311">
            <v>21336</v>
          </cell>
          <cell r="T3311" t="str">
            <v>_</v>
          </cell>
        </row>
        <row r="3312">
          <cell r="O3312">
            <v>13680</v>
          </cell>
          <cell r="T3312">
            <v>21</v>
          </cell>
        </row>
        <row r="3315">
          <cell r="O3315">
            <v>7656</v>
          </cell>
          <cell r="T3315">
            <v>21</v>
          </cell>
        </row>
        <row r="3318">
          <cell r="T3318" t="str">
            <v>_</v>
          </cell>
        </row>
        <row r="3319">
          <cell r="T3319" t="str">
            <v>_</v>
          </cell>
        </row>
        <row r="3320">
          <cell r="O3320">
            <v>10052.202492454864</v>
          </cell>
          <cell r="T3320" t="str">
            <v>_</v>
          </cell>
        </row>
        <row r="3321">
          <cell r="O3321">
            <v>9976.74093108448</v>
          </cell>
          <cell r="T3321" t="str">
            <v>_</v>
          </cell>
        </row>
        <row r="3322">
          <cell r="O3322">
            <v>654.0153561536</v>
          </cell>
          <cell r="T3322">
            <v>21</v>
          </cell>
        </row>
        <row r="3325">
          <cell r="O3325">
            <v>865.7846469248</v>
          </cell>
          <cell r="T3325">
            <v>21</v>
          </cell>
        </row>
        <row r="3328">
          <cell r="O3328">
            <v>4500</v>
          </cell>
          <cell r="T3328">
            <v>21</v>
          </cell>
        </row>
        <row r="3331">
          <cell r="O3331">
            <v>200.487132224</v>
          </cell>
          <cell r="T3331">
            <v>21</v>
          </cell>
        </row>
        <row r="3334">
          <cell r="O3334">
            <v>169</v>
          </cell>
          <cell r="T3334">
            <v>21</v>
          </cell>
        </row>
        <row r="3337">
          <cell r="O3337">
            <v>2229.5245699328007</v>
          </cell>
          <cell r="T3337">
            <v>21</v>
          </cell>
        </row>
        <row r="3340">
          <cell r="O3340">
            <v>30</v>
          </cell>
          <cell r="T3340">
            <v>21</v>
          </cell>
        </row>
        <row r="3343">
          <cell r="O3343">
            <v>44.1289595264</v>
          </cell>
          <cell r="T3343">
            <v>21</v>
          </cell>
        </row>
        <row r="3346">
          <cell r="O3346">
            <v>117.6525</v>
          </cell>
          <cell r="T3346">
            <v>21</v>
          </cell>
        </row>
        <row r="3349">
          <cell r="O3349">
            <v>31.79140497792</v>
          </cell>
          <cell r="T3349">
            <v>21</v>
          </cell>
        </row>
        <row r="3352">
          <cell r="O3352">
            <v>66.36</v>
          </cell>
          <cell r="T3352">
            <v>21</v>
          </cell>
        </row>
        <row r="3355">
          <cell r="O3355">
            <v>106.47500745056001</v>
          </cell>
          <cell r="T3355">
            <v>21</v>
          </cell>
        </row>
        <row r="3358">
          <cell r="O3358">
            <v>112</v>
          </cell>
          <cell r="T3358">
            <v>21</v>
          </cell>
        </row>
        <row r="3361">
          <cell r="O3361">
            <v>289.014866112</v>
          </cell>
          <cell r="T3361">
            <v>21</v>
          </cell>
        </row>
        <row r="3364">
          <cell r="O3364">
            <v>157.21738099200002</v>
          </cell>
          <cell r="T3364">
            <v>21</v>
          </cell>
        </row>
        <row r="3367">
          <cell r="O3367">
            <v>55.5919133504</v>
          </cell>
          <cell r="T3367">
            <v>21</v>
          </cell>
        </row>
        <row r="3370">
          <cell r="O3370">
            <v>308.79719344</v>
          </cell>
          <cell r="T3370">
            <v>21</v>
          </cell>
        </row>
        <row r="3373">
          <cell r="O3373">
            <v>38.9</v>
          </cell>
          <cell r="T3373">
            <v>21</v>
          </cell>
        </row>
        <row r="3376">
          <cell r="T3376" t="str">
            <v>_</v>
          </cell>
        </row>
        <row r="3377">
          <cell r="O3377">
            <v>75.461561370384</v>
          </cell>
          <cell r="T3377" t="str">
            <v>_</v>
          </cell>
        </row>
        <row r="3378">
          <cell r="O3378">
            <v>75.461561370384</v>
          </cell>
          <cell r="T3378">
            <v>21</v>
          </cell>
        </row>
        <row r="3381">
          <cell r="T3381" t="str">
            <v>_</v>
          </cell>
        </row>
        <row r="3382">
          <cell r="T3382" t="str">
            <v>_</v>
          </cell>
        </row>
        <row r="3383">
          <cell r="O3383">
            <v>111103</v>
          </cell>
          <cell r="T3383" t="str">
            <v>_</v>
          </cell>
        </row>
        <row r="3384">
          <cell r="O3384">
            <v>23796</v>
          </cell>
          <cell r="T3384" t="str">
            <v>_</v>
          </cell>
        </row>
        <row r="3385">
          <cell r="O3385">
            <v>5355</v>
          </cell>
          <cell r="T3385">
            <v>21</v>
          </cell>
        </row>
        <row r="3388">
          <cell r="O3388">
            <v>5840</v>
          </cell>
          <cell r="T3388">
            <v>21</v>
          </cell>
        </row>
        <row r="3391">
          <cell r="O3391">
            <v>843</v>
          </cell>
          <cell r="T3391">
            <v>21</v>
          </cell>
        </row>
        <row r="3394">
          <cell r="O3394">
            <v>1458</v>
          </cell>
          <cell r="T3394">
            <v>21</v>
          </cell>
        </row>
        <row r="3397">
          <cell r="O3397">
            <v>10300</v>
          </cell>
          <cell r="T3397">
            <v>21</v>
          </cell>
        </row>
        <row r="3400">
          <cell r="T3400" t="str">
            <v>_</v>
          </cell>
        </row>
        <row r="3401">
          <cell r="O3401">
            <v>72107</v>
          </cell>
          <cell r="T3401" t="str">
            <v>_</v>
          </cell>
        </row>
        <row r="3402">
          <cell r="O3402">
            <v>49500</v>
          </cell>
          <cell r="T3402">
            <v>21</v>
          </cell>
        </row>
        <row r="3405">
          <cell r="O3405">
            <v>4095</v>
          </cell>
          <cell r="T3405">
            <v>21</v>
          </cell>
        </row>
        <row r="3408">
          <cell r="O3408">
            <v>6336</v>
          </cell>
          <cell r="T3408">
            <v>21</v>
          </cell>
        </row>
        <row r="3411">
          <cell r="O3411">
            <v>6912</v>
          </cell>
          <cell r="T3411">
            <v>21</v>
          </cell>
        </row>
        <row r="3414">
          <cell r="O3414">
            <v>544</v>
          </cell>
          <cell r="T3414">
            <v>21</v>
          </cell>
        </row>
        <row r="3417">
          <cell r="O3417">
            <v>1440</v>
          </cell>
          <cell r="T3417">
            <v>21</v>
          </cell>
        </row>
        <row r="3420">
          <cell r="O3420">
            <v>3280</v>
          </cell>
          <cell r="T3420">
            <v>21</v>
          </cell>
        </row>
        <row r="3423">
          <cell r="T3423" t="str">
            <v>_</v>
          </cell>
        </row>
        <row r="3424">
          <cell r="O3424">
            <v>15200</v>
          </cell>
          <cell r="T3424" t="str">
            <v>_</v>
          </cell>
        </row>
        <row r="3425">
          <cell r="O3425">
            <v>2400</v>
          </cell>
          <cell r="T3425">
            <v>21</v>
          </cell>
        </row>
        <row r="3428">
          <cell r="O3428">
            <v>6800</v>
          </cell>
          <cell r="T3428">
            <v>21</v>
          </cell>
        </row>
        <row r="3431">
          <cell r="O3431">
            <v>4200</v>
          </cell>
          <cell r="T3431">
            <v>21</v>
          </cell>
        </row>
        <row r="3434">
          <cell r="O3434">
            <v>1800</v>
          </cell>
          <cell r="T3434">
            <v>21</v>
          </cell>
        </row>
        <row r="3437">
          <cell r="T3437" t="str">
            <v>_</v>
          </cell>
        </row>
        <row r="3438">
          <cell r="T3438" t="str">
            <v>_</v>
          </cell>
        </row>
        <row r="3439">
          <cell r="O3439">
            <v>200000</v>
          </cell>
          <cell r="T3439" t="str">
            <v>_</v>
          </cell>
        </row>
        <row r="3440">
          <cell r="O3440">
            <v>200000</v>
          </cell>
          <cell r="T3440" t="str">
            <v>_</v>
          </cell>
        </row>
        <row r="3441">
          <cell r="O3441">
            <v>200000</v>
          </cell>
          <cell r="T3441">
            <v>21</v>
          </cell>
        </row>
        <row r="3444">
          <cell r="T3444" t="str">
            <v>_</v>
          </cell>
        </row>
        <row r="3445">
          <cell r="T3445" t="str">
            <v>_</v>
          </cell>
        </row>
        <row r="3446">
          <cell r="T3446" t="str">
            <v>_</v>
          </cell>
        </row>
        <row r="3447">
          <cell r="O3447">
            <v>2701398.6363636362</v>
          </cell>
          <cell r="T3447" t="str">
            <v>_</v>
          </cell>
        </row>
        <row r="3448">
          <cell r="O3448">
            <v>2701398.6363636362</v>
          </cell>
          <cell r="T3448" t="str">
            <v>_</v>
          </cell>
        </row>
        <row r="3449">
          <cell r="O3449">
            <v>2036188.6363636362</v>
          </cell>
          <cell r="T3449" t="str">
            <v>_</v>
          </cell>
        </row>
        <row r="3450">
          <cell r="O3450">
            <v>431800</v>
          </cell>
          <cell r="T3450">
            <v>21</v>
          </cell>
        </row>
        <row r="3453">
          <cell r="O3453">
            <v>221960</v>
          </cell>
          <cell r="T3453">
            <v>21</v>
          </cell>
        </row>
        <row r="3456">
          <cell r="O3456">
            <v>163102.90909090918</v>
          </cell>
          <cell r="T3456">
            <v>21</v>
          </cell>
        </row>
        <row r="3459">
          <cell r="O3459">
            <v>418333.181818182</v>
          </cell>
          <cell r="T3459">
            <v>21</v>
          </cell>
        </row>
        <row r="3462">
          <cell r="O3462">
            <v>119200</v>
          </cell>
          <cell r="T3462">
            <v>21</v>
          </cell>
        </row>
        <row r="3465">
          <cell r="O3465">
            <v>130221.636363636</v>
          </cell>
          <cell r="T3465">
            <v>21</v>
          </cell>
        </row>
        <row r="3468">
          <cell r="O3468">
            <v>30311.6363636364</v>
          </cell>
          <cell r="T3468">
            <v>21</v>
          </cell>
        </row>
        <row r="3471">
          <cell r="O3471">
            <v>81150.6363636364</v>
          </cell>
          <cell r="T3471">
            <v>21</v>
          </cell>
        </row>
        <row r="3474">
          <cell r="O3474">
            <v>202132.636363636</v>
          </cell>
          <cell r="T3474">
            <v>21</v>
          </cell>
        </row>
        <row r="3477">
          <cell r="O3477">
            <v>39440</v>
          </cell>
          <cell r="T3477">
            <v>21</v>
          </cell>
        </row>
        <row r="3480">
          <cell r="O3480">
            <v>193644</v>
          </cell>
          <cell r="T3480">
            <v>21</v>
          </cell>
        </row>
        <row r="3483">
          <cell r="O3483">
            <v>4892</v>
          </cell>
          <cell r="T3483">
            <v>21</v>
          </cell>
        </row>
        <row r="3486">
          <cell r="T3486" t="str">
            <v>_</v>
          </cell>
        </row>
        <row r="3487">
          <cell r="O3487">
            <v>462920</v>
          </cell>
          <cell r="T3487" t="str">
            <v>_</v>
          </cell>
        </row>
        <row r="3488">
          <cell r="O3488">
            <v>199990</v>
          </cell>
          <cell r="T3488">
            <v>21</v>
          </cell>
        </row>
        <row r="3491">
          <cell r="O3491">
            <v>189990</v>
          </cell>
          <cell r="T3491">
            <v>21</v>
          </cell>
        </row>
        <row r="3494">
          <cell r="O3494">
            <v>34990</v>
          </cell>
          <cell r="T3494">
            <v>21</v>
          </cell>
        </row>
        <row r="3497">
          <cell r="O3497">
            <v>19990</v>
          </cell>
          <cell r="T3497">
            <v>21</v>
          </cell>
        </row>
        <row r="3500">
          <cell r="O3500">
            <v>7980</v>
          </cell>
          <cell r="T3500">
            <v>21</v>
          </cell>
        </row>
        <row r="3503">
          <cell r="O3503">
            <v>9980</v>
          </cell>
          <cell r="T3503">
            <v>21</v>
          </cell>
        </row>
        <row r="3506">
          <cell r="T3506" t="str">
            <v>_</v>
          </cell>
        </row>
        <row r="3507">
          <cell r="O3507">
            <v>20322</v>
          </cell>
          <cell r="T3507" t="str">
            <v>_</v>
          </cell>
        </row>
        <row r="3508">
          <cell r="O3508">
            <v>20322</v>
          </cell>
          <cell r="T3508">
            <v>21</v>
          </cell>
        </row>
        <row r="3511">
          <cell r="T3511" t="str">
            <v>_</v>
          </cell>
        </row>
        <row r="3512">
          <cell r="O3512">
            <v>33624</v>
          </cell>
          <cell r="T3512" t="str">
            <v>_</v>
          </cell>
        </row>
        <row r="3513">
          <cell r="O3513">
            <v>4605</v>
          </cell>
          <cell r="T3513">
            <v>21</v>
          </cell>
        </row>
        <row r="3516">
          <cell r="O3516">
            <v>3660</v>
          </cell>
          <cell r="T3516">
            <v>21</v>
          </cell>
        </row>
        <row r="3519">
          <cell r="O3519">
            <v>3250</v>
          </cell>
          <cell r="T3519">
            <v>21</v>
          </cell>
        </row>
        <row r="3522">
          <cell r="O3522">
            <v>4340</v>
          </cell>
          <cell r="T3522">
            <v>21</v>
          </cell>
        </row>
        <row r="3525">
          <cell r="O3525">
            <v>1060</v>
          </cell>
          <cell r="T3525">
            <v>21</v>
          </cell>
        </row>
        <row r="3528">
          <cell r="O3528">
            <v>2035</v>
          </cell>
          <cell r="T3528">
            <v>21</v>
          </cell>
        </row>
        <row r="3531">
          <cell r="O3531">
            <v>1685</v>
          </cell>
          <cell r="T3531">
            <v>21</v>
          </cell>
        </row>
        <row r="3534">
          <cell r="O3534">
            <v>12989</v>
          </cell>
          <cell r="T3534">
            <v>21</v>
          </cell>
        </row>
        <row r="3537">
          <cell r="T3537" t="str">
            <v>_</v>
          </cell>
        </row>
        <row r="3538">
          <cell r="O3538">
            <v>148344</v>
          </cell>
          <cell r="T3538" t="str">
            <v>_</v>
          </cell>
        </row>
        <row r="3539">
          <cell r="O3539">
            <v>784</v>
          </cell>
          <cell r="T3539">
            <v>21</v>
          </cell>
        </row>
        <row r="3542">
          <cell r="O3542">
            <v>142560</v>
          </cell>
          <cell r="T3542">
            <v>21</v>
          </cell>
        </row>
        <row r="3545">
          <cell r="O3545">
            <v>5000</v>
          </cell>
          <cell r="T3545">
            <v>21</v>
          </cell>
        </row>
        <row r="3548">
          <cell r="T3548" t="str">
            <v>_</v>
          </cell>
        </row>
        <row r="3549">
          <cell r="T3549" t="str">
            <v>_</v>
          </cell>
        </row>
        <row r="3550">
          <cell r="T3550" t="str">
            <v>_</v>
          </cell>
        </row>
        <row r="3551">
          <cell r="O3551">
            <v>3629816</v>
          </cell>
          <cell r="T3551" t="str">
            <v>_</v>
          </cell>
        </row>
        <row r="3552">
          <cell r="O3552">
            <v>167295</v>
          </cell>
          <cell r="T3552" t="str">
            <v>_</v>
          </cell>
        </row>
        <row r="3553">
          <cell r="O3553">
            <v>167295</v>
          </cell>
          <cell r="T3553" t="str">
            <v>_</v>
          </cell>
        </row>
        <row r="3554">
          <cell r="O3554">
            <v>9510</v>
          </cell>
          <cell r="T3554">
            <v>21</v>
          </cell>
        </row>
        <row r="3557">
          <cell r="O3557">
            <v>115500</v>
          </cell>
          <cell r="T3557">
            <v>21</v>
          </cell>
        </row>
        <row r="3560">
          <cell r="O3560">
            <v>2685</v>
          </cell>
          <cell r="T3560">
            <v>21</v>
          </cell>
        </row>
        <row r="3563">
          <cell r="O3563">
            <v>39600</v>
          </cell>
          <cell r="T3563">
            <v>21</v>
          </cell>
        </row>
        <row r="3566">
          <cell r="T3566" t="str">
            <v>_</v>
          </cell>
        </row>
        <row r="3567">
          <cell r="T3567" t="str">
            <v>_</v>
          </cell>
        </row>
        <row r="3568">
          <cell r="O3568">
            <v>167295</v>
          </cell>
          <cell r="T3568" t="str">
            <v>_</v>
          </cell>
        </row>
        <row r="3569">
          <cell r="O3569">
            <v>167295</v>
          </cell>
          <cell r="T3569" t="str">
            <v>_</v>
          </cell>
        </row>
        <row r="3570">
          <cell r="O3570">
            <v>9510</v>
          </cell>
          <cell r="T3570">
            <v>21</v>
          </cell>
        </row>
        <row r="3573">
          <cell r="O3573">
            <v>115500</v>
          </cell>
          <cell r="T3573">
            <v>21</v>
          </cell>
        </row>
        <row r="3576">
          <cell r="O3576">
            <v>2685</v>
          </cell>
          <cell r="T3576">
            <v>21</v>
          </cell>
        </row>
        <row r="3579">
          <cell r="O3579">
            <v>39600</v>
          </cell>
          <cell r="T3579">
            <v>21</v>
          </cell>
        </row>
        <row r="3582">
          <cell r="T3582" t="str">
            <v>_</v>
          </cell>
        </row>
        <row r="3583">
          <cell r="T3583" t="str">
            <v>_</v>
          </cell>
        </row>
        <row r="3584">
          <cell r="O3584">
            <v>76500</v>
          </cell>
          <cell r="T3584" t="str">
            <v>_</v>
          </cell>
        </row>
        <row r="3585">
          <cell r="O3585">
            <v>76500</v>
          </cell>
          <cell r="T3585" t="str">
            <v>_</v>
          </cell>
        </row>
        <row r="3586">
          <cell r="O3586">
            <v>76500</v>
          </cell>
          <cell r="T3586">
            <v>21</v>
          </cell>
        </row>
        <row r="3589">
          <cell r="T3589" t="str">
            <v>_</v>
          </cell>
        </row>
        <row r="3590">
          <cell r="T3590" t="str">
            <v>_</v>
          </cell>
        </row>
        <row r="3591">
          <cell r="T3591" t="str">
            <v>_</v>
          </cell>
        </row>
        <row r="3592">
          <cell r="T3592" t="str">
            <v>_</v>
          </cell>
        </row>
        <row r="3593">
          <cell r="T3593" t="str">
            <v>_</v>
          </cell>
        </row>
        <row r="3594">
          <cell r="O3594">
            <v>1501960</v>
          </cell>
          <cell r="T3594" t="str">
            <v>_</v>
          </cell>
        </row>
        <row r="3595">
          <cell r="O3595">
            <v>16185</v>
          </cell>
          <cell r="T3595" t="str">
            <v>_</v>
          </cell>
        </row>
        <row r="3596">
          <cell r="O3596">
            <v>1848</v>
          </cell>
          <cell r="T3596">
            <v>21</v>
          </cell>
        </row>
        <row r="3599">
          <cell r="O3599">
            <v>560</v>
          </cell>
          <cell r="T3599">
            <v>21</v>
          </cell>
        </row>
        <row r="3602">
          <cell r="O3602">
            <v>165</v>
          </cell>
          <cell r="T3602">
            <v>21</v>
          </cell>
        </row>
        <row r="3605">
          <cell r="O3605">
            <v>60</v>
          </cell>
          <cell r="T3605">
            <v>21</v>
          </cell>
        </row>
        <row r="3608">
          <cell r="O3608">
            <v>140</v>
          </cell>
          <cell r="T3608">
            <v>21</v>
          </cell>
        </row>
        <row r="3611">
          <cell r="O3611">
            <v>252</v>
          </cell>
          <cell r="T3611">
            <v>21</v>
          </cell>
        </row>
        <row r="3614">
          <cell r="O3614">
            <v>4000</v>
          </cell>
          <cell r="T3614">
            <v>21</v>
          </cell>
        </row>
        <row r="3617">
          <cell r="O3617">
            <v>4160</v>
          </cell>
          <cell r="T3617">
            <v>21</v>
          </cell>
        </row>
        <row r="3620">
          <cell r="O3620">
            <v>5000</v>
          </cell>
          <cell r="T3620">
            <v>21</v>
          </cell>
        </row>
        <row r="3623">
          <cell r="T3623" t="str">
            <v>_</v>
          </cell>
        </row>
        <row r="3624">
          <cell r="O3624">
            <v>151300</v>
          </cell>
          <cell r="T3624" t="str">
            <v>_</v>
          </cell>
        </row>
        <row r="3625">
          <cell r="O3625">
            <v>42500</v>
          </cell>
          <cell r="T3625">
            <v>21</v>
          </cell>
        </row>
        <row r="3628">
          <cell r="O3628">
            <v>7500</v>
          </cell>
          <cell r="T3628">
            <v>21</v>
          </cell>
        </row>
        <row r="3631">
          <cell r="O3631">
            <v>35400</v>
          </cell>
          <cell r="T3631">
            <v>21</v>
          </cell>
        </row>
        <row r="3634">
          <cell r="O3634">
            <v>3500</v>
          </cell>
          <cell r="T3634">
            <v>21</v>
          </cell>
        </row>
        <row r="3637">
          <cell r="O3637">
            <v>3700</v>
          </cell>
          <cell r="T3637">
            <v>21</v>
          </cell>
        </row>
        <row r="3640">
          <cell r="O3640">
            <v>29900</v>
          </cell>
          <cell r="T3640">
            <v>21</v>
          </cell>
        </row>
        <row r="3643">
          <cell r="O3643">
            <v>19900</v>
          </cell>
          <cell r="T3643">
            <v>21</v>
          </cell>
        </row>
        <row r="3646">
          <cell r="O3646">
            <v>8900</v>
          </cell>
          <cell r="T3646">
            <v>21</v>
          </cell>
        </row>
        <row r="3649">
          <cell r="T3649" t="str">
            <v>_</v>
          </cell>
        </row>
        <row r="3650">
          <cell r="O3650">
            <v>1194813</v>
          </cell>
          <cell r="T3650" t="str">
            <v>_</v>
          </cell>
        </row>
        <row r="3651">
          <cell r="O3651">
            <v>52320</v>
          </cell>
          <cell r="T3651">
            <v>21</v>
          </cell>
        </row>
        <row r="3654">
          <cell r="O3654">
            <v>230400</v>
          </cell>
          <cell r="T3654">
            <v>21</v>
          </cell>
        </row>
        <row r="3657">
          <cell r="O3657">
            <v>28000</v>
          </cell>
          <cell r="T3657">
            <v>21</v>
          </cell>
        </row>
        <row r="3660">
          <cell r="O3660">
            <v>48500</v>
          </cell>
          <cell r="T3660">
            <v>21</v>
          </cell>
        </row>
        <row r="3663">
          <cell r="O3663">
            <v>13860</v>
          </cell>
          <cell r="T3663">
            <v>21</v>
          </cell>
        </row>
        <row r="3666">
          <cell r="O3666">
            <v>267840</v>
          </cell>
          <cell r="T3666">
            <v>21</v>
          </cell>
        </row>
        <row r="3669">
          <cell r="O3669">
            <v>48750</v>
          </cell>
          <cell r="T3669">
            <v>21</v>
          </cell>
        </row>
        <row r="3672">
          <cell r="O3672">
            <v>19970</v>
          </cell>
          <cell r="T3672">
            <v>21</v>
          </cell>
        </row>
        <row r="3675">
          <cell r="O3675">
            <v>176</v>
          </cell>
          <cell r="T3675">
            <v>21</v>
          </cell>
        </row>
        <row r="3678">
          <cell r="O3678">
            <v>6612</v>
          </cell>
          <cell r="T3678">
            <v>21</v>
          </cell>
        </row>
        <row r="3681">
          <cell r="O3681">
            <v>6118</v>
          </cell>
          <cell r="T3681">
            <v>21</v>
          </cell>
        </row>
        <row r="3684">
          <cell r="O3684">
            <v>2859</v>
          </cell>
          <cell r="T3684">
            <v>21</v>
          </cell>
        </row>
        <row r="3687">
          <cell r="O3687">
            <v>292416</v>
          </cell>
          <cell r="T3687">
            <v>21</v>
          </cell>
        </row>
        <row r="3690">
          <cell r="O3690">
            <v>73416</v>
          </cell>
          <cell r="T3690">
            <v>21</v>
          </cell>
        </row>
        <row r="3693">
          <cell r="O3693">
            <v>83666</v>
          </cell>
          <cell r="T3693">
            <v>21</v>
          </cell>
        </row>
        <row r="3696">
          <cell r="O3696">
            <v>14900</v>
          </cell>
          <cell r="T3696">
            <v>21</v>
          </cell>
        </row>
        <row r="3699">
          <cell r="O3699">
            <v>2370</v>
          </cell>
          <cell r="T3699">
            <v>21</v>
          </cell>
        </row>
        <row r="3702">
          <cell r="O3702">
            <v>2640</v>
          </cell>
          <cell r="T3702">
            <v>21</v>
          </cell>
        </row>
        <row r="3705">
          <cell r="T3705" t="str">
            <v>_</v>
          </cell>
        </row>
        <row r="3706">
          <cell r="O3706">
            <v>110360</v>
          </cell>
          <cell r="T3706" t="str">
            <v>_</v>
          </cell>
        </row>
        <row r="3707">
          <cell r="O3707">
            <v>26850</v>
          </cell>
          <cell r="T3707">
            <v>21</v>
          </cell>
        </row>
        <row r="3710">
          <cell r="O3710">
            <v>12100</v>
          </cell>
          <cell r="T3710">
            <v>21</v>
          </cell>
        </row>
        <row r="3713">
          <cell r="O3713">
            <v>4940</v>
          </cell>
          <cell r="T3713">
            <v>21</v>
          </cell>
        </row>
        <row r="3716">
          <cell r="O3716">
            <v>6800</v>
          </cell>
          <cell r="T3716">
            <v>21</v>
          </cell>
        </row>
        <row r="3719">
          <cell r="O3719">
            <v>510</v>
          </cell>
          <cell r="T3719">
            <v>21</v>
          </cell>
        </row>
        <row r="3722">
          <cell r="O3722">
            <v>11000</v>
          </cell>
          <cell r="T3722">
            <v>21</v>
          </cell>
        </row>
        <row r="3725">
          <cell r="O3725">
            <v>48160</v>
          </cell>
          <cell r="T3725">
            <v>21</v>
          </cell>
        </row>
        <row r="3728">
          <cell r="T3728" t="str">
            <v>_</v>
          </cell>
        </row>
        <row r="3729">
          <cell r="O3729">
            <v>29302</v>
          </cell>
          <cell r="T3729" t="str">
            <v>_</v>
          </cell>
        </row>
        <row r="3730">
          <cell r="O3730">
            <v>15600</v>
          </cell>
          <cell r="T3730">
            <v>21</v>
          </cell>
        </row>
        <row r="3733">
          <cell r="O3733">
            <v>8340</v>
          </cell>
          <cell r="T3733">
            <v>21</v>
          </cell>
        </row>
        <row r="3736">
          <cell r="O3736">
            <v>3722</v>
          </cell>
          <cell r="T3736">
            <v>21</v>
          </cell>
        </row>
        <row r="3739">
          <cell r="O3739">
            <v>1640</v>
          </cell>
          <cell r="T3739">
            <v>21</v>
          </cell>
        </row>
        <row r="3742">
          <cell r="T3742" t="str">
            <v>_</v>
          </cell>
        </row>
        <row r="3743">
          <cell r="T3743" t="str">
            <v>_</v>
          </cell>
        </row>
        <row r="3744">
          <cell r="O3744">
            <v>1448760</v>
          </cell>
          <cell r="T3744" t="str">
            <v>_</v>
          </cell>
        </row>
        <row r="3745">
          <cell r="O3745">
            <v>16155</v>
          </cell>
          <cell r="T3745" t="str">
            <v>_</v>
          </cell>
        </row>
        <row r="3746">
          <cell r="O3746">
            <v>1848</v>
          </cell>
          <cell r="T3746">
            <v>21</v>
          </cell>
        </row>
        <row r="3749">
          <cell r="O3749">
            <v>560</v>
          </cell>
          <cell r="T3749">
            <v>21</v>
          </cell>
        </row>
        <row r="3752">
          <cell r="O3752">
            <v>135</v>
          </cell>
          <cell r="T3752">
            <v>21</v>
          </cell>
        </row>
        <row r="3755">
          <cell r="O3755">
            <v>60</v>
          </cell>
          <cell r="T3755">
            <v>21</v>
          </cell>
        </row>
        <row r="3758">
          <cell r="O3758">
            <v>140</v>
          </cell>
          <cell r="T3758">
            <v>21</v>
          </cell>
        </row>
        <row r="3761">
          <cell r="O3761">
            <v>252</v>
          </cell>
          <cell r="T3761">
            <v>21</v>
          </cell>
        </row>
        <row r="3764">
          <cell r="O3764">
            <v>4000</v>
          </cell>
          <cell r="T3764">
            <v>21</v>
          </cell>
        </row>
        <row r="3767">
          <cell r="O3767">
            <v>4160</v>
          </cell>
          <cell r="T3767">
            <v>21</v>
          </cell>
        </row>
        <row r="3770">
          <cell r="O3770">
            <v>5000</v>
          </cell>
          <cell r="T3770">
            <v>21</v>
          </cell>
        </row>
        <row r="3773">
          <cell r="T3773" t="str">
            <v>_</v>
          </cell>
        </row>
        <row r="3774">
          <cell r="O3774">
            <v>151300</v>
          </cell>
          <cell r="T3774" t="str">
            <v>_</v>
          </cell>
        </row>
        <row r="3775">
          <cell r="O3775">
            <v>42500</v>
          </cell>
          <cell r="T3775">
            <v>21</v>
          </cell>
        </row>
        <row r="3778">
          <cell r="O3778">
            <v>7500</v>
          </cell>
          <cell r="T3778">
            <v>21</v>
          </cell>
        </row>
        <row r="3781">
          <cell r="O3781">
            <v>3500</v>
          </cell>
          <cell r="T3781">
            <v>21</v>
          </cell>
        </row>
        <row r="3784">
          <cell r="O3784">
            <v>3700</v>
          </cell>
          <cell r="T3784">
            <v>21</v>
          </cell>
        </row>
        <row r="3787">
          <cell r="O3787">
            <v>29900</v>
          </cell>
          <cell r="T3787">
            <v>21</v>
          </cell>
        </row>
        <row r="3790">
          <cell r="O3790">
            <v>19900</v>
          </cell>
          <cell r="T3790">
            <v>21</v>
          </cell>
        </row>
        <row r="3793">
          <cell r="O3793">
            <v>8900</v>
          </cell>
          <cell r="T3793">
            <v>21</v>
          </cell>
        </row>
        <row r="3796">
          <cell r="O3796">
            <v>35400</v>
          </cell>
          <cell r="T3796">
            <v>21</v>
          </cell>
        </row>
        <row r="3799">
          <cell r="T3799" t="str">
            <v>_</v>
          </cell>
        </row>
        <row r="3800">
          <cell r="O3800">
            <v>1189803</v>
          </cell>
          <cell r="T3800" t="str">
            <v>_</v>
          </cell>
        </row>
        <row r="3801">
          <cell r="O3801">
            <v>52320</v>
          </cell>
          <cell r="T3801">
            <v>21</v>
          </cell>
        </row>
        <row r="3804">
          <cell r="O3804">
            <v>230400</v>
          </cell>
          <cell r="T3804">
            <v>21</v>
          </cell>
        </row>
        <row r="3807">
          <cell r="O3807">
            <v>28000</v>
          </cell>
          <cell r="T3807">
            <v>21</v>
          </cell>
        </row>
        <row r="3810">
          <cell r="O3810">
            <v>48500</v>
          </cell>
          <cell r="T3810">
            <v>21</v>
          </cell>
        </row>
        <row r="3813">
          <cell r="O3813">
            <v>13860</v>
          </cell>
          <cell r="T3813">
            <v>21</v>
          </cell>
        </row>
        <row r="3816">
          <cell r="O3816">
            <v>267840</v>
          </cell>
          <cell r="T3816">
            <v>21</v>
          </cell>
        </row>
        <row r="3819">
          <cell r="O3819">
            <v>48750</v>
          </cell>
          <cell r="T3819">
            <v>21</v>
          </cell>
        </row>
        <row r="3822">
          <cell r="O3822">
            <v>19970</v>
          </cell>
          <cell r="T3822">
            <v>21</v>
          </cell>
        </row>
        <row r="3825">
          <cell r="O3825">
            <v>176</v>
          </cell>
          <cell r="T3825">
            <v>21</v>
          </cell>
        </row>
        <row r="3828">
          <cell r="O3828">
            <v>6612</v>
          </cell>
          <cell r="T3828">
            <v>21</v>
          </cell>
        </row>
        <row r="3831">
          <cell r="O3831">
            <v>6118</v>
          </cell>
          <cell r="T3831">
            <v>21</v>
          </cell>
        </row>
        <row r="3834">
          <cell r="O3834">
            <v>2859</v>
          </cell>
          <cell r="T3834">
            <v>21</v>
          </cell>
        </row>
        <row r="3837">
          <cell r="O3837">
            <v>292416</v>
          </cell>
          <cell r="T3837">
            <v>21</v>
          </cell>
        </row>
        <row r="3840">
          <cell r="O3840">
            <v>73416</v>
          </cell>
          <cell r="T3840">
            <v>21</v>
          </cell>
        </row>
        <row r="3843">
          <cell r="O3843">
            <v>83666</v>
          </cell>
          <cell r="T3843">
            <v>21</v>
          </cell>
        </row>
        <row r="3846">
          <cell r="O3846">
            <v>14900</v>
          </cell>
          <cell r="T3846">
            <v>21</v>
          </cell>
        </row>
        <row r="3849">
          <cell r="T3849" t="str">
            <v>_</v>
          </cell>
        </row>
        <row r="3850">
          <cell r="O3850">
            <v>62200</v>
          </cell>
          <cell r="T3850" t="str">
            <v>_</v>
          </cell>
        </row>
        <row r="3851">
          <cell r="O3851">
            <v>26850</v>
          </cell>
          <cell r="T3851">
            <v>21</v>
          </cell>
        </row>
        <row r="3854">
          <cell r="O3854">
            <v>12100</v>
          </cell>
          <cell r="T3854">
            <v>21</v>
          </cell>
        </row>
        <row r="3857">
          <cell r="O3857">
            <v>4940</v>
          </cell>
          <cell r="T3857">
            <v>21</v>
          </cell>
        </row>
        <row r="3860">
          <cell r="O3860">
            <v>6800</v>
          </cell>
          <cell r="T3860">
            <v>21</v>
          </cell>
        </row>
        <row r="3863">
          <cell r="O3863">
            <v>510</v>
          </cell>
          <cell r="T3863">
            <v>21</v>
          </cell>
        </row>
        <row r="3866">
          <cell r="O3866">
            <v>11000</v>
          </cell>
          <cell r="T3866">
            <v>21</v>
          </cell>
        </row>
        <row r="3869">
          <cell r="T3869" t="str">
            <v>_</v>
          </cell>
        </row>
        <row r="3870">
          <cell r="O3870">
            <v>29302</v>
          </cell>
          <cell r="T3870" t="str">
            <v>_</v>
          </cell>
        </row>
        <row r="3871">
          <cell r="O3871">
            <v>15600</v>
          </cell>
          <cell r="T3871">
            <v>21</v>
          </cell>
        </row>
        <row r="3874">
          <cell r="O3874">
            <v>8340</v>
          </cell>
          <cell r="T3874">
            <v>21</v>
          </cell>
        </row>
        <row r="3877">
          <cell r="O3877">
            <v>3722</v>
          </cell>
          <cell r="T3877">
            <v>21</v>
          </cell>
        </row>
        <row r="3880">
          <cell r="O3880">
            <v>1640</v>
          </cell>
          <cell r="T3880">
            <v>21</v>
          </cell>
        </row>
        <row r="3883">
          <cell r="T3883" t="str">
            <v>_</v>
          </cell>
        </row>
        <row r="3884">
          <cell r="T3884" t="str">
            <v>_</v>
          </cell>
        </row>
        <row r="3885">
          <cell r="O3885">
            <v>188422</v>
          </cell>
          <cell r="T3885" t="str">
            <v>_</v>
          </cell>
        </row>
        <row r="3886">
          <cell r="O3886">
            <v>5207</v>
          </cell>
          <cell r="T3886" t="str">
            <v>_</v>
          </cell>
        </row>
        <row r="3887">
          <cell r="O3887">
            <v>264</v>
          </cell>
          <cell r="T3887">
            <v>21</v>
          </cell>
        </row>
        <row r="3890">
          <cell r="O3890">
            <v>80</v>
          </cell>
          <cell r="T3890">
            <v>21</v>
          </cell>
        </row>
        <row r="3893">
          <cell r="O3893">
            <v>135</v>
          </cell>
          <cell r="T3893">
            <v>21</v>
          </cell>
        </row>
        <row r="3896">
          <cell r="O3896">
            <v>60</v>
          </cell>
          <cell r="T3896">
            <v>21</v>
          </cell>
        </row>
        <row r="3899">
          <cell r="O3899">
            <v>20</v>
          </cell>
          <cell r="T3899">
            <v>21</v>
          </cell>
        </row>
        <row r="3902">
          <cell r="O3902">
            <v>36</v>
          </cell>
          <cell r="T3902">
            <v>21</v>
          </cell>
        </row>
        <row r="3905">
          <cell r="O3905">
            <v>300</v>
          </cell>
          <cell r="T3905">
            <v>21</v>
          </cell>
        </row>
        <row r="3908">
          <cell r="O3908">
            <v>312</v>
          </cell>
          <cell r="T3908">
            <v>21</v>
          </cell>
        </row>
        <row r="3911">
          <cell r="O3911">
            <v>4000</v>
          </cell>
          <cell r="T3911">
            <v>21</v>
          </cell>
        </row>
        <row r="3914">
          <cell r="T3914" t="str">
            <v>_</v>
          </cell>
        </row>
        <row r="3915">
          <cell r="O3915">
            <v>16669</v>
          </cell>
          <cell r="T3915" t="str">
            <v>_</v>
          </cell>
        </row>
        <row r="3916">
          <cell r="O3916">
            <v>0</v>
          </cell>
          <cell r="T3916">
            <v>21</v>
          </cell>
        </row>
        <row r="3919">
          <cell r="O3919">
            <v>0</v>
          </cell>
          <cell r="T3919">
            <v>21</v>
          </cell>
        </row>
        <row r="3922">
          <cell r="O3922">
            <v>0</v>
          </cell>
          <cell r="T3922">
            <v>21</v>
          </cell>
        </row>
        <row r="3925">
          <cell r="O3925">
            <v>0</v>
          </cell>
          <cell r="T3925">
            <v>21</v>
          </cell>
        </row>
        <row r="3928">
          <cell r="O3928">
            <v>0</v>
          </cell>
          <cell r="T3928">
            <v>21</v>
          </cell>
        </row>
        <row r="3931">
          <cell r="O3931">
            <v>0</v>
          </cell>
          <cell r="T3931">
            <v>21</v>
          </cell>
        </row>
        <row r="3934">
          <cell r="O3934">
            <v>900</v>
          </cell>
          <cell r="T3934">
            <v>21</v>
          </cell>
        </row>
        <row r="3937">
          <cell r="O3937">
            <v>1140</v>
          </cell>
          <cell r="T3937">
            <v>21</v>
          </cell>
        </row>
        <row r="3940">
          <cell r="O3940">
            <v>600</v>
          </cell>
          <cell r="T3940">
            <v>21</v>
          </cell>
        </row>
        <row r="3943">
          <cell r="O3943">
            <v>4700</v>
          </cell>
          <cell r="T3943">
            <v>21</v>
          </cell>
        </row>
        <row r="3946">
          <cell r="O3946">
            <v>440</v>
          </cell>
          <cell r="T3946">
            <v>21</v>
          </cell>
        </row>
        <row r="3949">
          <cell r="O3949">
            <v>220</v>
          </cell>
          <cell r="T3949">
            <v>21</v>
          </cell>
        </row>
        <row r="3952">
          <cell r="O3952">
            <v>300</v>
          </cell>
          <cell r="T3952">
            <v>21</v>
          </cell>
        </row>
        <row r="3955">
          <cell r="O3955">
            <v>160</v>
          </cell>
          <cell r="T3955">
            <v>21</v>
          </cell>
        </row>
        <row r="3958">
          <cell r="O3958">
            <v>75</v>
          </cell>
          <cell r="T3958">
            <v>21</v>
          </cell>
        </row>
        <row r="3961">
          <cell r="O3961">
            <v>214</v>
          </cell>
          <cell r="T3961">
            <v>21</v>
          </cell>
        </row>
        <row r="3964">
          <cell r="O3964">
            <v>800</v>
          </cell>
          <cell r="T3964">
            <v>21</v>
          </cell>
        </row>
        <row r="3967">
          <cell r="O3967">
            <v>1150</v>
          </cell>
          <cell r="T3967">
            <v>21</v>
          </cell>
        </row>
        <row r="3970">
          <cell r="O3970">
            <v>120</v>
          </cell>
          <cell r="T3970">
            <v>21</v>
          </cell>
        </row>
        <row r="3973">
          <cell r="O3973">
            <v>850</v>
          </cell>
          <cell r="T3973">
            <v>21</v>
          </cell>
        </row>
        <row r="3976">
          <cell r="O3976">
            <v>5000</v>
          </cell>
          <cell r="T3976">
            <v>21</v>
          </cell>
        </row>
        <row r="3979">
          <cell r="T3979" t="str">
            <v>_</v>
          </cell>
        </row>
        <row r="3980">
          <cell r="O3980">
            <v>128500</v>
          </cell>
          <cell r="T3980" t="str">
            <v>_</v>
          </cell>
        </row>
        <row r="3981">
          <cell r="O3981">
            <v>48500</v>
          </cell>
          <cell r="T3981">
            <v>21</v>
          </cell>
        </row>
        <row r="3984">
          <cell r="O3984">
            <v>7500</v>
          </cell>
          <cell r="T3984">
            <v>21</v>
          </cell>
        </row>
        <row r="3987">
          <cell r="O3987">
            <v>35400</v>
          </cell>
          <cell r="T3987">
            <v>21</v>
          </cell>
        </row>
        <row r="3990">
          <cell r="O3990">
            <v>3500</v>
          </cell>
          <cell r="T3990">
            <v>21</v>
          </cell>
        </row>
        <row r="3993">
          <cell r="O3993">
            <v>3700</v>
          </cell>
          <cell r="T3993">
            <v>21</v>
          </cell>
        </row>
        <row r="3996">
          <cell r="O3996">
            <v>29900</v>
          </cell>
          <cell r="T3996">
            <v>21</v>
          </cell>
        </row>
        <row r="3999">
          <cell r="T3999" t="str">
            <v>_</v>
          </cell>
        </row>
        <row r="4000">
          <cell r="O4000">
            <v>27385</v>
          </cell>
          <cell r="T4000" t="str">
            <v>_</v>
          </cell>
        </row>
        <row r="4001">
          <cell r="O4001">
            <v>19970</v>
          </cell>
          <cell r="T4001">
            <v>21</v>
          </cell>
        </row>
        <row r="4004">
          <cell r="O4004">
            <v>7415</v>
          </cell>
          <cell r="T4004">
            <v>21</v>
          </cell>
        </row>
        <row r="4007">
          <cell r="T4007" t="str">
            <v>_</v>
          </cell>
        </row>
        <row r="4008">
          <cell r="O4008">
            <v>10661</v>
          </cell>
          <cell r="T4008" t="str">
            <v>_</v>
          </cell>
        </row>
        <row r="4009">
          <cell r="O4009">
            <v>5200</v>
          </cell>
          <cell r="T4009">
            <v>21</v>
          </cell>
        </row>
        <row r="4012">
          <cell r="O4012">
            <v>2780</v>
          </cell>
          <cell r="T4012">
            <v>21</v>
          </cell>
        </row>
        <row r="4015">
          <cell r="O4015">
            <v>1861</v>
          </cell>
          <cell r="T4015">
            <v>21</v>
          </cell>
        </row>
        <row r="4018">
          <cell r="O4018">
            <v>820</v>
          </cell>
          <cell r="T4018">
            <v>21</v>
          </cell>
        </row>
        <row r="4021">
          <cell r="T4021" t="str">
            <v>_</v>
          </cell>
        </row>
        <row r="4022">
          <cell r="T4022" t="str">
            <v>_</v>
          </cell>
        </row>
        <row r="4023">
          <cell r="O4023">
            <v>79584</v>
          </cell>
          <cell r="T4023" t="str">
            <v>_</v>
          </cell>
        </row>
        <row r="4024">
          <cell r="O4024">
            <v>79584</v>
          </cell>
          <cell r="T4024" t="str">
            <v>_</v>
          </cell>
        </row>
        <row r="4025">
          <cell r="O4025">
            <v>3500</v>
          </cell>
          <cell r="T4025">
            <v>21</v>
          </cell>
        </row>
        <row r="4028">
          <cell r="O4028">
            <v>2700</v>
          </cell>
          <cell r="T4028">
            <v>21</v>
          </cell>
        </row>
        <row r="4031">
          <cell r="O4031">
            <v>17600</v>
          </cell>
          <cell r="T4031">
            <v>21</v>
          </cell>
        </row>
        <row r="4034">
          <cell r="T4034" t="str">
            <v>_</v>
          </cell>
        </row>
        <row r="4035">
          <cell r="T4035" t="str">
            <v>_</v>
          </cell>
        </row>
        <row r="4036">
          <cell r="T4036" t="str">
            <v>_</v>
          </cell>
        </row>
        <row r="4037">
          <cell r="O4037">
            <v>3500</v>
          </cell>
          <cell r="T4037">
            <v>21</v>
          </cell>
        </row>
        <row r="4040">
          <cell r="O4040">
            <v>6800</v>
          </cell>
          <cell r="T4040">
            <v>21</v>
          </cell>
        </row>
        <row r="4043">
          <cell r="O4043">
            <v>4000</v>
          </cell>
          <cell r="T4043">
            <v>21</v>
          </cell>
        </row>
        <row r="4046">
          <cell r="O4046">
            <v>3794</v>
          </cell>
          <cell r="T4046">
            <v>21</v>
          </cell>
        </row>
        <row r="4049">
          <cell r="O4049">
            <v>3690</v>
          </cell>
          <cell r="T4049">
            <v>21</v>
          </cell>
        </row>
        <row r="4052">
          <cell r="O4052">
            <v>25000</v>
          </cell>
          <cell r="T4052">
            <v>21</v>
          </cell>
        </row>
        <row r="4055">
          <cell r="O4055">
            <v>9000</v>
          </cell>
          <cell r="T4055">
            <v>21</v>
          </cell>
        </row>
        <row r="4058">
          <cell r="T4058" t="str">
            <v>_</v>
          </cell>
        </row>
        <row r="4059">
          <cell r="T4059" t="str">
            <v>_</v>
          </cell>
        </row>
        <row r="4060">
          <cell r="T4060" t="str">
            <v>_</v>
          </cell>
        </row>
        <row r="4061">
          <cell r="T4061" t="str">
            <v>_</v>
          </cell>
        </row>
        <row r="4062">
          <cell r="T4062" t="str">
            <v>_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workbookViewId="0" topLeftCell="A1">
      <pane ySplit="1" topLeftCell="A46" activePane="bottomLeft" state="frozen"/>
      <selection pane="bottomLeft" activeCell="C2" sqref="C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  <c r="BV1" s="18" t="s">
        <v>7</v>
      </c>
    </row>
    <row r="2" spans="3:72" ht="36.95" customHeight="1">
      <c r="AR2" s="399"/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C2" s="399"/>
      <c r="BD2" s="399"/>
      <c r="BE2" s="399"/>
      <c r="BS2" s="19" t="s">
        <v>8</v>
      </c>
      <c r="BT2" s="19" t="s">
        <v>9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8</v>
      </c>
      <c r="BT3" s="19" t="s">
        <v>10</v>
      </c>
    </row>
    <row r="4" spans="2:71" ht="36.95" customHeight="1">
      <c r="B4" s="23"/>
      <c r="C4" s="24"/>
      <c r="D4" s="25" t="s">
        <v>11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12</v>
      </c>
      <c r="BE4" s="28" t="s">
        <v>13</v>
      </c>
      <c r="BS4" s="19" t="s">
        <v>14</v>
      </c>
    </row>
    <row r="5" spans="2:71" ht="14.45" customHeight="1">
      <c r="B5" s="23"/>
      <c r="C5" s="24"/>
      <c r="D5" s="29" t="s">
        <v>15</v>
      </c>
      <c r="E5" s="24"/>
      <c r="F5" s="24"/>
      <c r="G5" s="24"/>
      <c r="H5" s="24"/>
      <c r="I5" s="24"/>
      <c r="J5" s="24"/>
      <c r="K5" s="417" t="s">
        <v>16</v>
      </c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  <c r="AM5" s="418"/>
      <c r="AN5" s="418"/>
      <c r="AO5" s="418"/>
      <c r="AP5" s="24"/>
      <c r="AQ5" s="26"/>
      <c r="BE5" s="415" t="s">
        <v>17</v>
      </c>
      <c r="BS5" s="19" t="s">
        <v>8</v>
      </c>
    </row>
    <row r="6" spans="2:71" ht="36.95" customHeight="1">
      <c r="B6" s="23"/>
      <c r="C6" s="24"/>
      <c r="D6" s="31" t="s">
        <v>18</v>
      </c>
      <c r="E6" s="24"/>
      <c r="F6" s="24"/>
      <c r="G6" s="24"/>
      <c r="H6" s="24"/>
      <c r="I6" s="24"/>
      <c r="J6" s="24"/>
      <c r="K6" s="419" t="s">
        <v>19</v>
      </c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418"/>
      <c r="AM6" s="418"/>
      <c r="AN6" s="418"/>
      <c r="AO6" s="418"/>
      <c r="AP6" s="24"/>
      <c r="AQ6" s="26"/>
      <c r="BE6" s="416"/>
      <c r="BS6" s="19" t="s">
        <v>8</v>
      </c>
    </row>
    <row r="7" spans="2:71" ht="14.45" customHeight="1">
      <c r="B7" s="23"/>
      <c r="C7" s="24"/>
      <c r="D7" s="32" t="s">
        <v>20</v>
      </c>
      <c r="E7" s="24"/>
      <c r="F7" s="24"/>
      <c r="G7" s="24"/>
      <c r="H7" s="24"/>
      <c r="I7" s="24"/>
      <c r="J7" s="24"/>
      <c r="K7" s="30" t="s">
        <v>21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2" t="s">
        <v>22</v>
      </c>
      <c r="AL7" s="24"/>
      <c r="AM7" s="24"/>
      <c r="AN7" s="30" t="s">
        <v>21</v>
      </c>
      <c r="AO7" s="24"/>
      <c r="AP7" s="24"/>
      <c r="AQ7" s="26"/>
      <c r="BE7" s="416"/>
      <c r="BS7" s="19" t="s">
        <v>8</v>
      </c>
    </row>
    <row r="8" spans="2:71" ht="14.45" customHeight="1">
      <c r="B8" s="23"/>
      <c r="C8" s="24"/>
      <c r="D8" s="32" t="s">
        <v>23</v>
      </c>
      <c r="E8" s="24"/>
      <c r="F8" s="24"/>
      <c r="G8" s="24"/>
      <c r="H8" s="24"/>
      <c r="I8" s="24"/>
      <c r="J8" s="24"/>
      <c r="K8" s="30" t="s">
        <v>24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2" t="s">
        <v>25</v>
      </c>
      <c r="AL8" s="24"/>
      <c r="AM8" s="24"/>
      <c r="AN8" s="33" t="s">
        <v>26</v>
      </c>
      <c r="AO8" s="24"/>
      <c r="AP8" s="24"/>
      <c r="AQ8" s="26"/>
      <c r="BE8" s="416"/>
      <c r="BS8" s="19" t="s">
        <v>8</v>
      </c>
    </row>
    <row r="9" spans="2:7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E9" s="416"/>
      <c r="BS9" s="19" t="s">
        <v>8</v>
      </c>
    </row>
    <row r="10" spans="2:71" ht="14.45" customHeight="1">
      <c r="B10" s="23"/>
      <c r="C10" s="24"/>
      <c r="D10" s="32" t="s">
        <v>27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2" t="s">
        <v>28</v>
      </c>
      <c r="AL10" s="24"/>
      <c r="AM10" s="24"/>
      <c r="AN10" s="30" t="s">
        <v>21</v>
      </c>
      <c r="AO10" s="24"/>
      <c r="AP10" s="24"/>
      <c r="AQ10" s="26"/>
      <c r="BE10" s="416"/>
      <c r="BS10" s="19" t="s">
        <v>8</v>
      </c>
    </row>
    <row r="11" spans="2:71" ht="18.4" customHeight="1">
      <c r="B11" s="23"/>
      <c r="C11" s="24"/>
      <c r="D11" s="24"/>
      <c r="E11" s="30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2" t="s">
        <v>30</v>
      </c>
      <c r="AL11" s="24"/>
      <c r="AM11" s="24"/>
      <c r="AN11" s="30" t="s">
        <v>21</v>
      </c>
      <c r="AO11" s="24"/>
      <c r="AP11" s="24"/>
      <c r="AQ11" s="26"/>
      <c r="BE11" s="416"/>
      <c r="BS11" s="19" t="s">
        <v>8</v>
      </c>
    </row>
    <row r="12" spans="2:7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416"/>
      <c r="BS12" s="19" t="s">
        <v>8</v>
      </c>
    </row>
    <row r="13" spans="2:71" ht="14.45" customHeight="1">
      <c r="B13" s="23"/>
      <c r="C13" s="24"/>
      <c r="D13" s="32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2" t="s">
        <v>28</v>
      </c>
      <c r="AL13" s="24"/>
      <c r="AM13" s="24"/>
      <c r="AN13" s="34"/>
      <c r="AO13" s="24"/>
      <c r="AP13" s="24"/>
      <c r="AQ13" s="26"/>
      <c r="BE13" s="416"/>
      <c r="BS13" s="19" t="s">
        <v>8</v>
      </c>
    </row>
    <row r="14" spans="2:71" ht="15">
      <c r="B14" s="23"/>
      <c r="C14" s="24"/>
      <c r="D14" s="24"/>
      <c r="E14" s="420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32" t="s">
        <v>30</v>
      </c>
      <c r="AL14" s="24"/>
      <c r="AM14" s="24"/>
      <c r="AN14" s="34"/>
      <c r="AO14" s="24"/>
      <c r="AP14" s="24"/>
      <c r="AQ14" s="26"/>
      <c r="BE14" s="416"/>
      <c r="BS14" s="19" t="s">
        <v>8</v>
      </c>
    </row>
    <row r="15" spans="2:7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416"/>
      <c r="BS15" s="19" t="s">
        <v>6</v>
      </c>
    </row>
    <row r="16" spans="2:71" ht="14.45" customHeight="1">
      <c r="B16" s="23"/>
      <c r="C16" s="24"/>
      <c r="D16" s="32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2" t="s">
        <v>28</v>
      </c>
      <c r="AL16" s="24"/>
      <c r="AM16" s="24"/>
      <c r="AN16" s="30" t="s">
        <v>21</v>
      </c>
      <c r="AO16" s="24"/>
      <c r="AP16" s="24"/>
      <c r="AQ16" s="26"/>
      <c r="BE16" s="416"/>
      <c r="BS16" s="19" t="s">
        <v>6</v>
      </c>
    </row>
    <row r="17" spans="2:71" ht="18.4" customHeight="1">
      <c r="B17" s="23"/>
      <c r="C17" s="24"/>
      <c r="D17" s="24"/>
      <c r="E17" s="30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2" t="s">
        <v>30</v>
      </c>
      <c r="AL17" s="24"/>
      <c r="AM17" s="24"/>
      <c r="AN17" s="30" t="s">
        <v>21</v>
      </c>
      <c r="AO17" s="24"/>
      <c r="AP17" s="24"/>
      <c r="AQ17" s="26"/>
      <c r="BE17" s="416"/>
      <c r="BS17" s="19" t="s">
        <v>34</v>
      </c>
    </row>
    <row r="18" spans="2:7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416"/>
      <c r="BS18" s="19" t="s">
        <v>8</v>
      </c>
    </row>
    <row r="19" spans="2:71" ht="14.45" customHeight="1">
      <c r="B19" s="23"/>
      <c r="C19" s="24"/>
      <c r="D19" s="32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416"/>
      <c r="BS19" s="19" t="s">
        <v>8</v>
      </c>
    </row>
    <row r="20" spans="2:71" ht="291" customHeight="1">
      <c r="B20" s="23"/>
      <c r="C20" s="24"/>
      <c r="D20" s="24"/>
      <c r="E20" s="422" t="s">
        <v>36</v>
      </c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24"/>
      <c r="AP20" s="24"/>
      <c r="AQ20" s="26"/>
      <c r="BE20" s="416"/>
      <c r="BS20" s="19" t="s">
        <v>6</v>
      </c>
    </row>
    <row r="21" spans="2:57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416"/>
    </row>
    <row r="22" spans="2:57" ht="6.95" customHeight="1">
      <c r="B22" s="23"/>
      <c r="C22" s="2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4"/>
      <c r="AQ22" s="26"/>
      <c r="BE22" s="416"/>
    </row>
    <row r="23" spans="2:57" s="1" customFormat="1" ht="25.9" customHeight="1">
      <c r="B23" s="36"/>
      <c r="C23" s="37"/>
      <c r="D23" s="38" t="s">
        <v>37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434">
        <f>ROUND(AG51,2)</f>
        <v>0</v>
      </c>
      <c r="AL23" s="435"/>
      <c r="AM23" s="435"/>
      <c r="AN23" s="435"/>
      <c r="AO23" s="435"/>
      <c r="AP23" s="37"/>
      <c r="AQ23" s="40"/>
      <c r="BE23" s="416"/>
    </row>
    <row r="24" spans="2:57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416"/>
    </row>
    <row r="25" spans="2:57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436" t="s">
        <v>38</v>
      </c>
      <c r="M25" s="436"/>
      <c r="N25" s="436"/>
      <c r="O25" s="436"/>
      <c r="P25" s="37"/>
      <c r="Q25" s="37"/>
      <c r="R25" s="37"/>
      <c r="S25" s="37"/>
      <c r="T25" s="37"/>
      <c r="U25" s="37"/>
      <c r="V25" s="37"/>
      <c r="W25" s="436" t="s">
        <v>39</v>
      </c>
      <c r="X25" s="436"/>
      <c r="Y25" s="436"/>
      <c r="Z25" s="436"/>
      <c r="AA25" s="436"/>
      <c r="AB25" s="436"/>
      <c r="AC25" s="436"/>
      <c r="AD25" s="436"/>
      <c r="AE25" s="436"/>
      <c r="AF25" s="37"/>
      <c r="AG25" s="37"/>
      <c r="AH25" s="37"/>
      <c r="AI25" s="37"/>
      <c r="AJ25" s="37"/>
      <c r="AK25" s="436" t="s">
        <v>40</v>
      </c>
      <c r="AL25" s="436"/>
      <c r="AM25" s="436"/>
      <c r="AN25" s="436"/>
      <c r="AO25" s="436"/>
      <c r="AP25" s="37"/>
      <c r="AQ25" s="40"/>
      <c r="BE25" s="416"/>
    </row>
    <row r="26" spans="2:57" s="2" customFormat="1" ht="14.45" customHeight="1">
      <c r="B26" s="42"/>
      <c r="C26" s="43"/>
      <c r="D26" s="44" t="s">
        <v>41</v>
      </c>
      <c r="E26" s="43"/>
      <c r="F26" s="44" t="s">
        <v>42</v>
      </c>
      <c r="G26" s="43"/>
      <c r="H26" s="43"/>
      <c r="I26" s="43"/>
      <c r="J26" s="43"/>
      <c r="K26" s="43"/>
      <c r="L26" s="414">
        <v>0.21</v>
      </c>
      <c r="M26" s="413"/>
      <c r="N26" s="413"/>
      <c r="O26" s="413"/>
      <c r="P26" s="43"/>
      <c r="Q26" s="43"/>
      <c r="R26" s="43"/>
      <c r="S26" s="43"/>
      <c r="T26" s="43"/>
      <c r="U26" s="43"/>
      <c r="V26" s="43"/>
      <c r="W26" s="412">
        <f>ROUND(AZ51,2)</f>
        <v>0</v>
      </c>
      <c r="X26" s="413"/>
      <c r="Y26" s="413"/>
      <c r="Z26" s="413"/>
      <c r="AA26" s="413"/>
      <c r="AB26" s="413"/>
      <c r="AC26" s="413"/>
      <c r="AD26" s="413"/>
      <c r="AE26" s="413"/>
      <c r="AF26" s="43"/>
      <c r="AG26" s="43"/>
      <c r="AH26" s="43"/>
      <c r="AI26" s="43"/>
      <c r="AJ26" s="43"/>
      <c r="AK26" s="412">
        <f>ROUND(AV51,2)</f>
        <v>0</v>
      </c>
      <c r="AL26" s="413"/>
      <c r="AM26" s="413"/>
      <c r="AN26" s="413"/>
      <c r="AO26" s="413"/>
      <c r="AP26" s="43"/>
      <c r="AQ26" s="45"/>
      <c r="BE26" s="416"/>
    </row>
    <row r="27" spans="2:57" s="2" customFormat="1" ht="14.45" customHeight="1">
      <c r="B27" s="42"/>
      <c r="C27" s="43"/>
      <c r="D27" s="43"/>
      <c r="E27" s="43"/>
      <c r="F27" s="44" t="s">
        <v>43</v>
      </c>
      <c r="G27" s="43"/>
      <c r="H27" s="43"/>
      <c r="I27" s="43"/>
      <c r="J27" s="43"/>
      <c r="K27" s="43"/>
      <c r="L27" s="414">
        <v>0.15</v>
      </c>
      <c r="M27" s="413"/>
      <c r="N27" s="413"/>
      <c r="O27" s="413"/>
      <c r="P27" s="43"/>
      <c r="Q27" s="43"/>
      <c r="R27" s="43"/>
      <c r="S27" s="43"/>
      <c r="T27" s="43"/>
      <c r="U27" s="43"/>
      <c r="V27" s="43"/>
      <c r="W27" s="412">
        <f>ROUND(BA51,2)</f>
        <v>0</v>
      </c>
      <c r="X27" s="413"/>
      <c r="Y27" s="413"/>
      <c r="Z27" s="413"/>
      <c r="AA27" s="413"/>
      <c r="AB27" s="413"/>
      <c r="AC27" s="413"/>
      <c r="AD27" s="413"/>
      <c r="AE27" s="413"/>
      <c r="AF27" s="43"/>
      <c r="AG27" s="43"/>
      <c r="AH27" s="43"/>
      <c r="AI27" s="43"/>
      <c r="AJ27" s="43"/>
      <c r="AK27" s="412">
        <f>ROUND(AW51,2)</f>
        <v>0</v>
      </c>
      <c r="AL27" s="413"/>
      <c r="AM27" s="413"/>
      <c r="AN27" s="413"/>
      <c r="AO27" s="413"/>
      <c r="AP27" s="43"/>
      <c r="AQ27" s="45"/>
      <c r="BE27" s="416"/>
    </row>
    <row r="28" spans="2:57" s="2" customFormat="1" ht="14.45" customHeight="1" hidden="1">
      <c r="B28" s="42"/>
      <c r="C28" s="43"/>
      <c r="D28" s="43"/>
      <c r="E28" s="43"/>
      <c r="F28" s="44" t="s">
        <v>44</v>
      </c>
      <c r="G28" s="43"/>
      <c r="H28" s="43"/>
      <c r="I28" s="43"/>
      <c r="J28" s="43"/>
      <c r="K28" s="43"/>
      <c r="L28" s="414">
        <v>0.21</v>
      </c>
      <c r="M28" s="413"/>
      <c r="N28" s="413"/>
      <c r="O28" s="413"/>
      <c r="P28" s="43"/>
      <c r="Q28" s="43"/>
      <c r="R28" s="43"/>
      <c r="S28" s="43"/>
      <c r="T28" s="43"/>
      <c r="U28" s="43"/>
      <c r="V28" s="43"/>
      <c r="W28" s="412">
        <f>ROUND(BB51,2)</f>
        <v>0</v>
      </c>
      <c r="X28" s="413"/>
      <c r="Y28" s="413"/>
      <c r="Z28" s="413"/>
      <c r="AA28" s="413"/>
      <c r="AB28" s="413"/>
      <c r="AC28" s="413"/>
      <c r="AD28" s="413"/>
      <c r="AE28" s="413"/>
      <c r="AF28" s="43"/>
      <c r="AG28" s="43"/>
      <c r="AH28" s="43"/>
      <c r="AI28" s="43"/>
      <c r="AJ28" s="43"/>
      <c r="AK28" s="412">
        <v>0</v>
      </c>
      <c r="AL28" s="413"/>
      <c r="AM28" s="413"/>
      <c r="AN28" s="413"/>
      <c r="AO28" s="413"/>
      <c r="AP28" s="43"/>
      <c r="AQ28" s="45"/>
      <c r="BE28" s="416"/>
    </row>
    <row r="29" spans="2:57" s="2" customFormat="1" ht="14.45" customHeight="1" hidden="1">
      <c r="B29" s="42"/>
      <c r="C29" s="43"/>
      <c r="D29" s="43"/>
      <c r="E29" s="43"/>
      <c r="F29" s="44" t="s">
        <v>45</v>
      </c>
      <c r="G29" s="43"/>
      <c r="H29" s="43"/>
      <c r="I29" s="43"/>
      <c r="J29" s="43"/>
      <c r="K29" s="43"/>
      <c r="L29" s="414">
        <v>0.15</v>
      </c>
      <c r="M29" s="413"/>
      <c r="N29" s="413"/>
      <c r="O29" s="413"/>
      <c r="P29" s="43"/>
      <c r="Q29" s="43"/>
      <c r="R29" s="43"/>
      <c r="S29" s="43"/>
      <c r="T29" s="43"/>
      <c r="U29" s="43"/>
      <c r="V29" s="43"/>
      <c r="W29" s="412">
        <f>ROUND(BC51,2)</f>
        <v>0</v>
      </c>
      <c r="X29" s="413"/>
      <c r="Y29" s="413"/>
      <c r="Z29" s="413"/>
      <c r="AA29" s="413"/>
      <c r="AB29" s="413"/>
      <c r="AC29" s="413"/>
      <c r="AD29" s="413"/>
      <c r="AE29" s="413"/>
      <c r="AF29" s="43"/>
      <c r="AG29" s="43"/>
      <c r="AH29" s="43"/>
      <c r="AI29" s="43"/>
      <c r="AJ29" s="43"/>
      <c r="AK29" s="412">
        <v>0</v>
      </c>
      <c r="AL29" s="413"/>
      <c r="AM29" s="413"/>
      <c r="AN29" s="413"/>
      <c r="AO29" s="413"/>
      <c r="AP29" s="43"/>
      <c r="AQ29" s="45"/>
      <c r="BE29" s="416"/>
    </row>
    <row r="30" spans="2:57" s="2" customFormat="1" ht="14.45" customHeight="1" hidden="1">
      <c r="B30" s="42"/>
      <c r="C30" s="43"/>
      <c r="D30" s="43"/>
      <c r="E30" s="43"/>
      <c r="F30" s="44" t="s">
        <v>46</v>
      </c>
      <c r="G30" s="43"/>
      <c r="H30" s="43"/>
      <c r="I30" s="43"/>
      <c r="J30" s="43"/>
      <c r="K30" s="43"/>
      <c r="L30" s="414">
        <v>0</v>
      </c>
      <c r="M30" s="413"/>
      <c r="N30" s="413"/>
      <c r="O30" s="413"/>
      <c r="P30" s="43"/>
      <c r="Q30" s="43"/>
      <c r="R30" s="43"/>
      <c r="S30" s="43"/>
      <c r="T30" s="43"/>
      <c r="U30" s="43"/>
      <c r="V30" s="43"/>
      <c r="W30" s="412">
        <f>ROUND(BD51,2)</f>
        <v>0</v>
      </c>
      <c r="X30" s="413"/>
      <c r="Y30" s="413"/>
      <c r="Z30" s="413"/>
      <c r="AA30" s="413"/>
      <c r="AB30" s="413"/>
      <c r="AC30" s="413"/>
      <c r="AD30" s="413"/>
      <c r="AE30" s="413"/>
      <c r="AF30" s="43"/>
      <c r="AG30" s="43"/>
      <c r="AH30" s="43"/>
      <c r="AI30" s="43"/>
      <c r="AJ30" s="43"/>
      <c r="AK30" s="412">
        <v>0</v>
      </c>
      <c r="AL30" s="413"/>
      <c r="AM30" s="413"/>
      <c r="AN30" s="413"/>
      <c r="AO30" s="413"/>
      <c r="AP30" s="43"/>
      <c r="AQ30" s="45"/>
      <c r="BE30" s="416"/>
    </row>
    <row r="31" spans="2:57" s="1" customFormat="1" ht="6.9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416"/>
    </row>
    <row r="32" spans="2:57" s="1" customFormat="1" ht="25.9" customHeight="1">
      <c r="B32" s="36"/>
      <c r="C32" s="46"/>
      <c r="D32" s="47" t="s">
        <v>47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48</v>
      </c>
      <c r="U32" s="48"/>
      <c r="V32" s="48"/>
      <c r="W32" s="48"/>
      <c r="X32" s="430" t="s">
        <v>49</v>
      </c>
      <c r="Y32" s="431"/>
      <c r="Z32" s="431"/>
      <c r="AA32" s="431"/>
      <c r="AB32" s="431"/>
      <c r="AC32" s="48"/>
      <c r="AD32" s="48"/>
      <c r="AE32" s="48"/>
      <c r="AF32" s="48"/>
      <c r="AG32" s="48"/>
      <c r="AH32" s="48"/>
      <c r="AI32" s="48"/>
      <c r="AJ32" s="48"/>
      <c r="AK32" s="432">
        <f>SUM(AK23:AK30)</f>
        <v>0</v>
      </c>
      <c r="AL32" s="431"/>
      <c r="AM32" s="431"/>
      <c r="AN32" s="431"/>
      <c r="AO32" s="433"/>
      <c r="AP32" s="46"/>
      <c r="AQ32" s="50"/>
      <c r="BE32" s="416"/>
    </row>
    <row r="33" spans="2:43" s="1" customFormat="1" ht="6.9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6"/>
    </row>
    <row r="39" spans="2:44" s="1" customFormat="1" ht="36.95" customHeight="1">
      <c r="B39" s="36"/>
      <c r="C39" s="57" t="s">
        <v>50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6"/>
    </row>
    <row r="40" spans="2:44" s="1" customFormat="1" ht="6.95" customHeight="1">
      <c r="B40" s="36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6"/>
    </row>
    <row r="41" spans="2:44" s="3" customFormat="1" ht="14.45" customHeight="1">
      <c r="B41" s="59"/>
      <c r="C41" s="60" t="s">
        <v>15</v>
      </c>
      <c r="D41" s="61"/>
      <c r="E41" s="61"/>
      <c r="F41" s="61"/>
      <c r="G41" s="61"/>
      <c r="H41" s="61"/>
      <c r="I41" s="61"/>
      <c r="J41" s="61"/>
      <c r="K41" s="61"/>
      <c r="L41" s="61" t="str">
        <f>K5</f>
        <v>17AB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</row>
    <row r="42" spans="2:44" s="4" customFormat="1" ht="36.95" customHeight="1">
      <c r="B42" s="63"/>
      <c r="C42" s="64" t="s">
        <v>18</v>
      </c>
      <c r="D42" s="65"/>
      <c r="E42" s="65"/>
      <c r="F42" s="65"/>
      <c r="G42" s="65"/>
      <c r="H42" s="65"/>
      <c r="I42" s="65"/>
      <c r="J42" s="65"/>
      <c r="K42" s="65"/>
      <c r="L42" s="402" t="str">
        <f>K6</f>
        <v>Stavební úpravy interiér - Základní umělecká škola TGM</v>
      </c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3"/>
      <c r="X42" s="403"/>
      <c r="Y42" s="403"/>
      <c r="Z42" s="403"/>
      <c r="AA42" s="403"/>
      <c r="AB42" s="403"/>
      <c r="AC42" s="403"/>
      <c r="AD42" s="403"/>
      <c r="AE42" s="403"/>
      <c r="AF42" s="403"/>
      <c r="AG42" s="403"/>
      <c r="AH42" s="403"/>
      <c r="AI42" s="403"/>
      <c r="AJ42" s="403"/>
      <c r="AK42" s="403"/>
      <c r="AL42" s="403"/>
      <c r="AM42" s="403"/>
      <c r="AN42" s="403"/>
      <c r="AO42" s="403"/>
      <c r="AP42" s="65"/>
      <c r="AQ42" s="65"/>
      <c r="AR42" s="66"/>
    </row>
    <row r="43" spans="2:44" s="1" customFormat="1" ht="6.95" customHeight="1">
      <c r="B43" s="36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6"/>
    </row>
    <row r="44" spans="2:44" s="1" customFormat="1" ht="15">
      <c r="B44" s="36"/>
      <c r="C44" s="60" t="s">
        <v>23</v>
      </c>
      <c r="D44" s="58"/>
      <c r="E44" s="58"/>
      <c r="F44" s="58"/>
      <c r="G44" s="58"/>
      <c r="H44" s="58"/>
      <c r="I44" s="58"/>
      <c r="J44" s="58"/>
      <c r="K44" s="58"/>
      <c r="L44" s="67" t="str">
        <f>IF(K8="","",K8)</f>
        <v>Chomutov</v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60" t="s">
        <v>25</v>
      </c>
      <c r="AJ44" s="58"/>
      <c r="AK44" s="58"/>
      <c r="AL44" s="58"/>
      <c r="AM44" s="404" t="str">
        <f>IF(AN8="","",AN8)</f>
        <v>22.3.2017</v>
      </c>
      <c r="AN44" s="404"/>
      <c r="AO44" s="58"/>
      <c r="AP44" s="58"/>
      <c r="AQ44" s="58"/>
      <c r="AR44" s="56"/>
    </row>
    <row r="45" spans="2:44" s="1" customFormat="1" ht="6.95" customHeight="1">
      <c r="B45" s="36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6"/>
    </row>
    <row r="46" spans="2:56" s="1" customFormat="1" ht="15">
      <c r="B46" s="36"/>
      <c r="C46" s="60" t="s">
        <v>27</v>
      </c>
      <c r="D46" s="58"/>
      <c r="E46" s="58"/>
      <c r="F46" s="58"/>
      <c r="G46" s="58"/>
      <c r="H46" s="58"/>
      <c r="I46" s="58"/>
      <c r="J46" s="58"/>
      <c r="K46" s="58"/>
      <c r="L46" s="61" t="str">
        <f>IF(E11="","",E11)</f>
        <v>ZUŠ T.G. Masaryka, nám. T.G.M. 1626/7, Chomutov</v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60" t="s">
        <v>32</v>
      </c>
      <c r="AJ46" s="58"/>
      <c r="AK46" s="58"/>
      <c r="AL46" s="58"/>
      <c r="AM46" s="405" t="str">
        <f>IF(E17="","",E17)</f>
        <v xml:space="preserve"> </v>
      </c>
      <c r="AN46" s="405"/>
      <c r="AO46" s="405"/>
      <c r="AP46" s="405"/>
      <c r="AQ46" s="58"/>
      <c r="AR46" s="56"/>
      <c r="AS46" s="406" t="s">
        <v>51</v>
      </c>
      <c r="AT46" s="407"/>
      <c r="AU46" s="69"/>
      <c r="AV46" s="69"/>
      <c r="AW46" s="69"/>
      <c r="AX46" s="69"/>
      <c r="AY46" s="69"/>
      <c r="AZ46" s="69"/>
      <c r="BA46" s="69"/>
      <c r="BB46" s="69"/>
      <c r="BC46" s="69"/>
      <c r="BD46" s="70"/>
    </row>
    <row r="47" spans="2:56" s="1" customFormat="1" ht="15">
      <c r="B47" s="36"/>
      <c r="C47" s="60" t="s">
        <v>31</v>
      </c>
      <c r="D47" s="58"/>
      <c r="E47" s="58"/>
      <c r="F47" s="58"/>
      <c r="G47" s="58"/>
      <c r="H47" s="58"/>
      <c r="I47" s="58"/>
      <c r="J47" s="58"/>
      <c r="K47" s="58"/>
      <c r="L47" s="61">
        <f>IF(E14="Vyplň údaj","",E14)</f>
        <v>0</v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6"/>
      <c r="AS47" s="408"/>
      <c r="AT47" s="409"/>
      <c r="AU47" s="71"/>
      <c r="AV47" s="71"/>
      <c r="AW47" s="71"/>
      <c r="AX47" s="71"/>
      <c r="AY47" s="71"/>
      <c r="AZ47" s="71"/>
      <c r="BA47" s="71"/>
      <c r="BB47" s="71"/>
      <c r="BC47" s="71"/>
      <c r="BD47" s="72"/>
    </row>
    <row r="48" spans="2:56" s="1" customFormat="1" ht="10.9" customHeight="1">
      <c r="B48" s="36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6"/>
      <c r="AS48" s="410"/>
      <c r="AT48" s="411"/>
      <c r="AU48" s="37"/>
      <c r="AV48" s="37"/>
      <c r="AW48" s="37"/>
      <c r="AX48" s="37"/>
      <c r="AY48" s="37"/>
      <c r="AZ48" s="37"/>
      <c r="BA48" s="37"/>
      <c r="BB48" s="37"/>
      <c r="BC48" s="37"/>
      <c r="BD48" s="73"/>
    </row>
    <row r="49" spans="2:56" s="1" customFormat="1" ht="29.25" customHeight="1">
      <c r="B49" s="36"/>
      <c r="C49" s="426" t="s">
        <v>52</v>
      </c>
      <c r="D49" s="427"/>
      <c r="E49" s="427"/>
      <c r="F49" s="427"/>
      <c r="G49" s="427"/>
      <c r="H49" s="74"/>
      <c r="I49" s="428" t="s">
        <v>53</v>
      </c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7"/>
      <c r="AA49" s="427"/>
      <c r="AB49" s="427"/>
      <c r="AC49" s="427"/>
      <c r="AD49" s="427"/>
      <c r="AE49" s="427"/>
      <c r="AF49" s="427"/>
      <c r="AG49" s="429" t="s">
        <v>54</v>
      </c>
      <c r="AH49" s="427"/>
      <c r="AI49" s="427"/>
      <c r="AJ49" s="427"/>
      <c r="AK49" s="427"/>
      <c r="AL49" s="427"/>
      <c r="AM49" s="427"/>
      <c r="AN49" s="428" t="s">
        <v>55</v>
      </c>
      <c r="AO49" s="427"/>
      <c r="AP49" s="427"/>
      <c r="AQ49" s="75" t="s">
        <v>56</v>
      </c>
      <c r="AR49" s="56"/>
      <c r="AS49" s="76" t="s">
        <v>57</v>
      </c>
      <c r="AT49" s="77" t="s">
        <v>58</v>
      </c>
      <c r="AU49" s="77" t="s">
        <v>59</v>
      </c>
      <c r="AV49" s="77" t="s">
        <v>60</v>
      </c>
      <c r="AW49" s="77" t="s">
        <v>61</v>
      </c>
      <c r="AX49" s="77" t="s">
        <v>62</v>
      </c>
      <c r="AY49" s="77" t="s">
        <v>63</v>
      </c>
      <c r="AZ49" s="77" t="s">
        <v>64</v>
      </c>
      <c r="BA49" s="77" t="s">
        <v>65</v>
      </c>
      <c r="BB49" s="77" t="s">
        <v>66</v>
      </c>
      <c r="BC49" s="77" t="s">
        <v>67</v>
      </c>
      <c r="BD49" s="78" t="s">
        <v>68</v>
      </c>
    </row>
    <row r="50" spans="2:56" s="1" customFormat="1" ht="10.9" customHeight="1">
      <c r="B50" s="36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6"/>
      <c r="AS50" s="79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pans="2:90" s="4" customFormat="1" ht="32.45" customHeight="1">
      <c r="B51" s="63"/>
      <c r="C51" s="82" t="s">
        <v>69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424">
        <f>ROUND(SUM(AG52:AG54),2)</f>
        <v>0</v>
      </c>
      <c r="AH51" s="424"/>
      <c r="AI51" s="424"/>
      <c r="AJ51" s="424"/>
      <c r="AK51" s="424"/>
      <c r="AL51" s="424"/>
      <c r="AM51" s="424"/>
      <c r="AN51" s="425">
        <f aca="true" t="shared" si="0" ref="AN51:AN54">SUM(AG51,AT51)</f>
        <v>0</v>
      </c>
      <c r="AO51" s="425"/>
      <c r="AP51" s="425"/>
      <c r="AQ51" s="84" t="s">
        <v>21</v>
      </c>
      <c r="AR51" s="66"/>
      <c r="AS51" s="85">
        <f>ROUND(SUM(AS52:AS54),2)</f>
        <v>0</v>
      </c>
      <c r="AT51" s="86">
        <f aca="true" t="shared" si="1" ref="AT51:AT54">ROUND(SUM(AV51:AW51),2)</f>
        <v>0</v>
      </c>
      <c r="AU51" s="87">
        <f>ROUND(SUM(AU52:AU54),5)</f>
        <v>0</v>
      </c>
      <c r="AV51" s="86">
        <f>ROUND(AZ51*L26,2)</f>
        <v>0</v>
      </c>
      <c r="AW51" s="86">
        <f>ROUND(BA51*L27,2)</f>
        <v>0</v>
      </c>
      <c r="AX51" s="86">
        <f>ROUND(BB51*L26,2)</f>
        <v>0</v>
      </c>
      <c r="AY51" s="86">
        <f>ROUND(BC51*L27,2)</f>
        <v>0</v>
      </c>
      <c r="AZ51" s="86">
        <f>ROUND(SUM(AZ52:AZ54),2)</f>
        <v>0</v>
      </c>
      <c r="BA51" s="86">
        <f>ROUND(SUM(BA52:BA54),2)</f>
        <v>0</v>
      </c>
      <c r="BB51" s="86">
        <f>ROUND(SUM(BB52:BB54),2)</f>
        <v>0</v>
      </c>
      <c r="BC51" s="86">
        <f>ROUND(SUM(BC52:BC54),2)</f>
        <v>0</v>
      </c>
      <c r="BD51" s="88">
        <f>ROUND(SUM(BD52:BD54),2)</f>
        <v>0</v>
      </c>
      <c r="BS51" s="89" t="s">
        <v>70</v>
      </c>
      <c r="BT51" s="89" t="s">
        <v>71</v>
      </c>
      <c r="BU51" s="90" t="s">
        <v>72</v>
      </c>
      <c r="BV51" s="89" t="s">
        <v>73</v>
      </c>
      <c r="BW51" s="89" t="s">
        <v>7</v>
      </c>
      <c r="BX51" s="89" t="s">
        <v>74</v>
      </c>
      <c r="CL51" s="89" t="s">
        <v>21</v>
      </c>
    </row>
    <row r="52" spans="1:91" s="5" customFormat="1" ht="22.5" customHeight="1">
      <c r="A52" s="91" t="s">
        <v>75</v>
      </c>
      <c r="B52" s="92"/>
      <c r="C52" s="93"/>
      <c r="D52" s="423" t="s">
        <v>79</v>
      </c>
      <c r="E52" s="423"/>
      <c r="F52" s="423"/>
      <c r="G52" s="423"/>
      <c r="H52" s="423"/>
      <c r="I52" s="94"/>
      <c r="J52" s="423" t="s">
        <v>80</v>
      </c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00">
        <f>'SO06 - Aktivní prvky v od...'!J27</f>
        <v>0</v>
      </c>
      <c r="AH52" s="401"/>
      <c r="AI52" s="401"/>
      <c r="AJ52" s="401"/>
      <c r="AK52" s="401"/>
      <c r="AL52" s="401"/>
      <c r="AM52" s="401"/>
      <c r="AN52" s="400">
        <f t="shared" si="0"/>
        <v>0</v>
      </c>
      <c r="AO52" s="401"/>
      <c r="AP52" s="401"/>
      <c r="AQ52" s="95" t="s">
        <v>76</v>
      </c>
      <c r="AR52" s="96"/>
      <c r="AS52" s="97">
        <v>0</v>
      </c>
      <c r="AT52" s="98">
        <f t="shared" si="1"/>
        <v>0</v>
      </c>
      <c r="AU52" s="99">
        <f>'SO06 - Aktivní prvky v od...'!P77</f>
        <v>0</v>
      </c>
      <c r="AV52" s="98">
        <f>'SO06 - Aktivní prvky v od...'!J30</f>
        <v>0</v>
      </c>
      <c r="AW52" s="98">
        <f>'SO06 - Aktivní prvky v od...'!J31</f>
        <v>0</v>
      </c>
      <c r="AX52" s="98">
        <f>'SO06 - Aktivní prvky v od...'!J32</f>
        <v>0</v>
      </c>
      <c r="AY52" s="98">
        <f>'SO06 - Aktivní prvky v od...'!J33</f>
        <v>0</v>
      </c>
      <c r="AZ52" s="98">
        <f>'SO06 - Aktivní prvky v od...'!F30</f>
        <v>0</v>
      </c>
      <c r="BA52" s="98">
        <f>'SO06 - Aktivní prvky v od...'!F31</f>
        <v>0</v>
      </c>
      <c r="BB52" s="98">
        <f>'SO06 - Aktivní prvky v od...'!F32</f>
        <v>0</v>
      </c>
      <c r="BC52" s="98">
        <f>'SO06 - Aktivní prvky v od...'!F33</f>
        <v>0</v>
      </c>
      <c r="BD52" s="100">
        <f>'SO06 - Aktivní prvky v od...'!F34</f>
        <v>0</v>
      </c>
      <c r="BT52" s="101" t="s">
        <v>77</v>
      </c>
      <c r="BV52" s="101" t="s">
        <v>73</v>
      </c>
      <c r="BW52" s="101" t="s">
        <v>81</v>
      </c>
      <c r="BX52" s="101" t="s">
        <v>7</v>
      </c>
      <c r="CL52" s="101" t="s">
        <v>21</v>
      </c>
      <c r="CM52" s="101" t="s">
        <v>78</v>
      </c>
    </row>
    <row r="53" spans="1:91" s="5" customFormat="1" ht="22.5" customHeight="1">
      <c r="A53" s="91" t="s">
        <v>75</v>
      </c>
      <c r="B53" s="92"/>
      <c r="C53" s="93"/>
      <c r="D53" s="423" t="s">
        <v>82</v>
      </c>
      <c r="E53" s="423"/>
      <c r="F53" s="423"/>
      <c r="G53" s="423"/>
      <c r="H53" s="423"/>
      <c r="I53" s="94"/>
      <c r="J53" s="423" t="s">
        <v>83</v>
      </c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00">
        <f>'SO07 - Strukturovaná kabeláž'!J27</f>
        <v>0</v>
      </c>
      <c r="AH53" s="401"/>
      <c r="AI53" s="401"/>
      <c r="AJ53" s="401"/>
      <c r="AK53" s="401"/>
      <c r="AL53" s="401"/>
      <c r="AM53" s="401"/>
      <c r="AN53" s="400">
        <f t="shared" si="0"/>
        <v>0</v>
      </c>
      <c r="AO53" s="401"/>
      <c r="AP53" s="401"/>
      <c r="AQ53" s="95" t="s">
        <v>76</v>
      </c>
      <c r="AR53" s="96"/>
      <c r="AS53" s="97">
        <v>0</v>
      </c>
      <c r="AT53" s="98">
        <f t="shared" si="1"/>
        <v>0</v>
      </c>
      <c r="AU53" s="99">
        <f>'SO07 - Strukturovaná kabeláž'!P77</f>
        <v>0</v>
      </c>
      <c r="AV53" s="98">
        <f>'SO07 - Strukturovaná kabeláž'!J30</f>
        <v>0</v>
      </c>
      <c r="AW53" s="98">
        <f>'SO07 - Strukturovaná kabeláž'!J31</f>
        <v>0</v>
      </c>
      <c r="AX53" s="98">
        <f>'SO07 - Strukturovaná kabeláž'!J32</f>
        <v>0</v>
      </c>
      <c r="AY53" s="98">
        <f>'SO07 - Strukturovaná kabeláž'!J33</f>
        <v>0</v>
      </c>
      <c r="AZ53" s="98">
        <f>'SO07 - Strukturovaná kabeláž'!F30</f>
        <v>0</v>
      </c>
      <c r="BA53" s="98">
        <f>'SO07 - Strukturovaná kabeláž'!F31</f>
        <v>0</v>
      </c>
      <c r="BB53" s="98">
        <f>'SO07 - Strukturovaná kabeláž'!F32</f>
        <v>0</v>
      </c>
      <c r="BC53" s="98">
        <f>'SO07 - Strukturovaná kabeláž'!F33</f>
        <v>0</v>
      </c>
      <c r="BD53" s="100">
        <f>'SO07 - Strukturovaná kabeláž'!F34</f>
        <v>0</v>
      </c>
      <c r="BT53" s="101" t="s">
        <v>77</v>
      </c>
      <c r="BV53" s="101" t="s">
        <v>73</v>
      </c>
      <c r="BW53" s="101" t="s">
        <v>84</v>
      </c>
      <c r="BX53" s="101" t="s">
        <v>7</v>
      </c>
      <c r="CL53" s="101" t="s">
        <v>21</v>
      </c>
      <c r="CM53" s="101" t="s">
        <v>78</v>
      </c>
    </row>
    <row r="54" spans="1:91" s="5" customFormat="1" ht="22.5" customHeight="1">
      <c r="A54" s="91" t="s">
        <v>75</v>
      </c>
      <c r="B54" s="92"/>
      <c r="C54" s="93"/>
      <c r="D54" s="423" t="s">
        <v>85</v>
      </c>
      <c r="E54" s="423"/>
      <c r="F54" s="423"/>
      <c r="G54" s="423"/>
      <c r="H54" s="423"/>
      <c r="I54" s="94"/>
      <c r="J54" s="423" t="s">
        <v>86</v>
      </c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00">
        <f>'V01 - Vybavení - Učebna pro prá'!J27</f>
        <v>0</v>
      </c>
      <c r="AH54" s="401"/>
      <c r="AI54" s="401"/>
      <c r="AJ54" s="401"/>
      <c r="AK54" s="401"/>
      <c r="AL54" s="401"/>
      <c r="AM54" s="401"/>
      <c r="AN54" s="400">
        <f t="shared" si="0"/>
        <v>0</v>
      </c>
      <c r="AO54" s="401"/>
      <c r="AP54" s="401"/>
      <c r="AQ54" s="95" t="s">
        <v>76</v>
      </c>
      <c r="AR54" s="96"/>
      <c r="AS54" s="102">
        <v>0</v>
      </c>
      <c r="AT54" s="103">
        <f t="shared" si="1"/>
        <v>0</v>
      </c>
      <c r="AU54" s="104">
        <f>'V01 - Vybavení - Učebna pro prá'!P77</f>
        <v>0</v>
      </c>
      <c r="AV54" s="103">
        <f>'V01 - Vybavení - Učebna pro prá'!J30</f>
        <v>0</v>
      </c>
      <c r="AW54" s="103">
        <f>'V01 - Vybavení - Učebna pro prá'!J31</f>
        <v>0</v>
      </c>
      <c r="AX54" s="103">
        <f>'V01 - Vybavení - Učebna pro prá'!J32</f>
        <v>0</v>
      </c>
      <c r="AY54" s="103">
        <f>'V01 - Vybavení - Učebna pro prá'!J33</f>
        <v>0</v>
      </c>
      <c r="AZ54" s="103">
        <f>'V01 - Vybavení - Učebna pro prá'!F30</f>
        <v>0</v>
      </c>
      <c r="BA54" s="103">
        <f>'V01 - Vybavení - Učebna pro prá'!F31</f>
        <v>0</v>
      </c>
      <c r="BB54" s="103">
        <f>'V01 - Vybavení - Učebna pro prá'!F32</f>
        <v>0</v>
      </c>
      <c r="BC54" s="103">
        <f>'V01 - Vybavení - Učebna pro prá'!F33</f>
        <v>0</v>
      </c>
      <c r="BD54" s="105">
        <f>'V01 - Vybavení - Učebna pro prá'!F34</f>
        <v>0</v>
      </c>
      <c r="BT54" s="101" t="s">
        <v>77</v>
      </c>
      <c r="BV54" s="101" t="s">
        <v>73</v>
      </c>
      <c r="BW54" s="101" t="s">
        <v>87</v>
      </c>
      <c r="BX54" s="101" t="s">
        <v>7</v>
      </c>
      <c r="CL54" s="101" t="s">
        <v>21</v>
      </c>
      <c r="CM54" s="101" t="s">
        <v>78</v>
      </c>
    </row>
    <row r="55" spans="2:44" s="1" customFormat="1" ht="30" customHeight="1">
      <c r="B55" s="36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6"/>
    </row>
    <row r="56" spans="2:44" s="1" customFormat="1" ht="6.95" customHeight="1"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6"/>
    </row>
  </sheetData>
  <mergeCells count="49">
    <mergeCell ref="L27:O27"/>
    <mergeCell ref="W27:AE27"/>
    <mergeCell ref="AK27:AO27"/>
    <mergeCell ref="L28:O28"/>
    <mergeCell ref="AK28:AO28"/>
    <mergeCell ref="AK23:AO23"/>
    <mergeCell ref="L25:O25"/>
    <mergeCell ref="W25:AE25"/>
    <mergeCell ref="AK25:AO25"/>
    <mergeCell ref="L26:O26"/>
    <mergeCell ref="W26:AE26"/>
    <mergeCell ref="AK26:AO26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D53:H53"/>
    <mergeCell ref="J53:AF53"/>
    <mergeCell ref="AR2:BE2"/>
    <mergeCell ref="AN53:AP53"/>
    <mergeCell ref="AG53:AM53"/>
    <mergeCell ref="L42:AO42"/>
    <mergeCell ref="AM44:AN44"/>
    <mergeCell ref="AM46:AP46"/>
    <mergeCell ref="AS46:AT48"/>
    <mergeCell ref="W28:AE28"/>
    <mergeCell ref="L29:O29"/>
    <mergeCell ref="W29:AE29"/>
    <mergeCell ref="AK29:AO29"/>
    <mergeCell ref="BE5:BE32"/>
    <mergeCell ref="K5:AO5"/>
    <mergeCell ref="K6:AO6"/>
    <mergeCell ref="E14:AJ14"/>
    <mergeCell ref="E20:AN20"/>
  </mergeCells>
  <hyperlinks>
    <hyperlink ref="K1:S1" location="C2" display="1) Rekapitulace stavby"/>
    <hyperlink ref="W1:AI1" location="C51" display="2) Rekapitulace objektů stavby a soupisů prací"/>
    <hyperlink ref="A52" location="'SO06 - Aktivní prvky v od...'!C2" display="/"/>
    <hyperlink ref="A53" location="'SO07 - Strukturovaná kabeláž'!C2" display="/"/>
    <hyperlink ref="A54" location="'V01 - Vybavení - Učebna 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0"/>
  <sheetViews>
    <sheetView showGridLines="0" workbookViewId="0" topLeftCell="A1">
      <pane ySplit="1" topLeftCell="A62" activePane="bottomLeft" state="frozen"/>
      <selection pane="bottomLeft" activeCell="I80" sqref="I8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107"/>
      <c r="C1" s="107"/>
      <c r="D1" s="108" t="s">
        <v>1</v>
      </c>
      <c r="E1" s="107"/>
      <c r="F1" s="109" t="s">
        <v>88</v>
      </c>
      <c r="G1" s="440" t="s">
        <v>89</v>
      </c>
      <c r="H1" s="440"/>
      <c r="I1" s="110"/>
      <c r="J1" s="109" t="s">
        <v>90</v>
      </c>
      <c r="K1" s="108" t="s">
        <v>91</v>
      </c>
      <c r="L1" s="109" t="s">
        <v>92</v>
      </c>
      <c r="M1" s="109"/>
      <c r="N1" s="109"/>
      <c r="O1" s="109"/>
      <c r="P1" s="109"/>
      <c r="Q1" s="109"/>
      <c r="R1" s="109"/>
      <c r="S1" s="109"/>
      <c r="T1" s="109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19" t="s">
        <v>81</v>
      </c>
    </row>
    <row r="3" spans="2:46" ht="6.95" customHeight="1">
      <c r="B3" s="20"/>
      <c r="C3" s="21"/>
      <c r="D3" s="21"/>
      <c r="E3" s="21"/>
      <c r="F3" s="21"/>
      <c r="G3" s="21"/>
      <c r="H3" s="21"/>
      <c r="I3" s="111"/>
      <c r="J3" s="21"/>
      <c r="K3" s="22"/>
      <c r="AT3" s="19" t="s">
        <v>78</v>
      </c>
    </row>
    <row r="4" spans="2:46" ht="36.95" customHeight="1">
      <c r="B4" s="23"/>
      <c r="C4" s="24"/>
      <c r="D4" s="25" t="s">
        <v>93</v>
      </c>
      <c r="E4" s="24"/>
      <c r="F4" s="24"/>
      <c r="G4" s="24"/>
      <c r="H4" s="24"/>
      <c r="I4" s="112"/>
      <c r="J4" s="24"/>
      <c r="K4" s="26"/>
      <c r="M4" s="27" t="s">
        <v>12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12"/>
      <c r="J5" s="24"/>
      <c r="K5" s="26"/>
    </row>
    <row r="6" spans="2:11" ht="15">
      <c r="B6" s="23"/>
      <c r="C6" s="24"/>
      <c r="D6" s="32" t="s">
        <v>18</v>
      </c>
      <c r="E6" s="24"/>
      <c r="F6" s="24"/>
      <c r="G6" s="24"/>
      <c r="H6" s="24"/>
      <c r="I6" s="112"/>
      <c r="J6" s="24"/>
      <c r="K6" s="26"/>
    </row>
    <row r="7" spans="2:11" ht="22.5" customHeight="1">
      <c r="B7" s="23"/>
      <c r="C7" s="24"/>
      <c r="D7" s="24"/>
      <c r="E7" s="441" t="str">
        <f>'Rekapitulace stavby'!K6</f>
        <v>Stavební úpravy interiér - Základní umělecká škola TGM</v>
      </c>
      <c r="F7" s="442"/>
      <c r="G7" s="442"/>
      <c r="H7" s="442"/>
      <c r="I7" s="112"/>
      <c r="J7" s="24"/>
      <c r="K7" s="26"/>
    </row>
    <row r="8" spans="2:11" s="1" customFormat="1" ht="15">
      <c r="B8" s="36"/>
      <c r="C8" s="37"/>
      <c r="D8" s="32" t="s">
        <v>94</v>
      </c>
      <c r="E8" s="37"/>
      <c r="F8" s="37"/>
      <c r="G8" s="37"/>
      <c r="H8" s="37"/>
      <c r="I8" s="113"/>
      <c r="J8" s="37"/>
      <c r="K8" s="40"/>
    </row>
    <row r="9" spans="2:11" s="1" customFormat="1" ht="36.95" customHeight="1">
      <c r="B9" s="36"/>
      <c r="C9" s="37"/>
      <c r="D9" s="37"/>
      <c r="E9" s="443" t="s">
        <v>125</v>
      </c>
      <c r="F9" s="444"/>
      <c r="G9" s="444"/>
      <c r="H9" s="444"/>
      <c r="I9" s="11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3"/>
      <c r="J10" s="37"/>
      <c r="K10" s="40"/>
    </row>
    <row r="11" spans="2:11" s="1" customFormat="1" ht="14.45" customHeight="1">
      <c r="B11" s="36"/>
      <c r="C11" s="37"/>
      <c r="D11" s="32" t="s">
        <v>20</v>
      </c>
      <c r="E11" s="37"/>
      <c r="F11" s="30" t="s">
        <v>21</v>
      </c>
      <c r="G11" s="37"/>
      <c r="H11" s="37"/>
      <c r="I11" s="114" t="s">
        <v>22</v>
      </c>
      <c r="J11" s="30" t="s">
        <v>21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33</v>
      </c>
      <c r="G12" s="37"/>
      <c r="H12" s="37"/>
      <c r="I12" s="114" t="s">
        <v>25</v>
      </c>
      <c r="J12" s="115" t="str">
        <f>'Rekapitulace stavby'!AN8</f>
        <v>22.3.2017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3"/>
      <c r="J13" s="37"/>
      <c r="K13" s="40"/>
    </row>
    <row r="14" spans="2:11" s="1" customFormat="1" ht="14.45" customHeight="1">
      <c r="B14" s="36"/>
      <c r="C14" s="37"/>
      <c r="D14" s="32" t="s">
        <v>27</v>
      </c>
      <c r="E14" s="37"/>
      <c r="F14" s="37"/>
      <c r="G14" s="37"/>
      <c r="H14" s="37"/>
      <c r="I14" s="114" t="s">
        <v>28</v>
      </c>
      <c r="J14" s="30" t="s">
        <v>21</v>
      </c>
      <c r="K14" s="40"/>
    </row>
    <row r="15" spans="2:11" s="1" customFormat="1" ht="18" customHeight="1">
      <c r="B15" s="36"/>
      <c r="C15" s="37"/>
      <c r="D15" s="37"/>
      <c r="E15" s="30" t="s">
        <v>29</v>
      </c>
      <c r="F15" s="37"/>
      <c r="G15" s="37"/>
      <c r="H15" s="37"/>
      <c r="I15" s="114" t="s">
        <v>30</v>
      </c>
      <c r="J15" s="30" t="s">
        <v>21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3"/>
      <c r="J16" s="37"/>
      <c r="K16" s="40"/>
    </row>
    <row r="17" spans="2:11" s="1" customFormat="1" ht="14.45" customHeight="1">
      <c r="B17" s="36"/>
      <c r="C17" s="37"/>
      <c r="D17" s="32" t="s">
        <v>31</v>
      </c>
      <c r="E17" s="37"/>
      <c r="F17" s="37"/>
      <c r="G17" s="37"/>
      <c r="H17" s="37"/>
      <c r="I17" s="114" t="s">
        <v>28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4" t="s">
        <v>30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3"/>
      <c r="J19" s="37"/>
      <c r="K19" s="40"/>
    </row>
    <row r="20" spans="2:11" s="1" customFormat="1" ht="14.45" customHeight="1">
      <c r="B20" s="36"/>
      <c r="C20" s="37"/>
      <c r="D20" s="32" t="s">
        <v>32</v>
      </c>
      <c r="E20" s="37"/>
      <c r="F20" s="37"/>
      <c r="G20" s="37"/>
      <c r="H20" s="37"/>
      <c r="I20" s="114" t="s">
        <v>28</v>
      </c>
      <c r="J20" s="30" t="s">
        <v>21</v>
      </c>
      <c r="K20" s="40"/>
    </row>
    <row r="21" spans="2:11" s="1" customFormat="1" ht="18" customHeight="1">
      <c r="B21" s="36"/>
      <c r="C21" s="37"/>
      <c r="D21" s="37"/>
      <c r="E21" s="30" t="s">
        <v>33</v>
      </c>
      <c r="F21" s="37"/>
      <c r="G21" s="37"/>
      <c r="H21" s="37"/>
      <c r="I21" s="114" t="s">
        <v>30</v>
      </c>
      <c r="J21" s="30" t="s">
        <v>21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3"/>
      <c r="J22" s="37"/>
      <c r="K22" s="40"/>
    </row>
    <row r="23" spans="2:11" s="1" customFormat="1" ht="14.45" customHeight="1">
      <c r="B23" s="36"/>
      <c r="C23" s="37"/>
      <c r="D23" s="32" t="s">
        <v>35</v>
      </c>
      <c r="E23" s="37"/>
      <c r="F23" s="37"/>
      <c r="G23" s="37"/>
      <c r="H23" s="37"/>
      <c r="I23" s="113"/>
      <c r="J23" s="37"/>
      <c r="K23" s="40"/>
    </row>
    <row r="24" spans="2:11" s="6" customFormat="1" ht="348" customHeight="1">
      <c r="B24" s="116"/>
      <c r="C24" s="117"/>
      <c r="D24" s="117"/>
      <c r="E24" s="422" t="s">
        <v>36</v>
      </c>
      <c r="F24" s="422"/>
      <c r="G24" s="422"/>
      <c r="H24" s="422"/>
      <c r="I24" s="118"/>
      <c r="J24" s="117"/>
      <c r="K24" s="119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3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0"/>
      <c r="J26" s="80"/>
      <c r="K26" s="121"/>
    </row>
    <row r="27" spans="2:11" s="1" customFormat="1" ht="25.35" customHeight="1">
      <c r="B27" s="36"/>
      <c r="C27" s="37"/>
      <c r="D27" s="122" t="s">
        <v>37</v>
      </c>
      <c r="E27" s="37"/>
      <c r="F27" s="37"/>
      <c r="G27" s="37"/>
      <c r="H27" s="37"/>
      <c r="I27" s="113"/>
      <c r="J27" s="123">
        <f>ROUND(J77,2)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0"/>
      <c r="J28" s="80"/>
      <c r="K28" s="121"/>
    </row>
    <row r="29" spans="2:11" s="1" customFormat="1" ht="14.45" customHeight="1">
      <c r="B29" s="36"/>
      <c r="C29" s="37"/>
      <c r="D29" s="37"/>
      <c r="E29" s="37"/>
      <c r="F29" s="41" t="s">
        <v>39</v>
      </c>
      <c r="G29" s="37"/>
      <c r="H29" s="37"/>
      <c r="I29" s="124" t="s">
        <v>38</v>
      </c>
      <c r="J29" s="41" t="s">
        <v>40</v>
      </c>
      <c r="K29" s="40"/>
    </row>
    <row r="30" spans="2:11" s="1" customFormat="1" ht="14.45" customHeight="1">
      <c r="B30" s="36"/>
      <c r="C30" s="37"/>
      <c r="D30" s="44" t="s">
        <v>41</v>
      </c>
      <c r="E30" s="44" t="s">
        <v>42</v>
      </c>
      <c r="F30" s="125">
        <f>ROUND(SUM(BE77:BE79),2)</f>
        <v>0</v>
      </c>
      <c r="G30" s="37"/>
      <c r="H30" s="37"/>
      <c r="I30" s="126">
        <v>0.21</v>
      </c>
      <c r="J30" s="125">
        <f>ROUND(ROUND((SUM(BE77:BE79)),2)*I30,2)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43</v>
      </c>
      <c r="F31" s="125">
        <f>ROUND(SUM(BF77:BF79),2)</f>
        <v>0</v>
      </c>
      <c r="G31" s="37"/>
      <c r="H31" s="37"/>
      <c r="I31" s="126">
        <v>0.15</v>
      </c>
      <c r="J31" s="125">
        <f>ROUND(ROUND((SUM(BF77:BF79)),2)*I31,2)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44</v>
      </c>
      <c r="F32" s="125">
        <f>ROUND(SUM(BG77:BG79),2)</f>
        <v>0</v>
      </c>
      <c r="G32" s="37"/>
      <c r="H32" s="37"/>
      <c r="I32" s="126">
        <v>0.21</v>
      </c>
      <c r="J32" s="125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45</v>
      </c>
      <c r="F33" s="125">
        <f>ROUND(SUM(BH77:BH79),2)</f>
        <v>0</v>
      </c>
      <c r="G33" s="37"/>
      <c r="H33" s="37"/>
      <c r="I33" s="126">
        <v>0.15</v>
      </c>
      <c r="J33" s="125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46</v>
      </c>
      <c r="F34" s="125">
        <f>ROUND(SUM(BI77:BI79),2)</f>
        <v>0</v>
      </c>
      <c r="G34" s="37"/>
      <c r="H34" s="37"/>
      <c r="I34" s="126">
        <v>0</v>
      </c>
      <c r="J34" s="125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3"/>
      <c r="J35" s="37"/>
      <c r="K35" s="40"/>
    </row>
    <row r="36" spans="2:11" s="1" customFormat="1" ht="25.35" customHeight="1">
      <c r="B36" s="36"/>
      <c r="C36" s="127"/>
      <c r="D36" s="128" t="s">
        <v>47</v>
      </c>
      <c r="E36" s="74"/>
      <c r="F36" s="74"/>
      <c r="G36" s="129" t="s">
        <v>48</v>
      </c>
      <c r="H36" s="130" t="s">
        <v>49</v>
      </c>
      <c r="I36" s="131"/>
      <c r="J36" s="132">
        <f>SUM(J27:J34)</f>
        <v>0</v>
      </c>
      <c r="K36" s="133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4"/>
      <c r="J37" s="52"/>
      <c r="K37" s="53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6"/>
      <c r="C42" s="25" t="s">
        <v>95</v>
      </c>
      <c r="D42" s="37"/>
      <c r="E42" s="37"/>
      <c r="F42" s="37"/>
      <c r="G42" s="37"/>
      <c r="H42" s="37"/>
      <c r="I42" s="113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3"/>
      <c r="J43" s="37"/>
      <c r="K43" s="40"/>
    </row>
    <row r="44" spans="2:11" s="1" customFormat="1" ht="14.45" customHeight="1">
      <c r="B44" s="36"/>
      <c r="C44" s="32" t="s">
        <v>18</v>
      </c>
      <c r="D44" s="37"/>
      <c r="E44" s="37"/>
      <c r="F44" s="37"/>
      <c r="G44" s="37"/>
      <c r="H44" s="37"/>
      <c r="I44" s="113"/>
      <c r="J44" s="37"/>
      <c r="K44" s="40"/>
    </row>
    <row r="45" spans="2:11" s="1" customFormat="1" ht="22.5" customHeight="1">
      <c r="B45" s="36"/>
      <c r="C45" s="37"/>
      <c r="D45" s="37"/>
      <c r="E45" s="441" t="str">
        <f>E7</f>
        <v>Stavební úpravy interiér - Základní umělecká škola TGM</v>
      </c>
      <c r="F45" s="442"/>
      <c r="G45" s="442"/>
      <c r="H45" s="442"/>
      <c r="I45" s="113"/>
      <c r="J45" s="37"/>
      <c r="K45" s="40"/>
    </row>
    <row r="46" spans="2:11" s="1" customFormat="1" ht="14.45" customHeight="1">
      <c r="B46" s="36"/>
      <c r="C46" s="32" t="s">
        <v>94</v>
      </c>
      <c r="D46" s="37"/>
      <c r="E46" s="37"/>
      <c r="F46" s="37"/>
      <c r="G46" s="37"/>
      <c r="H46" s="37"/>
      <c r="I46" s="113"/>
      <c r="J46" s="37"/>
      <c r="K46" s="40"/>
    </row>
    <row r="47" spans="2:11" s="1" customFormat="1" ht="23.25" customHeight="1">
      <c r="B47" s="36"/>
      <c r="C47" s="37"/>
      <c r="D47" s="37"/>
      <c r="E47" s="443" t="str">
        <f>E9</f>
        <v>SO06 - Aktivní prvky v odborných učebnách</v>
      </c>
      <c r="F47" s="444"/>
      <c r="G47" s="444"/>
      <c r="H47" s="444"/>
      <c r="I47" s="113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3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 xml:space="preserve"> </v>
      </c>
      <c r="G49" s="37"/>
      <c r="H49" s="37"/>
      <c r="I49" s="114" t="s">
        <v>25</v>
      </c>
      <c r="J49" s="115" t="str">
        <f>IF(J12="","",J12)</f>
        <v>22.3.2017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3"/>
      <c r="J50" s="37"/>
      <c r="K50" s="40"/>
    </row>
    <row r="51" spans="2:11" s="1" customFormat="1" ht="15">
      <c r="B51" s="36"/>
      <c r="C51" s="32" t="s">
        <v>27</v>
      </c>
      <c r="D51" s="37"/>
      <c r="E51" s="37"/>
      <c r="F51" s="30" t="str">
        <f>E15</f>
        <v>ZUŠ T.G. Masaryka, nám. T.G.M. 1626/7, Chomutov</v>
      </c>
      <c r="G51" s="37"/>
      <c r="H51" s="37"/>
      <c r="I51" s="114" t="s">
        <v>32</v>
      </c>
      <c r="J51" s="30" t="str">
        <f>E21</f>
        <v xml:space="preserve"> </v>
      </c>
      <c r="K51" s="40"/>
    </row>
    <row r="52" spans="2:11" s="1" customFormat="1" ht="14.45" customHeight="1">
      <c r="B52" s="36"/>
      <c r="C52" s="32" t="s">
        <v>31</v>
      </c>
      <c r="D52" s="37"/>
      <c r="E52" s="37"/>
      <c r="F52" s="30" t="str">
        <f>IF(E18="","",E18)</f>
        <v/>
      </c>
      <c r="G52" s="37"/>
      <c r="H52" s="37"/>
      <c r="I52" s="113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3"/>
      <c r="J53" s="37"/>
      <c r="K53" s="40"/>
    </row>
    <row r="54" spans="2:11" s="1" customFormat="1" ht="29.25" customHeight="1">
      <c r="B54" s="36"/>
      <c r="C54" s="139" t="s">
        <v>96</v>
      </c>
      <c r="D54" s="127"/>
      <c r="E54" s="127"/>
      <c r="F54" s="127"/>
      <c r="G54" s="127"/>
      <c r="H54" s="127"/>
      <c r="I54" s="140"/>
      <c r="J54" s="141" t="s">
        <v>97</v>
      </c>
      <c r="K54" s="142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3"/>
      <c r="J55" s="37"/>
      <c r="K55" s="40"/>
    </row>
    <row r="56" spans="2:47" s="1" customFormat="1" ht="29.25" customHeight="1">
      <c r="B56" s="36"/>
      <c r="C56" s="143" t="s">
        <v>98</v>
      </c>
      <c r="D56" s="37"/>
      <c r="E56" s="37"/>
      <c r="F56" s="37"/>
      <c r="G56" s="37"/>
      <c r="H56" s="37"/>
      <c r="I56" s="113"/>
      <c r="J56" s="123">
        <f>J77</f>
        <v>0</v>
      </c>
      <c r="K56" s="40"/>
      <c r="AU56" s="19" t="s">
        <v>99</v>
      </c>
    </row>
    <row r="57" spans="2:11" s="7" customFormat="1" ht="24.95" customHeight="1">
      <c r="B57" s="144"/>
      <c r="C57" s="145"/>
      <c r="D57" s="146" t="s">
        <v>121</v>
      </c>
      <c r="E57" s="147"/>
      <c r="F57" s="147"/>
      <c r="G57" s="147"/>
      <c r="H57" s="147"/>
      <c r="I57" s="148"/>
      <c r="J57" s="149">
        <f>J78</f>
        <v>0</v>
      </c>
      <c r="K57" s="150"/>
    </row>
    <row r="58" spans="2:11" s="1" customFormat="1" ht="21.75" customHeight="1">
      <c r="B58" s="36"/>
      <c r="C58" s="37"/>
      <c r="D58" s="37"/>
      <c r="E58" s="37"/>
      <c r="F58" s="37"/>
      <c r="G58" s="37"/>
      <c r="H58" s="37"/>
      <c r="I58" s="113"/>
      <c r="J58" s="37"/>
      <c r="K58" s="40"/>
    </row>
    <row r="59" spans="2:11" s="1" customFormat="1" ht="6.95" customHeight="1">
      <c r="B59" s="51"/>
      <c r="C59" s="52"/>
      <c r="D59" s="52"/>
      <c r="E59" s="52"/>
      <c r="F59" s="52"/>
      <c r="G59" s="52"/>
      <c r="H59" s="52"/>
      <c r="I59" s="134"/>
      <c r="J59" s="52"/>
      <c r="K59" s="53"/>
    </row>
    <row r="63" spans="2:12" s="1" customFormat="1" ht="6.95" customHeight="1">
      <c r="B63" s="54"/>
      <c r="C63" s="55"/>
      <c r="D63" s="55"/>
      <c r="E63" s="55"/>
      <c r="F63" s="55"/>
      <c r="G63" s="55"/>
      <c r="H63" s="55"/>
      <c r="I63" s="137"/>
      <c r="J63" s="55"/>
      <c r="K63" s="55"/>
      <c r="L63" s="56"/>
    </row>
    <row r="64" spans="2:12" s="1" customFormat="1" ht="36.95" customHeight="1">
      <c r="B64" s="36"/>
      <c r="C64" s="57" t="s">
        <v>100</v>
      </c>
      <c r="D64" s="58"/>
      <c r="E64" s="58"/>
      <c r="F64" s="58"/>
      <c r="G64" s="58"/>
      <c r="H64" s="58"/>
      <c r="I64" s="151"/>
      <c r="J64" s="58"/>
      <c r="K64" s="58"/>
      <c r="L64" s="56"/>
    </row>
    <row r="65" spans="2:12" s="1" customFormat="1" ht="6.95" customHeight="1">
      <c r="B65" s="36"/>
      <c r="C65" s="58"/>
      <c r="D65" s="58"/>
      <c r="E65" s="58"/>
      <c r="F65" s="58"/>
      <c r="G65" s="58"/>
      <c r="H65" s="58"/>
      <c r="I65" s="151"/>
      <c r="J65" s="58"/>
      <c r="K65" s="58"/>
      <c r="L65" s="56"/>
    </row>
    <row r="66" spans="2:12" s="1" customFormat="1" ht="14.45" customHeight="1">
      <c r="B66" s="36"/>
      <c r="C66" s="60" t="s">
        <v>18</v>
      </c>
      <c r="D66" s="58"/>
      <c r="E66" s="58"/>
      <c r="F66" s="58"/>
      <c r="G66" s="58"/>
      <c r="H66" s="58"/>
      <c r="I66" s="151"/>
      <c r="J66" s="58"/>
      <c r="K66" s="58"/>
      <c r="L66" s="56"/>
    </row>
    <row r="67" spans="2:12" s="1" customFormat="1" ht="22.5" customHeight="1">
      <c r="B67" s="36"/>
      <c r="C67" s="58"/>
      <c r="D67" s="58"/>
      <c r="E67" s="437" t="str">
        <f>E7</f>
        <v>Stavební úpravy interiér - Základní umělecká škola TGM</v>
      </c>
      <c r="F67" s="438"/>
      <c r="G67" s="438"/>
      <c r="H67" s="438"/>
      <c r="I67" s="151"/>
      <c r="J67" s="58"/>
      <c r="K67" s="58"/>
      <c r="L67" s="56"/>
    </row>
    <row r="68" spans="2:12" s="1" customFormat="1" ht="14.45" customHeight="1">
      <c r="B68" s="36"/>
      <c r="C68" s="60" t="s">
        <v>94</v>
      </c>
      <c r="D68" s="58"/>
      <c r="E68" s="58"/>
      <c r="F68" s="58"/>
      <c r="G68" s="58"/>
      <c r="H68" s="58"/>
      <c r="I68" s="151"/>
      <c r="J68" s="58"/>
      <c r="K68" s="58"/>
      <c r="L68" s="56"/>
    </row>
    <row r="69" spans="2:12" s="1" customFormat="1" ht="23.25" customHeight="1">
      <c r="B69" s="36"/>
      <c r="C69" s="58"/>
      <c r="D69" s="58"/>
      <c r="E69" s="402" t="str">
        <f>E9</f>
        <v>SO06 - Aktivní prvky v odborných učebnách</v>
      </c>
      <c r="F69" s="439"/>
      <c r="G69" s="439"/>
      <c r="H69" s="439"/>
      <c r="I69" s="151"/>
      <c r="J69" s="58"/>
      <c r="K69" s="58"/>
      <c r="L69" s="56"/>
    </row>
    <row r="70" spans="2:12" s="1" customFormat="1" ht="6.95" customHeight="1">
      <c r="B70" s="36"/>
      <c r="C70" s="58"/>
      <c r="D70" s="58"/>
      <c r="E70" s="58"/>
      <c r="F70" s="58"/>
      <c r="G70" s="58"/>
      <c r="H70" s="58"/>
      <c r="I70" s="151"/>
      <c r="J70" s="58"/>
      <c r="K70" s="58"/>
      <c r="L70" s="56"/>
    </row>
    <row r="71" spans="2:12" s="1" customFormat="1" ht="18" customHeight="1">
      <c r="B71" s="36"/>
      <c r="C71" s="60" t="s">
        <v>23</v>
      </c>
      <c r="D71" s="58"/>
      <c r="E71" s="58"/>
      <c r="F71" s="152" t="str">
        <f>F12</f>
        <v xml:space="preserve"> </v>
      </c>
      <c r="G71" s="58"/>
      <c r="H71" s="58"/>
      <c r="I71" s="153" t="s">
        <v>25</v>
      </c>
      <c r="J71" s="68" t="str">
        <f>IF(J12="","",J12)</f>
        <v>22.3.2017</v>
      </c>
      <c r="K71" s="58"/>
      <c r="L71" s="56"/>
    </row>
    <row r="72" spans="2:12" s="1" customFormat="1" ht="6.95" customHeight="1">
      <c r="B72" s="36"/>
      <c r="C72" s="58"/>
      <c r="D72" s="58"/>
      <c r="E72" s="58"/>
      <c r="F72" s="58"/>
      <c r="G72" s="58"/>
      <c r="H72" s="58"/>
      <c r="I72" s="151"/>
      <c r="J72" s="58"/>
      <c r="K72" s="58"/>
      <c r="L72" s="56"/>
    </row>
    <row r="73" spans="2:12" s="1" customFormat="1" ht="15">
      <c r="B73" s="36"/>
      <c r="C73" s="60" t="s">
        <v>27</v>
      </c>
      <c r="D73" s="58"/>
      <c r="E73" s="58"/>
      <c r="F73" s="152" t="str">
        <f>E15</f>
        <v>ZUŠ T.G. Masaryka, nám. T.G.M. 1626/7, Chomutov</v>
      </c>
      <c r="G73" s="58"/>
      <c r="H73" s="58"/>
      <c r="I73" s="153" t="s">
        <v>32</v>
      </c>
      <c r="J73" s="152" t="str">
        <f>E21</f>
        <v xml:space="preserve"> </v>
      </c>
      <c r="K73" s="58"/>
      <c r="L73" s="56"/>
    </row>
    <row r="74" spans="2:12" s="1" customFormat="1" ht="14.45" customHeight="1">
      <c r="B74" s="36"/>
      <c r="C74" s="60" t="s">
        <v>31</v>
      </c>
      <c r="D74" s="58"/>
      <c r="E74" s="58"/>
      <c r="F74" s="152" t="str">
        <f>IF(E18="","",E18)</f>
        <v/>
      </c>
      <c r="G74" s="58"/>
      <c r="H74" s="58"/>
      <c r="I74" s="151"/>
      <c r="J74" s="58"/>
      <c r="K74" s="58"/>
      <c r="L74" s="56"/>
    </row>
    <row r="75" spans="2:12" s="1" customFormat="1" ht="10.35" customHeight="1">
      <c r="B75" s="36"/>
      <c r="C75" s="58"/>
      <c r="D75" s="58"/>
      <c r="E75" s="58"/>
      <c r="F75" s="58"/>
      <c r="G75" s="58"/>
      <c r="H75" s="58"/>
      <c r="I75" s="151"/>
      <c r="J75" s="58"/>
      <c r="K75" s="58"/>
      <c r="L75" s="56"/>
    </row>
    <row r="76" spans="2:20" s="8" customFormat="1" ht="29.25" customHeight="1">
      <c r="B76" s="154"/>
      <c r="C76" s="155" t="s">
        <v>101</v>
      </c>
      <c r="D76" s="156" t="s">
        <v>56</v>
      </c>
      <c r="E76" s="156" t="s">
        <v>52</v>
      </c>
      <c r="F76" s="156" t="s">
        <v>102</v>
      </c>
      <c r="G76" s="156" t="s">
        <v>103</v>
      </c>
      <c r="H76" s="156" t="s">
        <v>104</v>
      </c>
      <c r="I76" s="157" t="s">
        <v>105</v>
      </c>
      <c r="J76" s="156" t="s">
        <v>97</v>
      </c>
      <c r="K76" s="158" t="s">
        <v>106</v>
      </c>
      <c r="L76" s="159"/>
      <c r="M76" s="76" t="s">
        <v>107</v>
      </c>
      <c r="N76" s="77" t="s">
        <v>41</v>
      </c>
      <c r="O76" s="77" t="s">
        <v>108</v>
      </c>
      <c r="P76" s="77" t="s">
        <v>109</v>
      </c>
      <c r="Q76" s="77" t="s">
        <v>110</v>
      </c>
      <c r="R76" s="77" t="s">
        <v>111</v>
      </c>
      <c r="S76" s="77" t="s">
        <v>112</v>
      </c>
      <c r="T76" s="78" t="s">
        <v>113</v>
      </c>
    </row>
    <row r="77" spans="2:63" s="1" customFormat="1" ht="29.25" customHeight="1">
      <c r="B77" s="36"/>
      <c r="C77" s="82" t="s">
        <v>98</v>
      </c>
      <c r="D77" s="58"/>
      <c r="E77" s="58"/>
      <c r="F77" s="58"/>
      <c r="G77" s="58"/>
      <c r="H77" s="58"/>
      <c r="I77" s="151"/>
      <c r="J77" s="160">
        <f>BK77</f>
        <v>0</v>
      </c>
      <c r="K77" s="58"/>
      <c r="L77" s="56"/>
      <c r="M77" s="79"/>
      <c r="N77" s="80"/>
      <c r="O77" s="80"/>
      <c r="P77" s="161">
        <f>P78</f>
        <v>0</v>
      </c>
      <c r="Q77" s="80"/>
      <c r="R77" s="161">
        <f>R78</f>
        <v>0</v>
      </c>
      <c r="S77" s="80"/>
      <c r="T77" s="162">
        <f>T78</f>
        <v>0</v>
      </c>
      <c r="AT77" s="19" t="s">
        <v>70</v>
      </c>
      <c r="AU77" s="19" t="s">
        <v>99</v>
      </c>
      <c r="BK77" s="163">
        <f>BK78</f>
        <v>0</v>
      </c>
    </row>
    <row r="78" spans="2:63" s="9" customFormat="1" ht="37.35" customHeight="1">
      <c r="B78" s="164"/>
      <c r="C78" s="165"/>
      <c r="D78" s="175" t="s">
        <v>70</v>
      </c>
      <c r="E78" s="189" t="s">
        <v>122</v>
      </c>
      <c r="F78" s="189" t="s">
        <v>123</v>
      </c>
      <c r="G78" s="165"/>
      <c r="H78" s="165"/>
      <c r="I78" s="166"/>
      <c r="J78" s="190">
        <f>BK78</f>
        <v>0</v>
      </c>
      <c r="K78" s="165"/>
      <c r="L78" s="167"/>
      <c r="M78" s="168"/>
      <c r="N78" s="169"/>
      <c r="O78" s="169"/>
      <c r="P78" s="170">
        <f>P79</f>
        <v>0</v>
      </c>
      <c r="Q78" s="169"/>
      <c r="R78" s="170">
        <f>R79</f>
        <v>0</v>
      </c>
      <c r="S78" s="169"/>
      <c r="T78" s="171">
        <f>T79</f>
        <v>0</v>
      </c>
      <c r="AR78" s="172" t="s">
        <v>116</v>
      </c>
      <c r="AT78" s="173" t="s">
        <v>70</v>
      </c>
      <c r="AU78" s="173" t="s">
        <v>71</v>
      </c>
      <c r="AY78" s="172" t="s">
        <v>114</v>
      </c>
      <c r="BK78" s="174">
        <f>BK79</f>
        <v>0</v>
      </c>
    </row>
    <row r="79" spans="2:65" s="1" customFormat="1" ht="22.5" customHeight="1">
      <c r="B79" s="36"/>
      <c r="C79" s="176" t="s">
        <v>77</v>
      </c>
      <c r="D79" s="176" t="s">
        <v>115</v>
      </c>
      <c r="E79" s="177" t="s">
        <v>126</v>
      </c>
      <c r="F79" s="178" t="s">
        <v>127</v>
      </c>
      <c r="G79" s="179" t="s">
        <v>128</v>
      </c>
      <c r="H79" s="180">
        <v>1</v>
      </c>
      <c r="I79" s="181">
        <f>'Příloha Aktivní prvky'!F19</f>
        <v>0</v>
      </c>
      <c r="J79" s="182">
        <f>ROUND(I79*H79,2)</f>
        <v>0</v>
      </c>
      <c r="K79" s="178" t="s">
        <v>21</v>
      </c>
      <c r="L79" s="56"/>
      <c r="M79" s="183" t="s">
        <v>21</v>
      </c>
      <c r="N79" s="185" t="s">
        <v>42</v>
      </c>
      <c r="O79" s="186"/>
      <c r="P79" s="187">
        <f>O79*H79</f>
        <v>0</v>
      </c>
      <c r="Q79" s="187">
        <v>0</v>
      </c>
      <c r="R79" s="187">
        <f>Q79*H79</f>
        <v>0</v>
      </c>
      <c r="S79" s="187">
        <v>0</v>
      </c>
      <c r="T79" s="188">
        <f>S79*H79</f>
        <v>0</v>
      </c>
      <c r="AR79" s="19" t="s">
        <v>124</v>
      </c>
      <c r="AT79" s="19" t="s">
        <v>115</v>
      </c>
      <c r="AU79" s="19" t="s">
        <v>77</v>
      </c>
      <c r="AY79" s="19" t="s">
        <v>114</v>
      </c>
      <c r="BE79" s="184">
        <f>IF(N79="základní",J79,0)</f>
        <v>0</v>
      </c>
      <c r="BF79" s="184">
        <f>IF(N79="snížená",J79,0)</f>
        <v>0</v>
      </c>
      <c r="BG79" s="184">
        <f>IF(N79="zákl. přenesená",J79,0)</f>
        <v>0</v>
      </c>
      <c r="BH79" s="184">
        <f>IF(N79="sníž. přenesená",J79,0)</f>
        <v>0</v>
      </c>
      <c r="BI79" s="184">
        <f>IF(N79="nulová",J79,0)</f>
        <v>0</v>
      </c>
      <c r="BJ79" s="19" t="s">
        <v>77</v>
      </c>
      <c r="BK79" s="184">
        <f>ROUND(I79*H79,2)</f>
        <v>0</v>
      </c>
      <c r="BL79" s="19" t="s">
        <v>124</v>
      </c>
      <c r="BM79" s="19" t="s">
        <v>129</v>
      </c>
    </row>
    <row r="80" spans="2:12" s="1" customFormat="1" ht="6.95" customHeight="1">
      <c r="B80" s="51"/>
      <c r="C80" s="52"/>
      <c r="D80" s="52"/>
      <c r="E80" s="52"/>
      <c r="F80" s="52"/>
      <c r="G80" s="52"/>
      <c r="H80" s="52"/>
      <c r="I80" s="134"/>
      <c r="J80" s="52"/>
      <c r="K80" s="52"/>
      <c r="L80" s="56"/>
    </row>
  </sheetData>
  <autoFilter ref="C76:K79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90" zoomScaleNormal="90" workbookViewId="0" topLeftCell="A1">
      <selection activeCell="B8" sqref="B8"/>
    </sheetView>
  </sheetViews>
  <sheetFormatPr defaultColWidth="9.33203125" defaultRowHeight="13.5"/>
  <cols>
    <col min="1" max="1" width="24.16015625" style="286" customWidth="1"/>
    <col min="2" max="2" width="75" style="286" customWidth="1"/>
    <col min="3" max="3" width="9.33203125" style="299" customWidth="1"/>
    <col min="4" max="5" width="16.5" style="299" customWidth="1"/>
    <col min="6" max="6" width="20" style="299" customWidth="1"/>
    <col min="7" max="1025" width="9.33203125" style="286" customWidth="1"/>
    <col min="1026" max="16384" width="9.33203125" style="286" customWidth="1"/>
  </cols>
  <sheetData>
    <row r="1" spans="1:7" s="291" customFormat="1" ht="24.95" customHeight="1">
      <c r="A1" s="396" t="s">
        <v>326</v>
      </c>
      <c r="B1" s="397" t="s">
        <v>80</v>
      </c>
      <c r="C1" s="292"/>
      <c r="D1" s="445" t="s">
        <v>325</v>
      </c>
      <c r="E1" s="445"/>
      <c r="F1" s="445"/>
      <c r="G1" s="288"/>
    </row>
    <row r="2" spans="1:7" s="291" customFormat="1" ht="24.95" customHeight="1">
      <c r="A2" s="398" t="s">
        <v>23</v>
      </c>
      <c r="B2" s="287" t="s">
        <v>324</v>
      </c>
      <c r="C2" s="293"/>
      <c r="D2" s="293"/>
      <c r="E2" s="293"/>
      <c r="F2" s="294"/>
      <c r="G2" s="288"/>
    </row>
    <row r="3" spans="1:7" ht="15">
      <c r="A3" s="285"/>
      <c r="B3" s="285"/>
      <c r="C3" s="295"/>
      <c r="D3" s="295"/>
      <c r="E3" s="295"/>
      <c r="F3" s="295"/>
      <c r="G3" s="285"/>
    </row>
    <row r="4" spans="1:7" s="291" customFormat="1" ht="20.1" customHeight="1">
      <c r="A4" s="289"/>
      <c r="B4" s="289" t="s">
        <v>102</v>
      </c>
      <c r="C4" s="296" t="s">
        <v>323</v>
      </c>
      <c r="D4" s="296" t="s">
        <v>322</v>
      </c>
      <c r="E4" s="296" t="s">
        <v>321</v>
      </c>
      <c r="F4" s="296" t="s">
        <v>320</v>
      </c>
      <c r="G4" s="288"/>
    </row>
    <row r="5" spans="1:7" s="291" customFormat="1" ht="20.1" customHeight="1">
      <c r="A5" s="290"/>
      <c r="B5" s="312" t="s">
        <v>400</v>
      </c>
      <c r="C5" s="297"/>
      <c r="D5" s="297"/>
      <c r="E5" s="298"/>
      <c r="F5" s="298"/>
      <c r="G5" s="288"/>
    </row>
    <row r="6" spans="1:6" s="291" customFormat="1" ht="20.1" customHeight="1">
      <c r="A6" s="313"/>
      <c r="B6" s="314" t="s">
        <v>430</v>
      </c>
      <c r="C6" s="300">
        <v>2</v>
      </c>
      <c r="D6" s="300" t="s">
        <v>317</v>
      </c>
      <c r="E6" s="301"/>
      <c r="F6" s="305">
        <f>C6*E6</f>
        <v>0</v>
      </c>
    </row>
    <row r="7" spans="1:6" s="291" customFormat="1" ht="20.1" customHeight="1">
      <c r="A7" s="315" t="s">
        <v>404</v>
      </c>
      <c r="B7" s="316" t="s">
        <v>405</v>
      </c>
      <c r="C7" s="300"/>
      <c r="D7" s="300"/>
      <c r="E7" s="302"/>
      <c r="F7" s="302"/>
    </row>
    <row r="8" spans="1:6" s="291" customFormat="1" ht="20.1" customHeight="1">
      <c r="A8" s="314"/>
      <c r="B8" s="314" t="s">
        <v>407</v>
      </c>
      <c r="C8" s="300">
        <v>2</v>
      </c>
      <c r="D8" s="300" t="s">
        <v>317</v>
      </c>
      <c r="E8" s="301"/>
      <c r="F8" s="305">
        <f>C8*E8</f>
        <v>0</v>
      </c>
    </row>
    <row r="9" spans="1:6" s="291" customFormat="1" ht="20.1" customHeight="1">
      <c r="A9" s="315" t="s">
        <v>404</v>
      </c>
      <c r="B9" s="316" t="s">
        <v>405</v>
      </c>
      <c r="C9" s="300"/>
      <c r="D9" s="300"/>
      <c r="E9" s="302"/>
      <c r="F9" s="302"/>
    </row>
    <row r="10" spans="1:6" s="291" customFormat="1" ht="20.1" customHeight="1">
      <c r="A10" s="313"/>
      <c r="B10" s="313" t="s">
        <v>408</v>
      </c>
      <c r="C10" s="300">
        <v>1</v>
      </c>
      <c r="D10" s="300" t="s">
        <v>317</v>
      </c>
      <c r="E10" s="301"/>
      <c r="F10" s="305">
        <f>C10*E10</f>
        <v>0</v>
      </c>
    </row>
    <row r="11" spans="1:6" s="291" customFormat="1" ht="20.1" customHeight="1">
      <c r="A11" s="315" t="s">
        <v>404</v>
      </c>
      <c r="B11" s="316" t="s">
        <v>405</v>
      </c>
      <c r="C11" s="300"/>
      <c r="D11" s="300"/>
      <c r="E11" s="302"/>
      <c r="F11" s="302"/>
    </row>
    <row r="12" spans="1:6" s="291" customFormat="1" ht="20.1" customHeight="1">
      <c r="A12" s="314"/>
      <c r="B12" s="314" t="s">
        <v>409</v>
      </c>
      <c r="C12" s="300">
        <v>1</v>
      </c>
      <c r="D12" s="300" t="s">
        <v>317</v>
      </c>
      <c r="E12" s="301"/>
      <c r="F12" s="305">
        <f>C12*E12</f>
        <v>0</v>
      </c>
    </row>
    <row r="13" spans="1:6" s="291" customFormat="1" ht="20.1" customHeight="1">
      <c r="A13" s="315" t="s">
        <v>404</v>
      </c>
      <c r="B13" s="316" t="s">
        <v>405</v>
      </c>
      <c r="C13" s="300"/>
      <c r="D13" s="300"/>
      <c r="E13" s="302"/>
      <c r="F13" s="302"/>
    </row>
    <row r="14" spans="1:6" s="291" customFormat="1" ht="20.1" customHeight="1">
      <c r="A14" s="313"/>
      <c r="B14" s="313" t="s">
        <v>410</v>
      </c>
      <c r="C14" s="300">
        <v>1</v>
      </c>
      <c r="D14" s="300" t="s">
        <v>317</v>
      </c>
      <c r="E14" s="301"/>
      <c r="F14" s="305">
        <f>C14*E14</f>
        <v>0</v>
      </c>
    </row>
    <row r="15" spans="1:6" s="291" customFormat="1" ht="20.1" customHeight="1">
      <c r="A15" s="315" t="s">
        <v>404</v>
      </c>
      <c r="B15" s="316" t="s">
        <v>405</v>
      </c>
      <c r="C15" s="300"/>
      <c r="D15" s="300"/>
      <c r="E15" s="302"/>
      <c r="F15" s="302"/>
    </row>
    <row r="16" spans="1:6" s="291" customFormat="1" ht="20.1" customHeight="1">
      <c r="A16" s="317"/>
      <c r="B16" s="318" t="s">
        <v>403</v>
      </c>
      <c r="C16" s="303"/>
      <c r="D16" s="303"/>
      <c r="E16" s="304"/>
      <c r="F16" s="304"/>
    </row>
    <row r="17" spans="1:6" s="291" customFormat="1" ht="20.1" customHeight="1">
      <c r="A17" s="308" t="s">
        <v>319</v>
      </c>
      <c r="B17" s="308" t="s">
        <v>318</v>
      </c>
      <c r="C17" s="309">
        <v>1</v>
      </c>
      <c r="D17" s="309" t="s">
        <v>317</v>
      </c>
      <c r="E17" s="310"/>
      <c r="F17" s="311">
        <f>C17*E17</f>
        <v>0</v>
      </c>
    </row>
    <row r="18" spans="1:6" s="291" customFormat="1" ht="20.1" customHeight="1">
      <c r="A18" s="288"/>
      <c r="B18" s="288"/>
      <c r="C18" s="295"/>
      <c r="D18" s="295"/>
      <c r="E18" s="295"/>
      <c r="F18" s="295"/>
    </row>
    <row r="19" spans="1:6" s="291" customFormat="1" ht="20.1" customHeight="1">
      <c r="A19" s="306" t="s">
        <v>406</v>
      </c>
      <c r="B19" s="306"/>
      <c r="C19" s="306"/>
      <c r="D19" s="306"/>
      <c r="E19" s="306"/>
      <c r="F19" s="307">
        <f>SUM(F4:F17)</f>
        <v>0</v>
      </c>
    </row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</sheetData>
  <mergeCells count="1">
    <mergeCell ref="D1:F1"/>
  </mergeCells>
  <conditionalFormatting sqref="A10">
    <cfRule type="expression" priority="27" dxfId="0">
      <formula>#REF!="A"</formula>
    </cfRule>
  </conditionalFormatting>
  <conditionalFormatting sqref="A10">
    <cfRule type="expression" priority="28" dxfId="0">
      <formula>#REF!="C"</formula>
    </cfRule>
  </conditionalFormatting>
  <conditionalFormatting sqref="A6">
    <cfRule type="expression" priority="31" dxfId="0">
      <formula>#REF!="A"</formula>
    </cfRule>
  </conditionalFormatting>
  <conditionalFormatting sqref="A6">
    <cfRule type="expression" priority="32" dxfId="0">
      <formula>#REF!="C"</formula>
    </cfRule>
  </conditionalFormatting>
  <conditionalFormatting sqref="A8">
    <cfRule type="expression" priority="35" dxfId="0">
      <formula>#REF!="A"</formula>
    </cfRule>
  </conditionalFormatting>
  <conditionalFormatting sqref="A8">
    <cfRule type="expression" priority="36" dxfId="0">
      <formula>#REF!="C"</formula>
    </cfRule>
  </conditionalFormatting>
  <conditionalFormatting sqref="B6">
    <cfRule type="expression" priority="25" dxfId="0">
      <formula>#REF!="A"</formula>
    </cfRule>
  </conditionalFormatting>
  <conditionalFormatting sqref="B6">
    <cfRule type="expression" priority="26" dxfId="0">
      <formula>#REF!="C"</formula>
    </cfRule>
  </conditionalFormatting>
  <conditionalFormatting sqref="A7">
    <cfRule type="expression" priority="21" dxfId="0">
      <formula>#REF!="A"</formula>
    </cfRule>
  </conditionalFormatting>
  <conditionalFormatting sqref="A7">
    <cfRule type="expression" priority="22" dxfId="0">
      <formula>#REF!="C"</formula>
    </cfRule>
  </conditionalFormatting>
  <conditionalFormatting sqref="B7">
    <cfRule type="expression" priority="23" dxfId="0">
      <formula>#REF!="A"</formula>
    </cfRule>
  </conditionalFormatting>
  <conditionalFormatting sqref="B7">
    <cfRule type="expression" priority="24" dxfId="0">
      <formula>#REF!="C"</formula>
    </cfRule>
  </conditionalFormatting>
  <conditionalFormatting sqref="A9">
    <cfRule type="expression" priority="17" dxfId="0">
      <formula>#REF!="A"</formula>
    </cfRule>
  </conditionalFormatting>
  <conditionalFormatting sqref="A9">
    <cfRule type="expression" priority="18" dxfId="0">
      <formula>#REF!="C"</formula>
    </cfRule>
  </conditionalFormatting>
  <conditionalFormatting sqref="B9">
    <cfRule type="expression" priority="19" dxfId="0">
      <formula>#REF!="A"</formula>
    </cfRule>
  </conditionalFormatting>
  <conditionalFormatting sqref="B9">
    <cfRule type="expression" priority="20" dxfId="0">
      <formula>#REF!="C"</formula>
    </cfRule>
  </conditionalFormatting>
  <conditionalFormatting sqref="A11">
    <cfRule type="expression" priority="13" dxfId="0">
      <formula>#REF!="A"</formula>
    </cfRule>
  </conditionalFormatting>
  <conditionalFormatting sqref="A11">
    <cfRule type="expression" priority="14" dxfId="0">
      <formula>#REF!="C"</formula>
    </cfRule>
  </conditionalFormatting>
  <conditionalFormatting sqref="B11">
    <cfRule type="expression" priority="15" dxfId="0">
      <formula>#REF!="A"</formula>
    </cfRule>
  </conditionalFormatting>
  <conditionalFormatting sqref="B11">
    <cfRule type="expression" priority="16" dxfId="0">
      <formula>#REF!="C"</formula>
    </cfRule>
  </conditionalFormatting>
  <conditionalFormatting sqref="A13">
    <cfRule type="expression" priority="9" dxfId="0">
      <formula>#REF!="A"</formula>
    </cfRule>
  </conditionalFormatting>
  <conditionalFormatting sqref="A13">
    <cfRule type="expression" priority="10" dxfId="0">
      <formula>#REF!="C"</formula>
    </cfRule>
  </conditionalFormatting>
  <conditionalFormatting sqref="B13">
    <cfRule type="expression" priority="11" dxfId="0">
      <formula>#REF!="A"</formula>
    </cfRule>
  </conditionalFormatting>
  <conditionalFormatting sqref="B13">
    <cfRule type="expression" priority="12" dxfId="0">
      <formula>#REF!="C"</formula>
    </cfRule>
  </conditionalFormatting>
  <conditionalFormatting sqref="A15">
    <cfRule type="expression" priority="5" dxfId="0">
      <formula>#REF!="A"</formula>
    </cfRule>
  </conditionalFormatting>
  <conditionalFormatting sqref="A15">
    <cfRule type="expression" priority="6" dxfId="0">
      <formula>#REF!="C"</formula>
    </cfRule>
  </conditionalFormatting>
  <conditionalFormatting sqref="B15">
    <cfRule type="expression" priority="7" dxfId="0">
      <formula>#REF!="A"</formula>
    </cfRule>
  </conditionalFormatting>
  <conditionalFormatting sqref="B15">
    <cfRule type="expression" priority="8" dxfId="0">
      <formula>#REF!="C"</formula>
    </cfRule>
  </conditionalFormatting>
  <conditionalFormatting sqref="B8">
    <cfRule type="expression" priority="3" dxfId="0">
      <formula>#REF!="A"</formula>
    </cfRule>
  </conditionalFormatting>
  <conditionalFormatting sqref="B8">
    <cfRule type="expression" priority="4" dxfId="0">
      <formula>#REF!="C"</formula>
    </cfRule>
  </conditionalFormatting>
  <conditionalFormatting sqref="B10">
    <cfRule type="expression" priority="1" dxfId="0">
      <formula>#REF!="A"</formula>
    </cfRule>
  </conditionalFormatting>
  <conditionalFormatting sqref="B10">
    <cfRule type="expression" priority="2" dxfId="0">
      <formula>#REF!="C"</formula>
    </cfRule>
  </conditionalFormatting>
  <printOptions/>
  <pageMargins left="0.7875" right="0.7875" top="1.05277777777778" bottom="1.05277777777778" header="0.7875" footer="0.7875"/>
  <pageSetup firstPageNumber="1" useFirstPageNumber="1" horizontalDpi="300" verticalDpi="300" orientation="portrait" paperSize="9"/>
  <headerFooter>
    <oddHeader>&amp;C&amp;"Times New Roman,obyčejné"&amp;12&amp;A</oddHeader>
    <oddFooter>&amp;C&amp;"Times New Roman,obyčejné"&amp;12Stránka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0"/>
  <sheetViews>
    <sheetView showGridLines="0" workbookViewId="0" topLeftCell="A1">
      <pane ySplit="1" topLeftCell="A2" activePane="bottomLeft" state="frozen"/>
      <selection pane="bottomLeft" activeCell="V1" sqref="V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107"/>
      <c r="C1" s="107"/>
      <c r="D1" s="108" t="s">
        <v>1</v>
      </c>
      <c r="E1" s="107"/>
      <c r="F1" s="109" t="s">
        <v>88</v>
      </c>
      <c r="G1" s="440" t="s">
        <v>89</v>
      </c>
      <c r="H1" s="440"/>
      <c r="I1" s="110"/>
      <c r="J1" s="109" t="s">
        <v>90</v>
      </c>
      <c r="K1" s="108" t="s">
        <v>91</v>
      </c>
      <c r="L1" s="109" t="s">
        <v>92</v>
      </c>
      <c r="M1" s="109"/>
      <c r="N1" s="109"/>
      <c r="O1" s="109"/>
      <c r="P1" s="109"/>
      <c r="Q1" s="109"/>
      <c r="R1" s="109"/>
      <c r="S1" s="109"/>
      <c r="T1" s="109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19" t="s">
        <v>84</v>
      </c>
    </row>
    <row r="3" spans="2:46" ht="6.95" customHeight="1">
      <c r="B3" s="20"/>
      <c r="C3" s="21"/>
      <c r="D3" s="21"/>
      <c r="E3" s="21"/>
      <c r="F3" s="21"/>
      <c r="G3" s="21"/>
      <c r="H3" s="21"/>
      <c r="I3" s="111"/>
      <c r="J3" s="21"/>
      <c r="K3" s="22"/>
      <c r="AT3" s="19" t="s">
        <v>78</v>
      </c>
    </row>
    <row r="4" spans="2:46" ht="36.95" customHeight="1">
      <c r="B4" s="23"/>
      <c r="C4" s="24"/>
      <c r="D4" s="25" t="s">
        <v>93</v>
      </c>
      <c r="E4" s="24"/>
      <c r="F4" s="24"/>
      <c r="G4" s="24"/>
      <c r="H4" s="24"/>
      <c r="I4" s="112"/>
      <c r="J4" s="24"/>
      <c r="K4" s="26"/>
      <c r="M4" s="27" t="s">
        <v>12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12"/>
      <c r="J5" s="24"/>
      <c r="K5" s="26"/>
    </row>
    <row r="6" spans="2:11" ht="15">
      <c r="B6" s="23"/>
      <c r="C6" s="24"/>
      <c r="D6" s="32" t="s">
        <v>18</v>
      </c>
      <c r="E6" s="24"/>
      <c r="F6" s="24"/>
      <c r="G6" s="24"/>
      <c r="H6" s="24"/>
      <c r="I6" s="112"/>
      <c r="J6" s="24"/>
      <c r="K6" s="26"/>
    </row>
    <row r="7" spans="2:11" ht="22.5" customHeight="1">
      <c r="B7" s="23"/>
      <c r="C7" s="24"/>
      <c r="D7" s="24"/>
      <c r="E7" s="441" t="str">
        <f>'Rekapitulace stavby'!K6</f>
        <v>Stavební úpravy interiér - Základní umělecká škola TGM</v>
      </c>
      <c r="F7" s="442"/>
      <c r="G7" s="442"/>
      <c r="H7" s="442"/>
      <c r="I7" s="112"/>
      <c r="J7" s="24"/>
      <c r="K7" s="26"/>
    </row>
    <row r="8" spans="2:11" s="1" customFormat="1" ht="15">
      <c r="B8" s="36"/>
      <c r="C8" s="37"/>
      <c r="D8" s="32" t="s">
        <v>94</v>
      </c>
      <c r="E8" s="37"/>
      <c r="F8" s="37"/>
      <c r="G8" s="37"/>
      <c r="H8" s="37"/>
      <c r="I8" s="113"/>
      <c r="J8" s="37"/>
      <c r="K8" s="40"/>
    </row>
    <row r="9" spans="2:11" s="1" customFormat="1" ht="36.95" customHeight="1">
      <c r="B9" s="36"/>
      <c r="C9" s="37"/>
      <c r="D9" s="37"/>
      <c r="E9" s="443" t="s">
        <v>130</v>
      </c>
      <c r="F9" s="444"/>
      <c r="G9" s="444"/>
      <c r="H9" s="444"/>
      <c r="I9" s="11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3"/>
      <c r="J10" s="37"/>
      <c r="K10" s="40"/>
    </row>
    <row r="11" spans="2:11" s="1" customFormat="1" ht="14.45" customHeight="1">
      <c r="B11" s="36"/>
      <c r="C11" s="37"/>
      <c r="D11" s="32" t="s">
        <v>20</v>
      </c>
      <c r="E11" s="37"/>
      <c r="F11" s="30" t="s">
        <v>21</v>
      </c>
      <c r="G11" s="37"/>
      <c r="H11" s="37"/>
      <c r="I11" s="114" t="s">
        <v>22</v>
      </c>
      <c r="J11" s="30" t="s">
        <v>21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33</v>
      </c>
      <c r="G12" s="37"/>
      <c r="H12" s="37"/>
      <c r="I12" s="114" t="s">
        <v>25</v>
      </c>
      <c r="J12" s="115" t="str">
        <f>'Rekapitulace stavby'!AN8</f>
        <v>22.3.2017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3"/>
      <c r="J13" s="37"/>
      <c r="K13" s="40"/>
    </row>
    <row r="14" spans="2:11" s="1" customFormat="1" ht="14.45" customHeight="1">
      <c r="B14" s="36"/>
      <c r="C14" s="37"/>
      <c r="D14" s="32" t="s">
        <v>27</v>
      </c>
      <c r="E14" s="37"/>
      <c r="F14" s="37"/>
      <c r="G14" s="37"/>
      <c r="H14" s="37"/>
      <c r="I14" s="114" t="s">
        <v>28</v>
      </c>
      <c r="J14" s="30" t="s">
        <v>21</v>
      </c>
      <c r="K14" s="40"/>
    </row>
    <row r="15" spans="2:11" s="1" customFormat="1" ht="18" customHeight="1">
      <c r="B15" s="36"/>
      <c r="C15" s="37"/>
      <c r="D15" s="37"/>
      <c r="E15" s="30" t="s">
        <v>29</v>
      </c>
      <c r="F15" s="37"/>
      <c r="G15" s="37"/>
      <c r="H15" s="37"/>
      <c r="I15" s="114" t="s">
        <v>30</v>
      </c>
      <c r="J15" s="30" t="s">
        <v>21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3"/>
      <c r="J16" s="37"/>
      <c r="K16" s="40"/>
    </row>
    <row r="17" spans="2:11" s="1" customFormat="1" ht="14.45" customHeight="1">
      <c r="B17" s="36"/>
      <c r="C17" s="37"/>
      <c r="D17" s="32" t="s">
        <v>31</v>
      </c>
      <c r="E17" s="37"/>
      <c r="F17" s="37"/>
      <c r="G17" s="37"/>
      <c r="H17" s="37"/>
      <c r="I17" s="114" t="s">
        <v>28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4" t="s">
        <v>30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3"/>
      <c r="J19" s="37"/>
      <c r="K19" s="40"/>
    </row>
    <row r="20" spans="2:11" s="1" customFormat="1" ht="14.45" customHeight="1">
      <c r="B20" s="36"/>
      <c r="C20" s="37"/>
      <c r="D20" s="32" t="s">
        <v>32</v>
      </c>
      <c r="E20" s="37"/>
      <c r="F20" s="37"/>
      <c r="G20" s="37"/>
      <c r="H20" s="37"/>
      <c r="I20" s="114" t="s">
        <v>28</v>
      </c>
      <c r="J20" s="30" t="s">
        <v>21</v>
      </c>
      <c r="K20" s="40"/>
    </row>
    <row r="21" spans="2:11" s="1" customFormat="1" ht="18" customHeight="1">
      <c r="B21" s="36"/>
      <c r="C21" s="37"/>
      <c r="D21" s="37"/>
      <c r="E21" s="30" t="s">
        <v>33</v>
      </c>
      <c r="F21" s="37"/>
      <c r="G21" s="37"/>
      <c r="H21" s="37"/>
      <c r="I21" s="114" t="s">
        <v>30</v>
      </c>
      <c r="J21" s="30" t="s">
        <v>21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3"/>
      <c r="J22" s="37"/>
      <c r="K22" s="40"/>
    </row>
    <row r="23" spans="2:11" s="1" customFormat="1" ht="14.45" customHeight="1">
      <c r="B23" s="36"/>
      <c r="C23" s="37"/>
      <c r="D23" s="32" t="s">
        <v>35</v>
      </c>
      <c r="E23" s="37"/>
      <c r="F23" s="37"/>
      <c r="G23" s="37"/>
      <c r="H23" s="37"/>
      <c r="I23" s="113"/>
      <c r="J23" s="37"/>
      <c r="K23" s="40"/>
    </row>
    <row r="24" spans="2:11" s="6" customFormat="1" ht="348" customHeight="1">
      <c r="B24" s="116"/>
      <c r="C24" s="117"/>
      <c r="D24" s="117"/>
      <c r="E24" s="422" t="s">
        <v>36</v>
      </c>
      <c r="F24" s="422"/>
      <c r="G24" s="422"/>
      <c r="H24" s="422"/>
      <c r="I24" s="118"/>
      <c r="J24" s="117"/>
      <c r="K24" s="119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3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0"/>
      <c r="J26" s="80"/>
      <c r="K26" s="121"/>
    </row>
    <row r="27" spans="2:11" s="1" customFormat="1" ht="25.35" customHeight="1">
      <c r="B27" s="36"/>
      <c r="C27" s="37"/>
      <c r="D27" s="122" t="s">
        <v>37</v>
      </c>
      <c r="E27" s="37"/>
      <c r="F27" s="37"/>
      <c r="G27" s="37"/>
      <c r="H27" s="37"/>
      <c r="I27" s="113"/>
      <c r="J27" s="123">
        <f>ROUND(J77,2)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0"/>
      <c r="J28" s="80"/>
      <c r="K28" s="121"/>
    </row>
    <row r="29" spans="2:11" s="1" customFormat="1" ht="14.45" customHeight="1">
      <c r="B29" s="36"/>
      <c r="C29" s="37"/>
      <c r="D29" s="37"/>
      <c r="E29" s="37"/>
      <c r="F29" s="41" t="s">
        <v>39</v>
      </c>
      <c r="G29" s="37"/>
      <c r="H29" s="37"/>
      <c r="I29" s="124" t="s">
        <v>38</v>
      </c>
      <c r="J29" s="41" t="s">
        <v>40</v>
      </c>
      <c r="K29" s="40"/>
    </row>
    <row r="30" spans="2:11" s="1" customFormat="1" ht="14.45" customHeight="1">
      <c r="B30" s="36"/>
      <c r="C30" s="37"/>
      <c r="D30" s="44" t="s">
        <v>41</v>
      </c>
      <c r="E30" s="44" t="s">
        <v>42</v>
      </c>
      <c r="F30" s="125">
        <f>ROUND(SUM(BE77:BE79),2)</f>
        <v>0</v>
      </c>
      <c r="G30" s="37"/>
      <c r="H30" s="37"/>
      <c r="I30" s="126">
        <v>0.21</v>
      </c>
      <c r="J30" s="125">
        <f>ROUND(ROUND((SUM(BE77:BE79)),2)*I30,2)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43</v>
      </c>
      <c r="F31" s="125">
        <f>ROUND(SUM(BF77:BF79),2)</f>
        <v>0</v>
      </c>
      <c r="G31" s="37"/>
      <c r="H31" s="37"/>
      <c r="I31" s="126">
        <v>0.15</v>
      </c>
      <c r="J31" s="125">
        <f>ROUND(ROUND((SUM(BF77:BF79)),2)*I31,2)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44</v>
      </c>
      <c r="F32" s="125">
        <f>ROUND(SUM(BG77:BG79),2)</f>
        <v>0</v>
      </c>
      <c r="G32" s="37"/>
      <c r="H32" s="37"/>
      <c r="I32" s="126">
        <v>0.21</v>
      </c>
      <c r="J32" s="125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45</v>
      </c>
      <c r="F33" s="125">
        <f>ROUND(SUM(BH77:BH79),2)</f>
        <v>0</v>
      </c>
      <c r="G33" s="37"/>
      <c r="H33" s="37"/>
      <c r="I33" s="126">
        <v>0.15</v>
      </c>
      <c r="J33" s="125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46</v>
      </c>
      <c r="F34" s="125">
        <f>ROUND(SUM(BI77:BI79),2)</f>
        <v>0</v>
      </c>
      <c r="G34" s="37"/>
      <c r="H34" s="37"/>
      <c r="I34" s="126">
        <v>0</v>
      </c>
      <c r="J34" s="125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3"/>
      <c r="J35" s="37"/>
      <c r="K35" s="40"/>
    </row>
    <row r="36" spans="2:11" s="1" customFormat="1" ht="25.35" customHeight="1">
      <c r="B36" s="36"/>
      <c r="C36" s="127"/>
      <c r="D36" s="128" t="s">
        <v>47</v>
      </c>
      <c r="E36" s="74"/>
      <c r="F36" s="74"/>
      <c r="G36" s="129" t="s">
        <v>48</v>
      </c>
      <c r="H36" s="130" t="s">
        <v>49</v>
      </c>
      <c r="I36" s="131"/>
      <c r="J36" s="132">
        <f>SUM(J27:J34)</f>
        <v>0</v>
      </c>
      <c r="K36" s="133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4"/>
      <c r="J37" s="52"/>
      <c r="K37" s="53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6"/>
      <c r="C42" s="25" t="s">
        <v>95</v>
      </c>
      <c r="D42" s="37"/>
      <c r="E42" s="37"/>
      <c r="F42" s="37"/>
      <c r="G42" s="37"/>
      <c r="H42" s="37"/>
      <c r="I42" s="113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3"/>
      <c r="J43" s="37"/>
      <c r="K43" s="40"/>
    </row>
    <row r="44" spans="2:11" s="1" customFormat="1" ht="14.45" customHeight="1">
      <c r="B44" s="36"/>
      <c r="C44" s="32" t="s">
        <v>18</v>
      </c>
      <c r="D44" s="37"/>
      <c r="E44" s="37"/>
      <c r="F44" s="37"/>
      <c r="G44" s="37"/>
      <c r="H44" s="37"/>
      <c r="I44" s="113"/>
      <c r="J44" s="37"/>
      <c r="K44" s="40"/>
    </row>
    <row r="45" spans="2:11" s="1" customFormat="1" ht="22.5" customHeight="1">
      <c r="B45" s="36"/>
      <c r="C45" s="37"/>
      <c r="D45" s="37"/>
      <c r="E45" s="441" t="str">
        <f>E7</f>
        <v>Stavební úpravy interiér - Základní umělecká škola TGM</v>
      </c>
      <c r="F45" s="442"/>
      <c r="G45" s="442"/>
      <c r="H45" s="442"/>
      <c r="I45" s="113"/>
      <c r="J45" s="37"/>
      <c r="K45" s="40"/>
    </row>
    <row r="46" spans="2:11" s="1" customFormat="1" ht="14.45" customHeight="1">
      <c r="B46" s="36"/>
      <c r="C46" s="32" t="s">
        <v>94</v>
      </c>
      <c r="D46" s="37"/>
      <c r="E46" s="37"/>
      <c r="F46" s="37"/>
      <c r="G46" s="37"/>
      <c r="H46" s="37"/>
      <c r="I46" s="113"/>
      <c r="J46" s="37"/>
      <c r="K46" s="40"/>
    </row>
    <row r="47" spans="2:11" s="1" customFormat="1" ht="23.25" customHeight="1">
      <c r="B47" s="36"/>
      <c r="C47" s="37"/>
      <c r="D47" s="37"/>
      <c r="E47" s="443" t="str">
        <f>E9</f>
        <v>SO07 - Strukturovaná kabeláž</v>
      </c>
      <c r="F47" s="444"/>
      <c r="G47" s="444"/>
      <c r="H47" s="444"/>
      <c r="I47" s="113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3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 xml:space="preserve"> </v>
      </c>
      <c r="G49" s="37"/>
      <c r="H49" s="37"/>
      <c r="I49" s="114" t="s">
        <v>25</v>
      </c>
      <c r="J49" s="115" t="str">
        <f>IF(J12="","",J12)</f>
        <v>22.3.2017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3"/>
      <c r="J50" s="37"/>
      <c r="K50" s="40"/>
    </row>
    <row r="51" spans="2:11" s="1" customFormat="1" ht="15">
      <c r="B51" s="36"/>
      <c r="C51" s="32" t="s">
        <v>27</v>
      </c>
      <c r="D51" s="37"/>
      <c r="E51" s="37"/>
      <c r="F51" s="30" t="str">
        <f>E15</f>
        <v>ZUŠ T.G. Masaryka, nám. T.G.M. 1626/7, Chomutov</v>
      </c>
      <c r="G51" s="37"/>
      <c r="H51" s="37"/>
      <c r="I51" s="114" t="s">
        <v>32</v>
      </c>
      <c r="J51" s="30" t="str">
        <f>E21</f>
        <v xml:space="preserve"> </v>
      </c>
      <c r="K51" s="40"/>
    </row>
    <row r="52" spans="2:11" s="1" customFormat="1" ht="14.45" customHeight="1">
      <c r="B52" s="36"/>
      <c r="C52" s="32" t="s">
        <v>31</v>
      </c>
      <c r="D52" s="37"/>
      <c r="E52" s="37"/>
      <c r="F52" s="30" t="str">
        <f>IF(E18="","",E18)</f>
        <v/>
      </c>
      <c r="G52" s="37"/>
      <c r="H52" s="37"/>
      <c r="I52" s="113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3"/>
      <c r="J53" s="37"/>
      <c r="K53" s="40"/>
    </row>
    <row r="54" spans="2:11" s="1" customFormat="1" ht="29.25" customHeight="1">
      <c r="B54" s="36"/>
      <c r="C54" s="139" t="s">
        <v>96</v>
      </c>
      <c r="D54" s="127"/>
      <c r="E54" s="127"/>
      <c r="F54" s="127"/>
      <c r="G54" s="127"/>
      <c r="H54" s="127"/>
      <c r="I54" s="140"/>
      <c r="J54" s="141" t="s">
        <v>97</v>
      </c>
      <c r="K54" s="142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3"/>
      <c r="J55" s="37"/>
      <c r="K55" s="40"/>
    </row>
    <row r="56" spans="2:47" s="1" customFormat="1" ht="29.25" customHeight="1">
      <c r="B56" s="36"/>
      <c r="C56" s="143" t="s">
        <v>98</v>
      </c>
      <c r="D56" s="37"/>
      <c r="E56" s="37"/>
      <c r="F56" s="37"/>
      <c r="G56" s="37"/>
      <c r="H56" s="37"/>
      <c r="I56" s="113"/>
      <c r="J56" s="123">
        <f>J77</f>
        <v>0</v>
      </c>
      <c r="K56" s="40"/>
      <c r="AU56" s="19" t="s">
        <v>99</v>
      </c>
    </row>
    <row r="57" spans="2:11" s="7" customFormat="1" ht="24.95" customHeight="1">
      <c r="B57" s="144"/>
      <c r="C57" s="145"/>
      <c r="D57" s="146" t="s">
        <v>121</v>
      </c>
      <c r="E57" s="147"/>
      <c r="F57" s="147"/>
      <c r="G57" s="147"/>
      <c r="H57" s="147"/>
      <c r="I57" s="148"/>
      <c r="J57" s="149">
        <f>J78</f>
        <v>0</v>
      </c>
      <c r="K57" s="150"/>
    </row>
    <row r="58" spans="2:11" s="1" customFormat="1" ht="21.75" customHeight="1">
      <c r="B58" s="36"/>
      <c r="C58" s="37"/>
      <c r="D58" s="37"/>
      <c r="E58" s="37"/>
      <c r="F58" s="37"/>
      <c r="G58" s="37"/>
      <c r="H58" s="37"/>
      <c r="I58" s="113"/>
      <c r="J58" s="37"/>
      <c r="K58" s="40"/>
    </row>
    <row r="59" spans="2:11" s="1" customFormat="1" ht="6.95" customHeight="1">
      <c r="B59" s="51"/>
      <c r="C59" s="52"/>
      <c r="D59" s="52"/>
      <c r="E59" s="52"/>
      <c r="F59" s="52"/>
      <c r="G59" s="52"/>
      <c r="H59" s="52"/>
      <c r="I59" s="134"/>
      <c r="J59" s="52"/>
      <c r="K59" s="53"/>
    </row>
    <row r="63" spans="2:12" s="1" customFormat="1" ht="6.95" customHeight="1">
      <c r="B63" s="54"/>
      <c r="C63" s="55"/>
      <c r="D63" s="55"/>
      <c r="E63" s="55"/>
      <c r="F63" s="55"/>
      <c r="G63" s="55"/>
      <c r="H63" s="55"/>
      <c r="I63" s="137"/>
      <c r="J63" s="55"/>
      <c r="K63" s="55"/>
      <c r="L63" s="56"/>
    </row>
    <row r="64" spans="2:12" s="1" customFormat="1" ht="36.95" customHeight="1">
      <c r="B64" s="36"/>
      <c r="C64" s="57" t="s">
        <v>100</v>
      </c>
      <c r="D64" s="58"/>
      <c r="E64" s="58"/>
      <c r="F64" s="58"/>
      <c r="G64" s="58"/>
      <c r="H64" s="58"/>
      <c r="I64" s="151"/>
      <c r="J64" s="58"/>
      <c r="K64" s="58"/>
      <c r="L64" s="56"/>
    </row>
    <row r="65" spans="2:12" s="1" customFormat="1" ht="6.95" customHeight="1">
      <c r="B65" s="36"/>
      <c r="C65" s="58"/>
      <c r="D65" s="58"/>
      <c r="E65" s="58"/>
      <c r="F65" s="58"/>
      <c r="G65" s="58"/>
      <c r="H65" s="58"/>
      <c r="I65" s="151"/>
      <c r="J65" s="58"/>
      <c r="K65" s="58"/>
      <c r="L65" s="56"/>
    </row>
    <row r="66" spans="2:12" s="1" customFormat="1" ht="14.45" customHeight="1">
      <c r="B66" s="36"/>
      <c r="C66" s="60" t="s">
        <v>18</v>
      </c>
      <c r="D66" s="58"/>
      <c r="E66" s="58"/>
      <c r="F66" s="58"/>
      <c r="G66" s="58"/>
      <c r="H66" s="58"/>
      <c r="I66" s="151"/>
      <c r="J66" s="58"/>
      <c r="K66" s="58"/>
      <c r="L66" s="56"/>
    </row>
    <row r="67" spans="2:12" s="1" customFormat="1" ht="22.5" customHeight="1">
      <c r="B67" s="36"/>
      <c r="C67" s="58"/>
      <c r="D67" s="58"/>
      <c r="E67" s="437" t="str">
        <f>E7</f>
        <v>Stavební úpravy interiér - Základní umělecká škola TGM</v>
      </c>
      <c r="F67" s="438"/>
      <c r="G67" s="438"/>
      <c r="H67" s="438"/>
      <c r="I67" s="151"/>
      <c r="J67" s="58"/>
      <c r="K67" s="58"/>
      <c r="L67" s="56"/>
    </row>
    <row r="68" spans="2:12" s="1" customFormat="1" ht="14.45" customHeight="1">
      <c r="B68" s="36"/>
      <c r="C68" s="60" t="s">
        <v>94</v>
      </c>
      <c r="D68" s="58"/>
      <c r="E68" s="58"/>
      <c r="F68" s="58"/>
      <c r="G68" s="58"/>
      <c r="H68" s="58"/>
      <c r="I68" s="151"/>
      <c r="J68" s="58"/>
      <c r="K68" s="58"/>
      <c r="L68" s="56"/>
    </row>
    <row r="69" spans="2:12" s="1" customFormat="1" ht="23.25" customHeight="1">
      <c r="B69" s="36"/>
      <c r="C69" s="58"/>
      <c r="D69" s="58"/>
      <c r="E69" s="402" t="str">
        <f>E9</f>
        <v>SO07 - Strukturovaná kabeláž</v>
      </c>
      <c r="F69" s="439"/>
      <c r="G69" s="439"/>
      <c r="H69" s="439"/>
      <c r="I69" s="151"/>
      <c r="J69" s="58"/>
      <c r="K69" s="58"/>
      <c r="L69" s="56"/>
    </row>
    <row r="70" spans="2:12" s="1" customFormat="1" ht="6.95" customHeight="1">
      <c r="B70" s="36"/>
      <c r="C70" s="58"/>
      <c r="D70" s="58"/>
      <c r="E70" s="58"/>
      <c r="F70" s="58"/>
      <c r="G70" s="58"/>
      <c r="H70" s="58"/>
      <c r="I70" s="151"/>
      <c r="J70" s="58"/>
      <c r="K70" s="58"/>
      <c r="L70" s="56"/>
    </row>
    <row r="71" spans="2:12" s="1" customFormat="1" ht="18" customHeight="1">
      <c r="B71" s="36"/>
      <c r="C71" s="60" t="s">
        <v>23</v>
      </c>
      <c r="D71" s="58"/>
      <c r="E71" s="58"/>
      <c r="F71" s="152" t="str">
        <f>F12</f>
        <v xml:space="preserve"> </v>
      </c>
      <c r="G71" s="58"/>
      <c r="H71" s="58"/>
      <c r="I71" s="153" t="s">
        <v>25</v>
      </c>
      <c r="J71" s="68" t="str">
        <f>IF(J12="","",J12)</f>
        <v>22.3.2017</v>
      </c>
      <c r="K71" s="58"/>
      <c r="L71" s="56"/>
    </row>
    <row r="72" spans="2:12" s="1" customFormat="1" ht="6.95" customHeight="1">
      <c r="B72" s="36"/>
      <c r="C72" s="58"/>
      <c r="D72" s="58"/>
      <c r="E72" s="58"/>
      <c r="F72" s="58"/>
      <c r="G72" s="58"/>
      <c r="H72" s="58"/>
      <c r="I72" s="151"/>
      <c r="J72" s="58"/>
      <c r="K72" s="58"/>
      <c r="L72" s="56"/>
    </row>
    <row r="73" spans="2:12" s="1" customFormat="1" ht="15">
      <c r="B73" s="36"/>
      <c r="C73" s="60" t="s">
        <v>27</v>
      </c>
      <c r="D73" s="58"/>
      <c r="E73" s="58"/>
      <c r="F73" s="152" t="str">
        <f>E15</f>
        <v>ZUŠ T.G. Masaryka, nám. T.G.M. 1626/7, Chomutov</v>
      </c>
      <c r="G73" s="58"/>
      <c r="H73" s="58"/>
      <c r="I73" s="153" t="s">
        <v>32</v>
      </c>
      <c r="J73" s="152" t="str">
        <f>E21</f>
        <v xml:space="preserve"> </v>
      </c>
      <c r="K73" s="58"/>
      <c r="L73" s="56"/>
    </row>
    <row r="74" spans="2:12" s="1" customFormat="1" ht="14.45" customHeight="1">
      <c r="B74" s="36"/>
      <c r="C74" s="60" t="s">
        <v>31</v>
      </c>
      <c r="D74" s="58"/>
      <c r="E74" s="58"/>
      <c r="F74" s="152" t="str">
        <f>IF(E18="","",E18)</f>
        <v/>
      </c>
      <c r="G74" s="58"/>
      <c r="H74" s="58"/>
      <c r="I74" s="151"/>
      <c r="J74" s="58"/>
      <c r="K74" s="58"/>
      <c r="L74" s="56"/>
    </row>
    <row r="75" spans="2:12" s="1" customFormat="1" ht="10.35" customHeight="1">
      <c r="B75" s="36"/>
      <c r="C75" s="58"/>
      <c r="D75" s="58"/>
      <c r="E75" s="58"/>
      <c r="F75" s="58"/>
      <c r="G75" s="58"/>
      <c r="H75" s="58"/>
      <c r="I75" s="151"/>
      <c r="J75" s="58"/>
      <c r="K75" s="58"/>
      <c r="L75" s="56"/>
    </row>
    <row r="76" spans="2:20" s="8" customFormat="1" ht="29.25" customHeight="1">
      <c r="B76" s="154"/>
      <c r="C76" s="155" t="s">
        <v>101</v>
      </c>
      <c r="D76" s="156" t="s">
        <v>56</v>
      </c>
      <c r="E76" s="156" t="s">
        <v>52</v>
      </c>
      <c r="F76" s="156" t="s">
        <v>102</v>
      </c>
      <c r="G76" s="156" t="s">
        <v>103</v>
      </c>
      <c r="H76" s="156" t="s">
        <v>104</v>
      </c>
      <c r="I76" s="157" t="s">
        <v>105</v>
      </c>
      <c r="J76" s="156" t="s">
        <v>97</v>
      </c>
      <c r="K76" s="158" t="s">
        <v>106</v>
      </c>
      <c r="L76" s="159"/>
      <c r="M76" s="76" t="s">
        <v>107</v>
      </c>
      <c r="N76" s="77" t="s">
        <v>41</v>
      </c>
      <c r="O76" s="77" t="s">
        <v>108</v>
      </c>
      <c r="P76" s="77" t="s">
        <v>109</v>
      </c>
      <c r="Q76" s="77" t="s">
        <v>110</v>
      </c>
      <c r="R76" s="77" t="s">
        <v>111</v>
      </c>
      <c r="S76" s="77" t="s">
        <v>112</v>
      </c>
      <c r="T76" s="78" t="s">
        <v>113</v>
      </c>
    </row>
    <row r="77" spans="2:63" s="1" customFormat="1" ht="29.25" customHeight="1">
      <c r="B77" s="36"/>
      <c r="C77" s="82" t="s">
        <v>98</v>
      </c>
      <c r="D77" s="58"/>
      <c r="E77" s="58"/>
      <c r="F77" s="58"/>
      <c r="G77" s="58"/>
      <c r="H77" s="58"/>
      <c r="I77" s="151"/>
      <c r="J77" s="160">
        <f>BK77</f>
        <v>0</v>
      </c>
      <c r="K77" s="58"/>
      <c r="L77" s="56"/>
      <c r="M77" s="79"/>
      <c r="N77" s="80"/>
      <c r="O77" s="80"/>
      <c r="P77" s="161">
        <f>P78</f>
        <v>0</v>
      </c>
      <c r="Q77" s="80"/>
      <c r="R77" s="161">
        <f>R78</f>
        <v>0</v>
      </c>
      <c r="S77" s="80"/>
      <c r="T77" s="162">
        <f>T78</f>
        <v>0</v>
      </c>
      <c r="AT77" s="19" t="s">
        <v>70</v>
      </c>
      <c r="AU77" s="19" t="s">
        <v>99</v>
      </c>
      <c r="BK77" s="163">
        <f>BK78</f>
        <v>0</v>
      </c>
    </row>
    <row r="78" spans="2:63" s="9" customFormat="1" ht="37.35" customHeight="1">
      <c r="B78" s="164"/>
      <c r="C78" s="165"/>
      <c r="D78" s="175" t="s">
        <v>70</v>
      </c>
      <c r="E78" s="189" t="s">
        <v>122</v>
      </c>
      <c r="F78" s="189" t="s">
        <v>123</v>
      </c>
      <c r="G78" s="165"/>
      <c r="H78" s="165"/>
      <c r="I78" s="166"/>
      <c r="J78" s="190">
        <f>BK78</f>
        <v>0</v>
      </c>
      <c r="K78" s="165"/>
      <c r="L78" s="167"/>
      <c r="M78" s="168"/>
      <c r="N78" s="169"/>
      <c r="O78" s="169"/>
      <c r="P78" s="170">
        <f>P79</f>
        <v>0</v>
      </c>
      <c r="Q78" s="169"/>
      <c r="R78" s="170">
        <f>R79</f>
        <v>0</v>
      </c>
      <c r="S78" s="169"/>
      <c r="T78" s="171">
        <f>T79</f>
        <v>0</v>
      </c>
      <c r="AR78" s="172" t="s">
        <v>116</v>
      </c>
      <c r="AT78" s="173" t="s">
        <v>70</v>
      </c>
      <c r="AU78" s="173" t="s">
        <v>71</v>
      </c>
      <c r="AY78" s="172" t="s">
        <v>114</v>
      </c>
      <c r="BK78" s="174">
        <f>BK79</f>
        <v>0</v>
      </c>
    </row>
    <row r="79" spans="2:65" s="1" customFormat="1" ht="22.5" customHeight="1">
      <c r="B79" s="36"/>
      <c r="C79" s="176" t="s">
        <v>77</v>
      </c>
      <c r="D79" s="176" t="s">
        <v>115</v>
      </c>
      <c r="E79" s="177" t="s">
        <v>131</v>
      </c>
      <c r="F79" s="178" t="s">
        <v>132</v>
      </c>
      <c r="G79" s="179" t="s">
        <v>128</v>
      </c>
      <c r="H79" s="180">
        <v>1</v>
      </c>
      <c r="I79" s="181">
        <f>'Příloha Strukturovaná kabeláž'!F60</f>
        <v>0</v>
      </c>
      <c r="J79" s="182">
        <f>ROUND(I79*H79,2)</f>
        <v>0</v>
      </c>
      <c r="K79" s="178" t="s">
        <v>21</v>
      </c>
      <c r="L79" s="56"/>
      <c r="M79" s="183" t="s">
        <v>21</v>
      </c>
      <c r="N79" s="185" t="s">
        <v>42</v>
      </c>
      <c r="O79" s="186"/>
      <c r="P79" s="187">
        <f>O79*H79</f>
        <v>0</v>
      </c>
      <c r="Q79" s="187">
        <v>0</v>
      </c>
      <c r="R79" s="187">
        <f>Q79*H79</f>
        <v>0</v>
      </c>
      <c r="S79" s="187">
        <v>0</v>
      </c>
      <c r="T79" s="188">
        <f>S79*H79</f>
        <v>0</v>
      </c>
      <c r="AR79" s="19" t="s">
        <v>124</v>
      </c>
      <c r="AT79" s="19" t="s">
        <v>115</v>
      </c>
      <c r="AU79" s="19" t="s">
        <v>77</v>
      </c>
      <c r="AY79" s="19" t="s">
        <v>114</v>
      </c>
      <c r="BE79" s="184">
        <f>IF(N79="základní",J79,0)</f>
        <v>0</v>
      </c>
      <c r="BF79" s="184">
        <f>IF(N79="snížená",J79,0)</f>
        <v>0</v>
      </c>
      <c r="BG79" s="184">
        <f>IF(N79="zákl. přenesená",J79,0)</f>
        <v>0</v>
      </c>
      <c r="BH79" s="184">
        <f>IF(N79="sníž. přenesená",J79,0)</f>
        <v>0</v>
      </c>
      <c r="BI79" s="184">
        <f>IF(N79="nulová",J79,0)</f>
        <v>0</v>
      </c>
      <c r="BJ79" s="19" t="s">
        <v>77</v>
      </c>
      <c r="BK79" s="184">
        <f>ROUND(I79*H79,2)</f>
        <v>0</v>
      </c>
      <c r="BL79" s="19" t="s">
        <v>124</v>
      </c>
      <c r="BM79" s="19" t="s">
        <v>133</v>
      </c>
    </row>
    <row r="80" spans="2:12" s="1" customFormat="1" ht="6.95" customHeight="1">
      <c r="B80" s="51"/>
      <c r="C80" s="52"/>
      <c r="D80" s="52"/>
      <c r="E80" s="52"/>
      <c r="F80" s="52"/>
      <c r="G80" s="52"/>
      <c r="H80" s="52"/>
      <c r="I80" s="134"/>
      <c r="J80" s="52"/>
      <c r="K80" s="52"/>
      <c r="L80" s="56"/>
    </row>
  </sheetData>
  <autoFilter ref="C76:K79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 topLeftCell="A31">
      <selection activeCell="E57" sqref="E57"/>
    </sheetView>
  </sheetViews>
  <sheetFormatPr defaultColWidth="9.33203125" defaultRowHeight="13.5"/>
  <cols>
    <col min="1" max="1" width="12.5" style="343" customWidth="1"/>
    <col min="2" max="2" width="63.33203125" style="343" customWidth="1"/>
    <col min="3" max="3" width="7.16015625" style="328" bestFit="1" customWidth="1"/>
    <col min="4" max="4" width="12.33203125" style="328" customWidth="1"/>
    <col min="5" max="5" width="16.83203125" style="328" customWidth="1"/>
    <col min="6" max="6" width="19.83203125" style="328" customWidth="1"/>
    <col min="7" max="16384" width="9.33203125" style="343" customWidth="1"/>
  </cols>
  <sheetData>
    <row r="1" spans="1:6" ht="24.95" customHeight="1">
      <c r="A1" s="319" t="s">
        <v>326</v>
      </c>
      <c r="B1" s="320" t="s">
        <v>379</v>
      </c>
      <c r="C1" s="321"/>
      <c r="D1" s="321"/>
      <c r="E1" s="321"/>
      <c r="F1" s="325"/>
    </row>
    <row r="2" spans="1:6" ht="24.95" customHeight="1">
      <c r="A2" s="322" t="s">
        <v>23</v>
      </c>
      <c r="B2" s="323" t="s">
        <v>324</v>
      </c>
      <c r="C2" s="324"/>
      <c r="D2" s="324"/>
      <c r="E2" s="324"/>
      <c r="F2" s="326"/>
    </row>
    <row r="4" spans="1:6" ht="15">
      <c r="A4" s="330"/>
      <c r="B4" s="330" t="s">
        <v>102</v>
      </c>
      <c r="C4" s="331" t="s">
        <v>323</v>
      </c>
      <c r="D4" s="331" t="s">
        <v>322</v>
      </c>
      <c r="E4" s="331" t="s">
        <v>321</v>
      </c>
      <c r="F4" s="331" t="s">
        <v>320</v>
      </c>
    </row>
    <row r="5" spans="1:6" ht="20.1" customHeight="1">
      <c r="A5" s="332"/>
      <c r="B5" s="333" t="s">
        <v>378</v>
      </c>
      <c r="C5" s="334"/>
      <c r="D5" s="334"/>
      <c r="E5" s="335"/>
      <c r="F5" s="335">
        <f>SUM(F6:F11)</f>
        <v>0</v>
      </c>
    </row>
    <row r="6" spans="1:6" s="344" customFormat="1" ht="30">
      <c r="A6" s="336"/>
      <c r="B6" s="347" t="s">
        <v>412</v>
      </c>
      <c r="C6" s="338">
        <v>26</v>
      </c>
      <c r="D6" s="338" t="s">
        <v>377</v>
      </c>
      <c r="E6" s="341"/>
      <c r="F6" s="342">
        <f>C6*E6</f>
        <v>0</v>
      </c>
    </row>
    <row r="7" spans="1:6" s="344" customFormat="1" ht="20.1" customHeight="1">
      <c r="A7" s="336"/>
      <c r="B7" s="337" t="s">
        <v>376</v>
      </c>
      <c r="C7" s="338">
        <v>131</v>
      </c>
      <c r="D7" s="338" t="s">
        <v>317</v>
      </c>
      <c r="E7" s="341"/>
      <c r="F7" s="342">
        <f aca="true" t="shared" si="0" ref="F7:F41">C7*E7</f>
        <v>0</v>
      </c>
    </row>
    <row r="8" spans="1:6" s="344" customFormat="1" ht="30">
      <c r="A8" s="336"/>
      <c r="B8" s="337" t="s">
        <v>375</v>
      </c>
      <c r="C8" s="338">
        <v>73</v>
      </c>
      <c r="D8" s="338" t="s">
        <v>317</v>
      </c>
      <c r="E8" s="341"/>
      <c r="F8" s="342">
        <f t="shared" si="0"/>
        <v>0</v>
      </c>
    </row>
    <row r="9" spans="1:6" s="344" customFormat="1" ht="30">
      <c r="A9" s="336"/>
      <c r="B9" s="337" t="s">
        <v>374</v>
      </c>
      <c r="C9" s="338">
        <v>73</v>
      </c>
      <c r="D9" s="338" t="s">
        <v>317</v>
      </c>
      <c r="E9" s="341"/>
      <c r="F9" s="342">
        <f t="shared" si="0"/>
        <v>0</v>
      </c>
    </row>
    <row r="10" spans="1:6" s="344" customFormat="1" ht="30">
      <c r="A10" s="336"/>
      <c r="B10" s="337" t="s">
        <v>373</v>
      </c>
      <c r="C10" s="338">
        <v>73</v>
      </c>
      <c r="D10" s="338" t="s">
        <v>317</v>
      </c>
      <c r="E10" s="341"/>
      <c r="F10" s="342">
        <f t="shared" si="0"/>
        <v>0</v>
      </c>
    </row>
    <row r="11" spans="1:6" s="344" customFormat="1" ht="30">
      <c r="A11" s="336"/>
      <c r="B11" s="337" t="s">
        <v>372</v>
      </c>
      <c r="C11" s="338">
        <v>6</v>
      </c>
      <c r="D11" s="338" t="s">
        <v>317</v>
      </c>
      <c r="E11" s="341"/>
      <c r="F11" s="342">
        <f t="shared" si="0"/>
        <v>0</v>
      </c>
    </row>
    <row r="12" spans="1:6" s="344" customFormat="1" ht="20.1" customHeight="1">
      <c r="A12" s="332"/>
      <c r="B12" s="333" t="s">
        <v>371</v>
      </c>
      <c r="C12" s="334"/>
      <c r="D12" s="334"/>
      <c r="E12" s="335"/>
      <c r="F12" s="335">
        <f>SUM(F13:F14)</f>
        <v>0</v>
      </c>
    </row>
    <row r="13" spans="1:6" s="344" customFormat="1" ht="45">
      <c r="A13" s="336"/>
      <c r="B13" s="337" t="s">
        <v>370</v>
      </c>
      <c r="C13" s="338">
        <v>100</v>
      </c>
      <c r="D13" s="338" t="s">
        <v>317</v>
      </c>
      <c r="E13" s="341"/>
      <c r="F13" s="342">
        <f t="shared" si="0"/>
        <v>0</v>
      </c>
    </row>
    <row r="14" spans="1:7" ht="45">
      <c r="A14" s="336"/>
      <c r="B14" s="337" t="s">
        <v>369</v>
      </c>
      <c r="C14" s="338">
        <v>100</v>
      </c>
      <c r="D14" s="338" t="s">
        <v>317</v>
      </c>
      <c r="E14" s="341"/>
      <c r="F14" s="342">
        <f t="shared" si="0"/>
        <v>0</v>
      </c>
      <c r="G14" s="344"/>
    </row>
    <row r="15" spans="1:7" ht="20.1" customHeight="1">
      <c r="A15" s="332"/>
      <c r="B15" s="333" t="s">
        <v>368</v>
      </c>
      <c r="C15" s="334"/>
      <c r="D15" s="334"/>
      <c r="E15" s="335"/>
      <c r="F15" s="335">
        <f>SUM(F16:F22)</f>
        <v>0</v>
      </c>
      <c r="G15" s="344"/>
    </row>
    <row r="16" spans="1:7" ht="30">
      <c r="A16" s="336"/>
      <c r="B16" s="347" t="s">
        <v>413</v>
      </c>
      <c r="C16" s="338">
        <v>1</v>
      </c>
      <c r="D16" s="338" t="s">
        <v>317</v>
      </c>
      <c r="E16" s="341"/>
      <c r="F16" s="342">
        <f t="shared" si="0"/>
        <v>0</v>
      </c>
      <c r="G16" s="344"/>
    </row>
    <row r="17" spans="1:7" ht="24.95" customHeight="1">
      <c r="A17" s="336"/>
      <c r="B17" s="337" t="s">
        <v>367</v>
      </c>
      <c r="C17" s="338">
        <v>1</v>
      </c>
      <c r="D17" s="338" t="s">
        <v>317</v>
      </c>
      <c r="E17" s="341"/>
      <c r="F17" s="342">
        <f t="shared" si="0"/>
        <v>0</v>
      </c>
      <c r="G17" s="344"/>
    </row>
    <row r="18" spans="1:7" ht="30">
      <c r="A18" s="336"/>
      <c r="B18" s="337" t="s">
        <v>366</v>
      </c>
      <c r="C18" s="338">
        <v>1</v>
      </c>
      <c r="D18" s="338" t="s">
        <v>317</v>
      </c>
      <c r="E18" s="341"/>
      <c r="F18" s="342">
        <f t="shared" si="0"/>
        <v>0</v>
      </c>
      <c r="G18" s="344"/>
    </row>
    <row r="19" spans="1:7" ht="24.95" customHeight="1">
      <c r="A19" s="336"/>
      <c r="B19" s="337" t="s">
        <v>365</v>
      </c>
      <c r="C19" s="338">
        <v>1</v>
      </c>
      <c r="D19" s="338" t="s">
        <v>317</v>
      </c>
      <c r="E19" s="341"/>
      <c r="F19" s="342">
        <f t="shared" si="0"/>
        <v>0</v>
      </c>
      <c r="G19" s="344"/>
    </row>
    <row r="20" spans="1:7" ht="30">
      <c r="A20" s="336"/>
      <c r="B20" s="337" t="s">
        <v>364</v>
      </c>
      <c r="C20" s="338">
        <v>1</v>
      </c>
      <c r="D20" s="338" t="s">
        <v>317</v>
      </c>
      <c r="E20" s="341"/>
      <c r="F20" s="342">
        <f t="shared" si="0"/>
        <v>0</v>
      </c>
      <c r="G20" s="344"/>
    </row>
    <row r="21" spans="1:7" ht="30">
      <c r="A21" s="336"/>
      <c r="B21" s="337" t="s">
        <v>363</v>
      </c>
      <c r="C21" s="338">
        <v>6</v>
      </c>
      <c r="D21" s="338" t="s">
        <v>317</v>
      </c>
      <c r="E21" s="341"/>
      <c r="F21" s="342">
        <f t="shared" si="0"/>
        <v>0</v>
      </c>
      <c r="G21" s="344"/>
    </row>
    <row r="22" spans="1:7" ht="24.95" customHeight="1">
      <c r="A22" s="336"/>
      <c r="B22" s="347" t="s">
        <v>414</v>
      </c>
      <c r="C22" s="338">
        <v>1</v>
      </c>
      <c r="D22" s="338" t="s">
        <v>317</v>
      </c>
      <c r="E22" s="341"/>
      <c r="F22" s="342">
        <f t="shared" si="0"/>
        <v>0</v>
      </c>
      <c r="G22" s="344"/>
    </row>
    <row r="23" spans="1:7" ht="20.1" customHeight="1">
      <c r="A23" s="332"/>
      <c r="B23" s="333" t="s">
        <v>362</v>
      </c>
      <c r="C23" s="334"/>
      <c r="D23" s="334"/>
      <c r="E23" s="335"/>
      <c r="F23" s="335">
        <f>SUM(F24:F33)</f>
        <v>0</v>
      </c>
      <c r="G23" s="344"/>
    </row>
    <row r="24" spans="1:7" ht="30">
      <c r="A24" s="336"/>
      <c r="B24" s="337" t="s">
        <v>415</v>
      </c>
      <c r="C24" s="338">
        <v>3</v>
      </c>
      <c r="D24" s="338" t="s">
        <v>317</v>
      </c>
      <c r="E24" s="341"/>
      <c r="F24" s="342">
        <f t="shared" si="0"/>
        <v>0</v>
      </c>
      <c r="G24" s="344"/>
    </row>
    <row r="25" spans="1:7" ht="24.95" customHeight="1">
      <c r="A25" s="336"/>
      <c r="B25" s="337" t="s">
        <v>361</v>
      </c>
      <c r="C25" s="338">
        <v>3</v>
      </c>
      <c r="D25" s="338" t="s">
        <v>317</v>
      </c>
      <c r="E25" s="341"/>
      <c r="F25" s="342">
        <f t="shared" si="0"/>
        <v>0</v>
      </c>
      <c r="G25" s="344"/>
    </row>
    <row r="26" spans="1:7" ht="30">
      <c r="A26" s="336"/>
      <c r="B26" s="337" t="s">
        <v>360</v>
      </c>
      <c r="C26" s="338">
        <v>4</v>
      </c>
      <c r="D26" s="338" t="s">
        <v>317</v>
      </c>
      <c r="E26" s="341"/>
      <c r="F26" s="342">
        <f t="shared" si="0"/>
        <v>0</v>
      </c>
      <c r="G26" s="344"/>
    </row>
    <row r="27" spans="1:7" ht="30">
      <c r="A27" s="336"/>
      <c r="B27" s="337" t="s">
        <v>359</v>
      </c>
      <c r="C27" s="338">
        <v>4</v>
      </c>
      <c r="D27" s="338" t="s">
        <v>317</v>
      </c>
      <c r="E27" s="341"/>
      <c r="F27" s="342">
        <f t="shared" si="0"/>
        <v>0</v>
      </c>
      <c r="G27" s="344"/>
    </row>
    <row r="28" spans="1:7" ht="24.95" customHeight="1">
      <c r="A28" s="336"/>
      <c r="B28" s="337" t="s">
        <v>358</v>
      </c>
      <c r="C28" s="338">
        <v>48</v>
      </c>
      <c r="D28" s="338" t="s">
        <v>317</v>
      </c>
      <c r="E28" s="341"/>
      <c r="F28" s="342">
        <f t="shared" si="0"/>
        <v>0</v>
      </c>
      <c r="G28" s="344"/>
    </row>
    <row r="29" spans="1:7" ht="30">
      <c r="A29" s="336"/>
      <c r="B29" s="337" t="s">
        <v>357</v>
      </c>
      <c r="C29" s="338">
        <v>24</v>
      </c>
      <c r="D29" s="338" t="s">
        <v>317</v>
      </c>
      <c r="E29" s="341"/>
      <c r="F29" s="342">
        <f t="shared" si="0"/>
        <v>0</v>
      </c>
      <c r="G29" s="344"/>
    </row>
    <row r="30" spans="1:7" ht="30">
      <c r="A30" s="336"/>
      <c r="B30" s="337" t="s">
        <v>356</v>
      </c>
      <c r="C30" s="338">
        <v>48</v>
      </c>
      <c r="D30" s="338" t="s">
        <v>317</v>
      </c>
      <c r="E30" s="341"/>
      <c r="F30" s="342">
        <f t="shared" si="0"/>
        <v>0</v>
      </c>
      <c r="G30" s="344"/>
    </row>
    <row r="31" spans="1:7" ht="30">
      <c r="A31" s="336"/>
      <c r="B31" s="337" t="s">
        <v>355</v>
      </c>
      <c r="C31" s="338">
        <v>2</v>
      </c>
      <c r="D31" s="338" t="s">
        <v>317</v>
      </c>
      <c r="E31" s="341"/>
      <c r="F31" s="342">
        <f t="shared" si="0"/>
        <v>0</v>
      </c>
      <c r="G31" s="344"/>
    </row>
    <row r="32" spans="1:7" ht="30">
      <c r="A32" s="336"/>
      <c r="B32" s="337" t="s">
        <v>354</v>
      </c>
      <c r="C32" s="338">
        <v>2</v>
      </c>
      <c r="D32" s="338" t="s">
        <v>317</v>
      </c>
      <c r="E32" s="341"/>
      <c r="F32" s="342">
        <f t="shared" si="0"/>
        <v>0</v>
      </c>
      <c r="G32" s="344"/>
    </row>
    <row r="33" spans="1:7" ht="30">
      <c r="A33" s="337"/>
      <c r="B33" s="337" t="s">
        <v>353</v>
      </c>
      <c r="C33" s="338">
        <v>200</v>
      </c>
      <c r="D33" s="338" t="s">
        <v>117</v>
      </c>
      <c r="E33" s="341"/>
      <c r="F33" s="342">
        <f t="shared" si="0"/>
        <v>0</v>
      </c>
      <c r="G33" s="344"/>
    </row>
    <row r="34" spans="1:6" ht="20.1" customHeight="1">
      <c r="A34" s="332"/>
      <c r="B34" s="333" t="s">
        <v>352</v>
      </c>
      <c r="C34" s="334"/>
      <c r="D34" s="334"/>
      <c r="E34" s="335"/>
      <c r="F34" s="335">
        <f>SUM(F35:F39)</f>
        <v>0</v>
      </c>
    </row>
    <row r="35" spans="1:7" ht="20.1" customHeight="1">
      <c r="A35" s="339"/>
      <c r="B35" s="337" t="s">
        <v>351</v>
      </c>
      <c r="C35" s="338">
        <v>450</v>
      </c>
      <c r="D35" s="338" t="s">
        <v>117</v>
      </c>
      <c r="E35" s="341"/>
      <c r="F35" s="342">
        <f t="shared" si="0"/>
        <v>0</v>
      </c>
      <c r="G35" s="344"/>
    </row>
    <row r="36" spans="1:7" ht="20.1" customHeight="1">
      <c r="A36" s="339"/>
      <c r="B36" s="337" t="s">
        <v>350</v>
      </c>
      <c r="C36" s="338">
        <v>100</v>
      </c>
      <c r="D36" s="338" t="s">
        <v>117</v>
      </c>
      <c r="E36" s="341"/>
      <c r="F36" s="342">
        <f t="shared" si="0"/>
        <v>0</v>
      </c>
      <c r="G36" s="344"/>
    </row>
    <row r="37" spans="1:7" ht="20.1" customHeight="1">
      <c r="A37" s="339"/>
      <c r="B37" s="337" t="s">
        <v>349</v>
      </c>
      <c r="C37" s="338">
        <v>250</v>
      </c>
      <c r="D37" s="338" t="s">
        <v>117</v>
      </c>
      <c r="E37" s="341"/>
      <c r="F37" s="342">
        <f t="shared" si="0"/>
        <v>0</v>
      </c>
      <c r="G37" s="344"/>
    </row>
    <row r="38" spans="1:7" ht="20.1" customHeight="1">
      <c r="A38" s="339"/>
      <c r="B38" s="337" t="s">
        <v>348</v>
      </c>
      <c r="C38" s="338">
        <v>50</v>
      </c>
      <c r="D38" s="338" t="s">
        <v>117</v>
      </c>
      <c r="E38" s="341"/>
      <c r="F38" s="342">
        <f t="shared" si="0"/>
        <v>0</v>
      </c>
      <c r="G38" s="344"/>
    </row>
    <row r="39" spans="1:7" ht="20.1" customHeight="1">
      <c r="A39" s="339"/>
      <c r="B39" s="337" t="s">
        <v>347</v>
      </c>
      <c r="C39" s="338">
        <v>1</v>
      </c>
      <c r="D39" s="338" t="s">
        <v>331</v>
      </c>
      <c r="E39" s="341"/>
      <c r="F39" s="342">
        <f t="shared" si="0"/>
        <v>0</v>
      </c>
      <c r="G39" s="344"/>
    </row>
    <row r="40" spans="1:6" ht="20.1" customHeight="1">
      <c r="A40" s="332"/>
      <c r="B40" s="333" t="s">
        <v>346</v>
      </c>
      <c r="C40" s="334"/>
      <c r="D40" s="334"/>
      <c r="E40" s="335"/>
      <c r="F40" s="335">
        <f>SUM(F41)</f>
        <v>0</v>
      </c>
    </row>
    <row r="41" spans="1:7" ht="20.1" customHeight="1">
      <c r="A41" s="348"/>
      <c r="B41" s="349" t="s">
        <v>345</v>
      </c>
      <c r="C41" s="350">
        <v>1</v>
      </c>
      <c r="D41" s="350" t="s">
        <v>331</v>
      </c>
      <c r="E41" s="351"/>
      <c r="F41" s="352">
        <f t="shared" si="0"/>
        <v>0</v>
      </c>
      <c r="G41" s="344"/>
    </row>
    <row r="42" spans="1:6" ht="20.1" customHeight="1">
      <c r="A42" s="355" t="s">
        <v>344</v>
      </c>
      <c r="B42" s="355"/>
      <c r="C42" s="357"/>
      <c r="D42" s="357"/>
      <c r="E42" s="357"/>
      <c r="F42" s="358">
        <f>SUM(F40+F34+F23+F15+F12+F5)</f>
        <v>0</v>
      </c>
    </row>
    <row r="43" spans="1:6" ht="20.1" customHeight="1">
      <c r="A43" s="359"/>
      <c r="B43" s="359"/>
      <c r="C43" s="360"/>
      <c r="D43" s="360"/>
      <c r="E43" s="360"/>
      <c r="F43" s="360"/>
    </row>
    <row r="44" spans="1:6" ht="20.1" customHeight="1">
      <c r="A44" s="336"/>
      <c r="B44" s="340" t="s">
        <v>343</v>
      </c>
      <c r="C44" s="338">
        <v>10675</v>
      </c>
      <c r="D44" s="338" t="s">
        <v>117</v>
      </c>
      <c r="E44" s="341"/>
      <c r="F44" s="342">
        <f aca="true" t="shared" si="1" ref="F44:F57">C44*E44</f>
        <v>0</v>
      </c>
    </row>
    <row r="45" spans="1:6" ht="20.1" customHeight="1">
      <c r="A45" s="336"/>
      <c r="B45" s="340" t="s">
        <v>342</v>
      </c>
      <c r="C45" s="338">
        <v>200</v>
      </c>
      <c r="D45" s="338" t="s">
        <v>117</v>
      </c>
      <c r="E45" s="341"/>
      <c r="F45" s="342">
        <f t="shared" si="1"/>
        <v>0</v>
      </c>
    </row>
    <row r="46" spans="1:6" ht="20.1" customHeight="1">
      <c r="A46" s="336"/>
      <c r="B46" s="340" t="s">
        <v>341</v>
      </c>
      <c r="C46" s="338">
        <v>1</v>
      </c>
      <c r="D46" s="338" t="s">
        <v>331</v>
      </c>
      <c r="E46" s="341"/>
      <c r="F46" s="342">
        <f t="shared" si="1"/>
        <v>0</v>
      </c>
    </row>
    <row r="47" spans="1:6" ht="20.1" customHeight="1">
      <c r="A47" s="336"/>
      <c r="B47" s="340" t="s">
        <v>340</v>
      </c>
      <c r="C47" s="338">
        <v>2</v>
      </c>
      <c r="D47" s="338" t="s">
        <v>317</v>
      </c>
      <c r="E47" s="341"/>
      <c r="F47" s="342">
        <f t="shared" si="1"/>
        <v>0</v>
      </c>
    </row>
    <row r="48" spans="1:6" ht="20.1" customHeight="1">
      <c r="A48" s="336"/>
      <c r="B48" s="340" t="s">
        <v>339</v>
      </c>
      <c r="C48" s="338">
        <v>2</v>
      </c>
      <c r="D48" s="338" t="s">
        <v>317</v>
      </c>
      <c r="E48" s="341"/>
      <c r="F48" s="342">
        <f t="shared" si="1"/>
        <v>0</v>
      </c>
    </row>
    <row r="49" spans="1:6" ht="20.1" customHeight="1">
      <c r="A49" s="336"/>
      <c r="B49" s="340" t="s">
        <v>338</v>
      </c>
      <c r="C49" s="338">
        <v>2</v>
      </c>
      <c r="D49" s="338" t="s">
        <v>317</v>
      </c>
      <c r="E49" s="341"/>
      <c r="F49" s="342">
        <f t="shared" si="1"/>
        <v>0</v>
      </c>
    </row>
    <row r="50" spans="1:6" ht="20.1" customHeight="1">
      <c r="A50" s="336"/>
      <c r="B50" s="340" t="s">
        <v>337</v>
      </c>
      <c r="C50" s="338">
        <v>262</v>
      </c>
      <c r="D50" s="338" t="s">
        <v>317</v>
      </c>
      <c r="E50" s="341"/>
      <c r="F50" s="342">
        <f t="shared" si="1"/>
        <v>0</v>
      </c>
    </row>
    <row r="51" spans="1:6" ht="20.1" customHeight="1">
      <c r="A51" s="336"/>
      <c r="B51" s="340" t="s">
        <v>336</v>
      </c>
      <c r="C51" s="338">
        <v>73</v>
      </c>
      <c r="D51" s="338" t="s">
        <v>317</v>
      </c>
      <c r="E51" s="341"/>
      <c r="F51" s="342">
        <f t="shared" si="1"/>
        <v>0</v>
      </c>
    </row>
    <row r="52" spans="1:6" ht="20.1" customHeight="1">
      <c r="A52" s="336"/>
      <c r="B52" s="340" t="s">
        <v>335</v>
      </c>
      <c r="C52" s="338">
        <v>3</v>
      </c>
      <c r="D52" s="338" t="s">
        <v>317</v>
      </c>
      <c r="E52" s="341"/>
      <c r="F52" s="342">
        <f t="shared" si="1"/>
        <v>0</v>
      </c>
    </row>
    <row r="53" spans="1:6" ht="20.1" customHeight="1">
      <c r="A53" s="336"/>
      <c r="B53" s="340" t="s">
        <v>334</v>
      </c>
      <c r="C53" s="338">
        <v>48</v>
      </c>
      <c r="D53" s="338" t="s">
        <v>317</v>
      </c>
      <c r="E53" s="341"/>
      <c r="F53" s="342">
        <f t="shared" si="1"/>
        <v>0</v>
      </c>
    </row>
    <row r="54" spans="1:6" ht="20.1" customHeight="1">
      <c r="A54" s="336"/>
      <c r="B54" s="340" t="s">
        <v>333</v>
      </c>
      <c r="C54" s="338">
        <v>24</v>
      </c>
      <c r="D54" s="338" t="s">
        <v>317</v>
      </c>
      <c r="E54" s="341"/>
      <c r="F54" s="342">
        <f t="shared" si="1"/>
        <v>0</v>
      </c>
    </row>
    <row r="55" spans="1:6" ht="20.1" customHeight="1">
      <c r="A55" s="336"/>
      <c r="B55" s="340" t="s">
        <v>332</v>
      </c>
      <c r="C55" s="338">
        <v>1</v>
      </c>
      <c r="D55" s="338" t="s">
        <v>331</v>
      </c>
      <c r="E55" s="341"/>
      <c r="F55" s="342">
        <f t="shared" si="1"/>
        <v>0</v>
      </c>
    </row>
    <row r="56" spans="1:6" ht="20.1" customHeight="1">
      <c r="A56" s="336"/>
      <c r="B56" s="340" t="s">
        <v>330</v>
      </c>
      <c r="C56" s="338">
        <v>1</v>
      </c>
      <c r="D56" s="338" t="s">
        <v>329</v>
      </c>
      <c r="E56" s="341"/>
      <c r="F56" s="342">
        <f t="shared" si="1"/>
        <v>0</v>
      </c>
    </row>
    <row r="57" spans="1:6" ht="20.1" customHeight="1">
      <c r="A57" s="353"/>
      <c r="B57" s="354" t="s">
        <v>328</v>
      </c>
      <c r="C57" s="350">
        <v>1</v>
      </c>
      <c r="D57" s="350" t="s">
        <v>317</v>
      </c>
      <c r="E57" s="351"/>
      <c r="F57" s="352">
        <f t="shared" si="1"/>
        <v>0</v>
      </c>
    </row>
    <row r="58" spans="1:6" ht="20.1" customHeight="1">
      <c r="A58" s="355" t="s">
        <v>327</v>
      </c>
      <c r="B58" s="356"/>
      <c r="C58" s="357"/>
      <c r="D58" s="357"/>
      <c r="E58" s="357"/>
      <c r="F58" s="358">
        <f>SUM(F44:F57)</f>
        <v>0</v>
      </c>
    </row>
    <row r="59" spans="1:6" ht="15">
      <c r="A59" s="329"/>
      <c r="B59" s="329"/>
      <c r="C59" s="327"/>
      <c r="D59" s="327"/>
      <c r="E59" s="327"/>
      <c r="F59" s="327"/>
    </row>
    <row r="60" spans="1:6" ht="15">
      <c r="A60" s="306" t="s">
        <v>411</v>
      </c>
      <c r="B60" s="306"/>
      <c r="C60" s="345"/>
      <c r="D60" s="345"/>
      <c r="E60" s="345"/>
      <c r="F60" s="346">
        <f>+F58+F42</f>
        <v>0</v>
      </c>
    </row>
    <row r="61" spans="1:6" ht="15">
      <c r="A61" s="329"/>
      <c r="B61" s="329"/>
      <c r="C61" s="327"/>
      <c r="D61" s="327"/>
      <c r="E61" s="327"/>
      <c r="F61" s="327"/>
    </row>
    <row r="62" spans="1:6" ht="15">
      <c r="A62" s="329"/>
      <c r="B62" s="329"/>
      <c r="C62" s="327"/>
      <c r="D62" s="327"/>
      <c r="E62" s="327"/>
      <c r="F62" s="327"/>
    </row>
    <row r="63" spans="1:6" ht="15">
      <c r="A63" s="329"/>
      <c r="B63" s="329"/>
      <c r="C63" s="327"/>
      <c r="D63" s="327"/>
      <c r="E63" s="327"/>
      <c r="F63" s="327"/>
    </row>
    <row r="64" spans="1:6" ht="15">
      <c r="A64" s="329"/>
      <c r="B64" s="329"/>
      <c r="C64" s="327"/>
      <c r="D64" s="327"/>
      <c r="E64" s="327"/>
      <c r="F64" s="327"/>
    </row>
    <row r="65" spans="1:6" ht="15">
      <c r="A65" s="329"/>
      <c r="B65" s="329"/>
      <c r="C65" s="327"/>
      <c r="D65" s="327"/>
      <c r="E65" s="327"/>
      <c r="F65" s="327"/>
    </row>
    <row r="66" spans="1:6" ht="15">
      <c r="A66" s="329"/>
      <c r="B66" s="329"/>
      <c r="C66" s="327"/>
      <c r="D66" s="327"/>
      <c r="E66" s="327"/>
      <c r="F66" s="327"/>
    </row>
    <row r="67" spans="1:6" ht="15">
      <c r="A67" s="329"/>
      <c r="B67" s="329"/>
      <c r="C67" s="327"/>
      <c r="D67" s="327"/>
      <c r="E67" s="327"/>
      <c r="F67" s="327"/>
    </row>
    <row r="68" spans="1:6" ht="15">
      <c r="A68" s="329"/>
      <c r="B68" s="329"/>
      <c r="C68" s="327"/>
      <c r="D68" s="327"/>
      <c r="E68" s="327"/>
      <c r="F68" s="327"/>
    </row>
    <row r="69" spans="1:6" ht="15">
      <c r="A69" s="329"/>
      <c r="B69" s="329"/>
      <c r="C69" s="327"/>
      <c r="D69" s="327"/>
      <c r="E69" s="327"/>
      <c r="F69" s="327"/>
    </row>
    <row r="70" spans="1:6" ht="15">
      <c r="A70" s="329"/>
      <c r="B70" s="329"/>
      <c r="C70" s="327"/>
      <c r="D70" s="327"/>
      <c r="E70" s="327"/>
      <c r="F70" s="327"/>
    </row>
    <row r="71" spans="1:6" ht="15">
      <c r="A71" s="329"/>
      <c r="B71" s="329"/>
      <c r="C71" s="327"/>
      <c r="D71" s="327"/>
      <c r="E71" s="327"/>
      <c r="F71" s="327"/>
    </row>
    <row r="72" spans="1:6" ht="15">
      <c r="A72" s="329"/>
      <c r="B72" s="329"/>
      <c r="C72" s="327"/>
      <c r="D72" s="327"/>
      <c r="E72" s="327"/>
      <c r="F72" s="327"/>
    </row>
    <row r="73" spans="1:6" ht="15">
      <c r="A73" s="329"/>
      <c r="B73" s="329"/>
      <c r="C73" s="327"/>
      <c r="D73" s="327"/>
      <c r="E73" s="327"/>
      <c r="F73" s="327"/>
    </row>
    <row r="74" spans="1:6" ht="15">
      <c r="A74" s="329"/>
      <c r="B74" s="329"/>
      <c r="C74" s="327"/>
      <c r="D74" s="327"/>
      <c r="E74" s="327"/>
      <c r="F74" s="327"/>
    </row>
    <row r="75" spans="1:6" ht="15">
      <c r="A75" s="329"/>
      <c r="B75" s="329"/>
      <c r="C75" s="327"/>
      <c r="D75" s="327"/>
      <c r="E75" s="327"/>
      <c r="F75" s="327"/>
    </row>
    <row r="76" spans="1:6" ht="15">
      <c r="A76" s="329"/>
      <c r="B76" s="329"/>
      <c r="C76" s="327"/>
      <c r="D76" s="327"/>
      <c r="E76" s="327"/>
      <c r="F76" s="327"/>
    </row>
    <row r="77" spans="1:6" ht="15">
      <c r="A77" s="329"/>
      <c r="B77" s="329"/>
      <c r="C77" s="327"/>
      <c r="D77" s="327"/>
      <c r="E77" s="327"/>
      <c r="F77" s="327"/>
    </row>
    <row r="78" spans="1:6" ht="15">
      <c r="A78" s="329"/>
      <c r="B78" s="329"/>
      <c r="C78" s="327"/>
      <c r="D78" s="327"/>
      <c r="E78" s="327"/>
      <c r="F78" s="327"/>
    </row>
    <row r="79" spans="1:6" ht="15">
      <c r="A79" s="329"/>
      <c r="B79" s="329"/>
      <c r="C79" s="327"/>
      <c r="D79" s="327"/>
      <c r="E79" s="327"/>
      <c r="F79" s="327"/>
    </row>
    <row r="80" spans="1:6" ht="15">
      <c r="A80" s="329"/>
      <c r="B80" s="329"/>
      <c r="C80" s="327"/>
      <c r="D80" s="327"/>
      <c r="E80" s="327"/>
      <c r="F80" s="327"/>
    </row>
    <row r="81" spans="1:6" ht="15">
      <c r="A81" s="329"/>
      <c r="B81" s="329"/>
      <c r="C81" s="327"/>
      <c r="D81" s="327"/>
      <c r="E81" s="327"/>
      <c r="F81" s="327"/>
    </row>
    <row r="82" spans="1:6" ht="15">
      <c r="A82" s="329"/>
      <c r="B82" s="329"/>
      <c r="C82" s="327"/>
      <c r="D82" s="327"/>
      <c r="E82" s="327"/>
      <c r="F82" s="327"/>
    </row>
    <row r="83" spans="1:6" ht="15">
      <c r="A83" s="329"/>
      <c r="B83" s="329"/>
      <c r="C83" s="327"/>
      <c r="D83" s="327"/>
      <c r="E83" s="327"/>
      <c r="F83" s="327"/>
    </row>
    <row r="84" spans="1:6" ht="15">
      <c r="A84" s="329"/>
      <c r="B84" s="329"/>
      <c r="C84" s="327"/>
      <c r="D84" s="327"/>
      <c r="E84" s="327"/>
      <c r="F84" s="327"/>
    </row>
    <row r="85" spans="1:6" ht="15">
      <c r="A85" s="329"/>
      <c r="B85" s="329"/>
      <c r="C85" s="327"/>
      <c r="D85" s="327"/>
      <c r="E85" s="327"/>
      <c r="F85" s="327"/>
    </row>
    <row r="86" spans="1:6" ht="15">
      <c r="A86" s="329"/>
      <c r="B86" s="329"/>
      <c r="C86" s="327"/>
      <c r="D86" s="327"/>
      <c r="E86" s="327"/>
      <c r="F86" s="327"/>
    </row>
    <row r="87" spans="1:6" ht="15">
      <c r="A87" s="329"/>
      <c r="B87" s="329"/>
      <c r="C87" s="327"/>
      <c r="D87" s="327"/>
      <c r="E87" s="327"/>
      <c r="F87" s="327"/>
    </row>
    <row r="88" spans="1:6" ht="15">
      <c r="A88" s="329"/>
      <c r="B88" s="329"/>
      <c r="C88" s="327"/>
      <c r="D88" s="327"/>
      <c r="E88" s="327"/>
      <c r="F88" s="327"/>
    </row>
    <row r="89" spans="1:6" ht="15">
      <c r="A89" s="329"/>
      <c r="B89" s="329"/>
      <c r="C89" s="327"/>
      <c r="D89" s="327"/>
      <c r="E89" s="327"/>
      <c r="F89" s="327"/>
    </row>
  </sheetData>
  <printOptions/>
  <pageMargins left="0.33" right="0.17" top="0.65" bottom="0.787401575" header="0.3" footer="0.3"/>
  <pageSetup horizontalDpi="600" verticalDpi="600" orientation="portrait" paperSize="9" r:id="rId1"/>
  <ignoredErrors>
    <ignoredError sqref="F40 F34 F23 F15 F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0"/>
  <sheetViews>
    <sheetView showGridLines="0" workbookViewId="0" topLeftCell="A1">
      <pane ySplit="1" topLeftCell="A2" activePane="bottomLeft" state="frozen"/>
      <selection pane="bottomLeft" activeCell="L1" sqref="L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107"/>
      <c r="C1" s="107"/>
      <c r="D1" s="108" t="s">
        <v>1</v>
      </c>
      <c r="E1" s="107"/>
      <c r="F1" s="109" t="s">
        <v>88</v>
      </c>
      <c r="G1" s="440" t="s">
        <v>89</v>
      </c>
      <c r="H1" s="440"/>
      <c r="I1" s="110"/>
      <c r="J1" s="109" t="s">
        <v>90</v>
      </c>
      <c r="K1" s="108" t="s">
        <v>91</v>
      </c>
      <c r="L1" s="109" t="s">
        <v>92</v>
      </c>
      <c r="M1" s="109"/>
      <c r="N1" s="109"/>
      <c r="O1" s="109"/>
      <c r="P1" s="109"/>
      <c r="Q1" s="109"/>
      <c r="R1" s="109"/>
      <c r="S1" s="109"/>
      <c r="T1" s="109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19" t="s">
        <v>87</v>
      </c>
    </row>
    <row r="3" spans="2:46" ht="6.95" customHeight="1">
      <c r="B3" s="20"/>
      <c r="C3" s="21"/>
      <c r="D3" s="21"/>
      <c r="E3" s="21"/>
      <c r="F3" s="21"/>
      <c r="G3" s="21"/>
      <c r="H3" s="21"/>
      <c r="I3" s="111"/>
      <c r="J3" s="21"/>
      <c r="K3" s="22"/>
      <c r="AT3" s="19" t="s">
        <v>78</v>
      </c>
    </row>
    <row r="4" spans="2:46" ht="36.95" customHeight="1">
      <c r="B4" s="23"/>
      <c r="C4" s="24"/>
      <c r="D4" s="25" t="s">
        <v>93</v>
      </c>
      <c r="E4" s="24"/>
      <c r="F4" s="24"/>
      <c r="G4" s="24"/>
      <c r="H4" s="24"/>
      <c r="I4" s="112"/>
      <c r="J4" s="24"/>
      <c r="K4" s="26"/>
      <c r="M4" s="27" t="s">
        <v>12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12"/>
      <c r="J5" s="24"/>
      <c r="K5" s="26"/>
    </row>
    <row r="6" spans="2:11" ht="15">
      <c r="B6" s="23"/>
      <c r="C6" s="24"/>
      <c r="D6" s="32" t="s">
        <v>18</v>
      </c>
      <c r="E6" s="24"/>
      <c r="F6" s="24"/>
      <c r="G6" s="24"/>
      <c r="H6" s="24"/>
      <c r="I6" s="112"/>
      <c r="J6" s="24"/>
      <c r="K6" s="26"/>
    </row>
    <row r="7" spans="2:11" ht="22.5" customHeight="1">
      <c r="B7" s="23"/>
      <c r="C7" s="24"/>
      <c r="D7" s="24"/>
      <c r="E7" s="441" t="str">
        <f>'Rekapitulace stavby'!K6</f>
        <v>Stavební úpravy interiér - Základní umělecká škola TGM</v>
      </c>
      <c r="F7" s="442"/>
      <c r="G7" s="442"/>
      <c r="H7" s="442"/>
      <c r="I7" s="112"/>
      <c r="J7" s="24"/>
      <c r="K7" s="26"/>
    </row>
    <row r="8" spans="2:11" s="1" customFormat="1" ht="15">
      <c r="B8" s="36"/>
      <c r="C8" s="37"/>
      <c r="D8" s="32" t="s">
        <v>94</v>
      </c>
      <c r="E8" s="37"/>
      <c r="F8" s="37"/>
      <c r="G8" s="37"/>
      <c r="H8" s="37"/>
      <c r="I8" s="113"/>
      <c r="J8" s="37"/>
      <c r="K8" s="40"/>
    </row>
    <row r="9" spans="2:11" s="1" customFormat="1" ht="36.95" customHeight="1">
      <c r="B9" s="36"/>
      <c r="C9" s="37"/>
      <c r="D9" s="37"/>
      <c r="E9" s="443" t="s">
        <v>416</v>
      </c>
      <c r="F9" s="444"/>
      <c r="G9" s="444"/>
      <c r="H9" s="444"/>
      <c r="I9" s="11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3"/>
      <c r="J10" s="37"/>
      <c r="K10" s="40"/>
    </row>
    <row r="11" spans="2:11" s="1" customFormat="1" ht="14.45" customHeight="1">
      <c r="B11" s="36"/>
      <c r="C11" s="37"/>
      <c r="D11" s="32" t="s">
        <v>20</v>
      </c>
      <c r="E11" s="37"/>
      <c r="F11" s="30" t="s">
        <v>21</v>
      </c>
      <c r="G11" s="37"/>
      <c r="H11" s="37"/>
      <c r="I11" s="114" t="s">
        <v>22</v>
      </c>
      <c r="J11" s="30" t="s">
        <v>21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33</v>
      </c>
      <c r="G12" s="37"/>
      <c r="H12" s="37"/>
      <c r="I12" s="114" t="s">
        <v>25</v>
      </c>
      <c r="J12" s="115" t="str">
        <f>'Rekapitulace stavby'!AN8</f>
        <v>22.3.2017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3"/>
      <c r="J13" s="37"/>
      <c r="K13" s="40"/>
    </row>
    <row r="14" spans="2:11" s="1" customFormat="1" ht="14.45" customHeight="1">
      <c r="B14" s="36"/>
      <c r="C14" s="37"/>
      <c r="D14" s="32" t="s">
        <v>27</v>
      </c>
      <c r="E14" s="37"/>
      <c r="F14" s="37"/>
      <c r="G14" s="37"/>
      <c r="H14" s="37"/>
      <c r="I14" s="114" t="s">
        <v>28</v>
      </c>
      <c r="J14" s="30" t="s">
        <v>21</v>
      </c>
      <c r="K14" s="40"/>
    </row>
    <row r="15" spans="2:11" s="1" customFormat="1" ht="18" customHeight="1">
      <c r="B15" s="36"/>
      <c r="C15" s="37"/>
      <c r="D15" s="37"/>
      <c r="E15" s="30" t="s">
        <v>29</v>
      </c>
      <c r="F15" s="37"/>
      <c r="G15" s="37"/>
      <c r="H15" s="37"/>
      <c r="I15" s="114" t="s">
        <v>30</v>
      </c>
      <c r="J15" s="30" t="s">
        <v>21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3"/>
      <c r="J16" s="37"/>
      <c r="K16" s="40"/>
    </row>
    <row r="17" spans="2:11" s="1" customFormat="1" ht="14.45" customHeight="1">
      <c r="B17" s="36"/>
      <c r="C17" s="37"/>
      <c r="D17" s="32" t="s">
        <v>31</v>
      </c>
      <c r="E17" s="37"/>
      <c r="F17" s="37"/>
      <c r="G17" s="37"/>
      <c r="H17" s="37"/>
      <c r="I17" s="114" t="s">
        <v>28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4" t="s">
        <v>30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3"/>
      <c r="J19" s="37"/>
      <c r="K19" s="40"/>
    </row>
    <row r="20" spans="2:11" s="1" customFormat="1" ht="14.45" customHeight="1">
      <c r="B20" s="36"/>
      <c r="C20" s="37"/>
      <c r="D20" s="32" t="s">
        <v>32</v>
      </c>
      <c r="E20" s="37"/>
      <c r="F20" s="37"/>
      <c r="G20" s="37"/>
      <c r="H20" s="37"/>
      <c r="I20" s="114" t="s">
        <v>28</v>
      </c>
      <c r="J20" s="30" t="s">
        <v>21</v>
      </c>
      <c r="K20" s="40"/>
    </row>
    <row r="21" spans="2:11" s="1" customFormat="1" ht="18" customHeight="1">
      <c r="B21" s="36"/>
      <c r="C21" s="37"/>
      <c r="D21" s="37"/>
      <c r="E21" s="30" t="s">
        <v>33</v>
      </c>
      <c r="F21" s="37"/>
      <c r="G21" s="37"/>
      <c r="H21" s="37"/>
      <c r="I21" s="114" t="s">
        <v>30</v>
      </c>
      <c r="J21" s="30" t="s">
        <v>21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3"/>
      <c r="J22" s="37"/>
      <c r="K22" s="40"/>
    </row>
    <row r="23" spans="2:11" s="1" customFormat="1" ht="14.45" customHeight="1">
      <c r="B23" s="36"/>
      <c r="C23" s="37"/>
      <c r="D23" s="32" t="s">
        <v>35</v>
      </c>
      <c r="E23" s="37"/>
      <c r="F23" s="37"/>
      <c r="G23" s="37"/>
      <c r="H23" s="37"/>
      <c r="I23" s="113"/>
      <c r="J23" s="37"/>
      <c r="K23" s="40"/>
    </row>
    <row r="24" spans="2:11" s="6" customFormat="1" ht="348" customHeight="1">
      <c r="B24" s="116"/>
      <c r="C24" s="117"/>
      <c r="D24" s="117"/>
      <c r="E24" s="422" t="s">
        <v>36</v>
      </c>
      <c r="F24" s="422"/>
      <c r="G24" s="422"/>
      <c r="H24" s="422"/>
      <c r="I24" s="118"/>
      <c r="J24" s="117"/>
      <c r="K24" s="119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3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0"/>
      <c r="J26" s="80"/>
      <c r="K26" s="121"/>
    </row>
    <row r="27" spans="2:11" s="1" customFormat="1" ht="25.35" customHeight="1">
      <c r="B27" s="36"/>
      <c r="C27" s="37"/>
      <c r="D27" s="122" t="s">
        <v>37</v>
      </c>
      <c r="E27" s="37"/>
      <c r="F27" s="37"/>
      <c r="G27" s="37"/>
      <c r="H27" s="37"/>
      <c r="I27" s="113"/>
      <c r="J27" s="123">
        <f>ROUND(J77,2)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0"/>
      <c r="J28" s="80"/>
      <c r="K28" s="121"/>
    </row>
    <row r="29" spans="2:11" s="1" customFormat="1" ht="14.45" customHeight="1">
      <c r="B29" s="36"/>
      <c r="C29" s="37"/>
      <c r="D29" s="37"/>
      <c r="E29" s="37"/>
      <c r="F29" s="41" t="s">
        <v>39</v>
      </c>
      <c r="G29" s="37"/>
      <c r="H29" s="37"/>
      <c r="I29" s="124" t="s">
        <v>38</v>
      </c>
      <c r="J29" s="41" t="s">
        <v>40</v>
      </c>
      <c r="K29" s="40"/>
    </row>
    <row r="30" spans="2:11" s="1" customFormat="1" ht="14.45" customHeight="1">
      <c r="B30" s="36"/>
      <c r="C30" s="37"/>
      <c r="D30" s="44" t="s">
        <v>41</v>
      </c>
      <c r="E30" s="44" t="s">
        <v>42</v>
      </c>
      <c r="F30" s="125">
        <f>ROUND(SUM(BE77:BE79),2)</f>
        <v>0</v>
      </c>
      <c r="G30" s="37"/>
      <c r="H30" s="37"/>
      <c r="I30" s="126">
        <v>0.21</v>
      </c>
      <c r="J30" s="125">
        <f>ROUND(ROUND((SUM(BE77:BE79)),2)*I30,2)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43</v>
      </c>
      <c r="F31" s="125">
        <f>ROUND(SUM(BF77:BF79),2)</f>
        <v>0</v>
      </c>
      <c r="G31" s="37"/>
      <c r="H31" s="37"/>
      <c r="I31" s="126">
        <v>0.15</v>
      </c>
      <c r="J31" s="125">
        <f>ROUND(ROUND((SUM(BF77:BF79)),2)*I31,2)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44</v>
      </c>
      <c r="F32" s="125">
        <f>ROUND(SUM(BG77:BG79),2)</f>
        <v>0</v>
      </c>
      <c r="G32" s="37"/>
      <c r="H32" s="37"/>
      <c r="I32" s="126">
        <v>0.21</v>
      </c>
      <c r="J32" s="125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45</v>
      </c>
      <c r="F33" s="125">
        <f>ROUND(SUM(BH77:BH79),2)</f>
        <v>0</v>
      </c>
      <c r="G33" s="37"/>
      <c r="H33" s="37"/>
      <c r="I33" s="126">
        <v>0.15</v>
      </c>
      <c r="J33" s="125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46</v>
      </c>
      <c r="F34" s="125">
        <f>ROUND(SUM(BI77:BI79),2)</f>
        <v>0</v>
      </c>
      <c r="G34" s="37"/>
      <c r="H34" s="37"/>
      <c r="I34" s="126">
        <v>0</v>
      </c>
      <c r="J34" s="125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3"/>
      <c r="J35" s="37"/>
      <c r="K35" s="40"/>
    </row>
    <row r="36" spans="2:11" s="1" customFormat="1" ht="25.35" customHeight="1">
      <c r="B36" s="36"/>
      <c r="C36" s="127"/>
      <c r="D36" s="128" t="s">
        <v>47</v>
      </c>
      <c r="E36" s="74"/>
      <c r="F36" s="74"/>
      <c r="G36" s="129" t="s">
        <v>48</v>
      </c>
      <c r="H36" s="130" t="s">
        <v>49</v>
      </c>
      <c r="I36" s="131"/>
      <c r="J36" s="132">
        <f>SUM(J27:J34)</f>
        <v>0</v>
      </c>
      <c r="K36" s="133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4"/>
      <c r="J37" s="52"/>
      <c r="K37" s="53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6"/>
      <c r="C42" s="25" t="s">
        <v>95</v>
      </c>
      <c r="D42" s="37"/>
      <c r="E42" s="37"/>
      <c r="F42" s="37"/>
      <c r="G42" s="37"/>
      <c r="H42" s="37"/>
      <c r="I42" s="113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3"/>
      <c r="J43" s="37"/>
      <c r="K43" s="40"/>
    </row>
    <row r="44" spans="2:11" s="1" customFormat="1" ht="14.45" customHeight="1">
      <c r="B44" s="36"/>
      <c r="C44" s="32" t="s">
        <v>18</v>
      </c>
      <c r="D44" s="37"/>
      <c r="E44" s="37"/>
      <c r="F44" s="37"/>
      <c r="G44" s="37"/>
      <c r="H44" s="37"/>
      <c r="I44" s="113"/>
      <c r="J44" s="37"/>
      <c r="K44" s="40"/>
    </row>
    <row r="45" spans="2:11" s="1" customFormat="1" ht="22.5" customHeight="1">
      <c r="B45" s="36"/>
      <c r="C45" s="37"/>
      <c r="D45" s="37"/>
      <c r="E45" s="441" t="str">
        <f>E7</f>
        <v>Stavební úpravy interiér - Základní umělecká škola TGM</v>
      </c>
      <c r="F45" s="442"/>
      <c r="G45" s="442"/>
      <c r="H45" s="442"/>
      <c r="I45" s="113"/>
      <c r="J45" s="37"/>
      <c r="K45" s="40"/>
    </row>
    <row r="46" spans="2:11" s="1" customFormat="1" ht="14.45" customHeight="1">
      <c r="B46" s="36"/>
      <c r="C46" s="32" t="s">
        <v>94</v>
      </c>
      <c r="D46" s="37"/>
      <c r="E46" s="37"/>
      <c r="F46" s="37"/>
      <c r="G46" s="37"/>
      <c r="H46" s="37"/>
      <c r="I46" s="113"/>
      <c r="J46" s="37"/>
      <c r="K46" s="40"/>
    </row>
    <row r="47" spans="2:11" s="1" customFormat="1" ht="30" customHeight="1">
      <c r="B47" s="36"/>
      <c r="C47" s="37"/>
      <c r="D47" s="37"/>
      <c r="E47" s="443" t="str">
        <f>E9</f>
        <v>V01 - Vybavení - Učebna pro práci s digitálními technologiemi v návaznosti na náplň činnosti hudebních oborů</v>
      </c>
      <c r="F47" s="444"/>
      <c r="G47" s="444"/>
      <c r="H47" s="444"/>
      <c r="I47" s="113"/>
      <c r="J47" s="37"/>
      <c r="K47" s="40"/>
    </row>
    <row r="48" spans="2:11" s="1" customFormat="1" ht="13.5">
      <c r="B48" s="36"/>
      <c r="C48" s="37"/>
      <c r="D48" s="37"/>
      <c r="E48" s="37"/>
      <c r="F48" s="37"/>
      <c r="G48" s="37"/>
      <c r="H48" s="37"/>
      <c r="I48" s="113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 xml:space="preserve"> </v>
      </c>
      <c r="G49" s="37"/>
      <c r="H49" s="37"/>
      <c r="I49" s="114" t="s">
        <v>25</v>
      </c>
      <c r="J49" s="115" t="str">
        <f>IF(J12="","",J12)</f>
        <v>22.3.2017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3"/>
      <c r="J50" s="37"/>
      <c r="K50" s="40"/>
    </row>
    <row r="51" spans="2:11" s="1" customFormat="1" ht="15">
      <c r="B51" s="36"/>
      <c r="C51" s="32" t="s">
        <v>27</v>
      </c>
      <c r="D51" s="37"/>
      <c r="E51" s="37"/>
      <c r="F51" s="30" t="str">
        <f>E15</f>
        <v>ZUŠ T.G. Masaryka, nám. T.G.M. 1626/7, Chomutov</v>
      </c>
      <c r="G51" s="37"/>
      <c r="H51" s="37"/>
      <c r="I51" s="114" t="s">
        <v>32</v>
      </c>
      <c r="J51" s="30" t="str">
        <f>E21</f>
        <v xml:space="preserve"> </v>
      </c>
      <c r="K51" s="40"/>
    </row>
    <row r="52" spans="2:11" s="1" customFormat="1" ht="14.45" customHeight="1">
      <c r="B52" s="36"/>
      <c r="C52" s="32" t="s">
        <v>31</v>
      </c>
      <c r="D52" s="37"/>
      <c r="E52" s="37"/>
      <c r="F52" s="30" t="str">
        <f>IF(E18="","",E18)</f>
        <v/>
      </c>
      <c r="G52" s="37"/>
      <c r="H52" s="37"/>
      <c r="I52" s="113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3"/>
      <c r="J53" s="37"/>
      <c r="K53" s="40"/>
    </row>
    <row r="54" spans="2:11" s="1" customFormat="1" ht="29.25" customHeight="1">
      <c r="B54" s="36"/>
      <c r="C54" s="139" t="s">
        <v>96</v>
      </c>
      <c r="D54" s="127"/>
      <c r="E54" s="127"/>
      <c r="F54" s="127"/>
      <c r="G54" s="127"/>
      <c r="H54" s="127"/>
      <c r="I54" s="140"/>
      <c r="J54" s="141" t="s">
        <v>97</v>
      </c>
      <c r="K54" s="142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3"/>
      <c r="J55" s="37"/>
      <c r="K55" s="40"/>
    </row>
    <row r="56" spans="2:47" s="1" customFormat="1" ht="29.25" customHeight="1">
      <c r="B56" s="36"/>
      <c r="C56" s="143" t="s">
        <v>98</v>
      </c>
      <c r="D56" s="37"/>
      <c r="E56" s="37"/>
      <c r="F56" s="37"/>
      <c r="G56" s="37"/>
      <c r="H56" s="37"/>
      <c r="I56" s="113"/>
      <c r="J56" s="123">
        <f>J77</f>
        <v>0</v>
      </c>
      <c r="K56" s="40"/>
      <c r="AU56" s="19" t="s">
        <v>99</v>
      </c>
    </row>
    <row r="57" spans="2:11" s="7" customFormat="1" ht="24.95" customHeight="1">
      <c r="B57" s="144"/>
      <c r="C57" s="145"/>
      <c r="D57" s="146" t="s">
        <v>121</v>
      </c>
      <c r="E57" s="147"/>
      <c r="F57" s="147"/>
      <c r="G57" s="147"/>
      <c r="H57" s="147"/>
      <c r="I57" s="148"/>
      <c r="J57" s="149">
        <f>J78</f>
        <v>0</v>
      </c>
      <c r="K57" s="150"/>
    </row>
    <row r="58" spans="2:11" s="1" customFormat="1" ht="21.75" customHeight="1">
      <c r="B58" s="36"/>
      <c r="C58" s="37"/>
      <c r="D58" s="37"/>
      <c r="E58" s="37"/>
      <c r="F58" s="37"/>
      <c r="G58" s="37"/>
      <c r="H58" s="37"/>
      <c r="I58" s="113"/>
      <c r="J58" s="37"/>
      <c r="K58" s="40"/>
    </row>
    <row r="59" spans="2:11" s="1" customFormat="1" ht="6.95" customHeight="1">
      <c r="B59" s="51"/>
      <c r="C59" s="52"/>
      <c r="D59" s="52"/>
      <c r="E59" s="52"/>
      <c r="F59" s="52"/>
      <c r="G59" s="52"/>
      <c r="H59" s="52"/>
      <c r="I59" s="134"/>
      <c r="J59" s="52"/>
      <c r="K59" s="53"/>
    </row>
    <row r="63" spans="2:12" s="1" customFormat="1" ht="6.95" customHeight="1">
      <c r="B63" s="54"/>
      <c r="C63" s="55"/>
      <c r="D63" s="55"/>
      <c r="E63" s="55"/>
      <c r="F63" s="55"/>
      <c r="G63" s="55"/>
      <c r="H63" s="55"/>
      <c r="I63" s="137"/>
      <c r="J63" s="55"/>
      <c r="K63" s="55"/>
      <c r="L63" s="56"/>
    </row>
    <row r="64" spans="2:12" s="1" customFormat="1" ht="36.95" customHeight="1">
      <c r="B64" s="36"/>
      <c r="C64" s="57" t="s">
        <v>100</v>
      </c>
      <c r="D64" s="58"/>
      <c r="E64" s="58"/>
      <c r="F64" s="58"/>
      <c r="G64" s="58"/>
      <c r="H64" s="58"/>
      <c r="I64" s="151"/>
      <c r="J64" s="58"/>
      <c r="K64" s="58"/>
      <c r="L64" s="56"/>
    </row>
    <row r="65" spans="2:12" s="1" customFormat="1" ht="6.95" customHeight="1">
      <c r="B65" s="36"/>
      <c r="C65" s="58"/>
      <c r="D65" s="58"/>
      <c r="E65" s="58"/>
      <c r="F65" s="58"/>
      <c r="G65" s="58"/>
      <c r="H65" s="58"/>
      <c r="I65" s="151"/>
      <c r="J65" s="58"/>
      <c r="K65" s="58"/>
      <c r="L65" s="56"/>
    </row>
    <row r="66" spans="2:12" s="1" customFormat="1" ht="14.45" customHeight="1">
      <c r="B66" s="36"/>
      <c r="C66" s="60" t="s">
        <v>18</v>
      </c>
      <c r="D66" s="58"/>
      <c r="E66" s="58"/>
      <c r="F66" s="58"/>
      <c r="G66" s="58"/>
      <c r="H66" s="58"/>
      <c r="I66" s="151"/>
      <c r="J66" s="58"/>
      <c r="K66" s="58"/>
      <c r="L66" s="56"/>
    </row>
    <row r="67" spans="2:12" s="1" customFormat="1" ht="22.5" customHeight="1">
      <c r="B67" s="36"/>
      <c r="C67" s="58"/>
      <c r="D67" s="58"/>
      <c r="E67" s="437" t="str">
        <f>E7</f>
        <v>Stavební úpravy interiér - Základní umělecká škola TGM</v>
      </c>
      <c r="F67" s="438"/>
      <c r="G67" s="438"/>
      <c r="H67" s="438"/>
      <c r="I67" s="151"/>
      <c r="J67" s="58"/>
      <c r="K67" s="58"/>
      <c r="L67" s="56"/>
    </row>
    <row r="68" spans="2:12" s="1" customFormat="1" ht="14.45" customHeight="1">
      <c r="B68" s="36"/>
      <c r="C68" s="60" t="s">
        <v>94</v>
      </c>
      <c r="D68" s="58"/>
      <c r="E68" s="58"/>
      <c r="F68" s="58"/>
      <c r="G68" s="58"/>
      <c r="H68" s="58"/>
      <c r="I68" s="151"/>
      <c r="J68" s="58"/>
      <c r="K68" s="58"/>
      <c r="L68" s="56"/>
    </row>
    <row r="69" spans="2:12" s="1" customFormat="1" ht="33.75" customHeight="1">
      <c r="B69" s="36"/>
      <c r="C69" s="58"/>
      <c r="D69" s="58"/>
      <c r="E69" s="402" t="str">
        <f>E9</f>
        <v>V01 - Vybavení - Učebna pro práci s digitálními technologiemi v návaznosti na náplň činnosti hudebních oborů</v>
      </c>
      <c r="F69" s="439"/>
      <c r="G69" s="439"/>
      <c r="H69" s="439"/>
      <c r="I69" s="151"/>
      <c r="J69" s="58"/>
      <c r="K69" s="58"/>
      <c r="L69" s="56"/>
    </row>
    <row r="70" spans="2:12" s="1" customFormat="1" ht="6.95" customHeight="1">
      <c r="B70" s="36"/>
      <c r="C70" s="58"/>
      <c r="D70" s="58"/>
      <c r="E70" s="58"/>
      <c r="F70" s="58"/>
      <c r="G70" s="58"/>
      <c r="H70" s="58"/>
      <c r="I70" s="151"/>
      <c r="J70" s="58"/>
      <c r="K70" s="58"/>
      <c r="L70" s="56"/>
    </row>
    <row r="71" spans="2:12" s="1" customFormat="1" ht="18" customHeight="1">
      <c r="B71" s="36"/>
      <c r="C71" s="60" t="s">
        <v>23</v>
      </c>
      <c r="D71" s="58"/>
      <c r="E71" s="58"/>
      <c r="F71" s="152" t="str">
        <f>F12</f>
        <v xml:space="preserve"> </v>
      </c>
      <c r="G71" s="58"/>
      <c r="H71" s="58"/>
      <c r="I71" s="153" t="s">
        <v>25</v>
      </c>
      <c r="J71" s="68" t="str">
        <f>IF(J12="","",J12)</f>
        <v>22.3.2017</v>
      </c>
      <c r="K71" s="58"/>
      <c r="L71" s="56"/>
    </row>
    <row r="72" spans="2:12" s="1" customFormat="1" ht="6.95" customHeight="1">
      <c r="B72" s="36"/>
      <c r="C72" s="58"/>
      <c r="D72" s="58"/>
      <c r="E72" s="58"/>
      <c r="F72" s="58"/>
      <c r="G72" s="58"/>
      <c r="H72" s="58"/>
      <c r="I72" s="151"/>
      <c r="J72" s="58"/>
      <c r="K72" s="58"/>
      <c r="L72" s="56"/>
    </row>
    <row r="73" spans="2:12" s="1" customFormat="1" ht="15">
      <c r="B73" s="36"/>
      <c r="C73" s="60" t="s">
        <v>27</v>
      </c>
      <c r="D73" s="58"/>
      <c r="E73" s="58"/>
      <c r="F73" s="152" t="str">
        <f>E15</f>
        <v>ZUŠ T.G. Masaryka, nám. T.G.M. 1626/7, Chomutov</v>
      </c>
      <c r="G73" s="58"/>
      <c r="H73" s="58"/>
      <c r="I73" s="153" t="s">
        <v>32</v>
      </c>
      <c r="J73" s="152" t="str">
        <f>E21</f>
        <v xml:space="preserve"> </v>
      </c>
      <c r="K73" s="58"/>
      <c r="L73" s="56"/>
    </row>
    <row r="74" spans="2:12" s="1" customFormat="1" ht="14.45" customHeight="1">
      <c r="B74" s="36"/>
      <c r="C74" s="60" t="s">
        <v>31</v>
      </c>
      <c r="D74" s="58"/>
      <c r="E74" s="58"/>
      <c r="F74" s="152" t="str">
        <f>IF(E18="","",E18)</f>
        <v/>
      </c>
      <c r="G74" s="58"/>
      <c r="H74" s="58"/>
      <c r="I74" s="151"/>
      <c r="J74" s="58"/>
      <c r="K74" s="58"/>
      <c r="L74" s="56"/>
    </row>
    <row r="75" spans="2:12" s="1" customFormat="1" ht="10.35" customHeight="1">
      <c r="B75" s="36"/>
      <c r="C75" s="58"/>
      <c r="D75" s="58"/>
      <c r="E75" s="58"/>
      <c r="F75" s="58"/>
      <c r="G75" s="58"/>
      <c r="H75" s="58"/>
      <c r="I75" s="151"/>
      <c r="J75" s="58"/>
      <c r="K75" s="58"/>
      <c r="L75" s="56"/>
    </row>
    <row r="76" spans="2:20" s="8" customFormat="1" ht="29.25" customHeight="1">
      <c r="B76" s="154"/>
      <c r="C76" s="155" t="s">
        <v>101</v>
      </c>
      <c r="D76" s="156" t="s">
        <v>56</v>
      </c>
      <c r="E76" s="156" t="s">
        <v>52</v>
      </c>
      <c r="F76" s="156" t="s">
        <v>102</v>
      </c>
      <c r="G76" s="156" t="s">
        <v>103</v>
      </c>
      <c r="H76" s="156" t="s">
        <v>104</v>
      </c>
      <c r="I76" s="157" t="s">
        <v>105</v>
      </c>
      <c r="J76" s="156" t="s">
        <v>97</v>
      </c>
      <c r="K76" s="158" t="s">
        <v>106</v>
      </c>
      <c r="L76" s="159"/>
      <c r="M76" s="76" t="s">
        <v>107</v>
      </c>
      <c r="N76" s="77" t="s">
        <v>41</v>
      </c>
      <c r="O76" s="77" t="s">
        <v>108</v>
      </c>
      <c r="P76" s="77" t="s">
        <v>109</v>
      </c>
      <c r="Q76" s="77" t="s">
        <v>110</v>
      </c>
      <c r="R76" s="77" t="s">
        <v>111</v>
      </c>
      <c r="S76" s="77" t="s">
        <v>112</v>
      </c>
      <c r="T76" s="78" t="s">
        <v>113</v>
      </c>
    </row>
    <row r="77" spans="2:63" s="1" customFormat="1" ht="29.25" customHeight="1">
      <c r="B77" s="36"/>
      <c r="C77" s="82" t="s">
        <v>98</v>
      </c>
      <c r="D77" s="58"/>
      <c r="E77" s="58"/>
      <c r="F77" s="58"/>
      <c r="G77" s="58"/>
      <c r="H77" s="58"/>
      <c r="I77" s="151"/>
      <c r="J77" s="160">
        <f>BK77</f>
        <v>0</v>
      </c>
      <c r="K77" s="58"/>
      <c r="L77" s="56"/>
      <c r="M77" s="79"/>
      <c r="N77" s="80"/>
      <c r="O77" s="80"/>
      <c r="P77" s="161">
        <f>P78</f>
        <v>0</v>
      </c>
      <c r="Q77" s="80"/>
      <c r="R77" s="161">
        <f>R78</f>
        <v>0</v>
      </c>
      <c r="S77" s="80"/>
      <c r="T77" s="162">
        <f>T78</f>
        <v>0</v>
      </c>
      <c r="AT77" s="19" t="s">
        <v>70</v>
      </c>
      <c r="AU77" s="19" t="s">
        <v>99</v>
      </c>
      <c r="BK77" s="163">
        <f>BK78</f>
        <v>0</v>
      </c>
    </row>
    <row r="78" spans="2:63" s="9" customFormat="1" ht="37.35" customHeight="1">
      <c r="B78" s="164"/>
      <c r="C78" s="165"/>
      <c r="D78" s="175" t="s">
        <v>70</v>
      </c>
      <c r="E78" s="189" t="s">
        <v>122</v>
      </c>
      <c r="F78" s="189" t="s">
        <v>123</v>
      </c>
      <c r="G78" s="165"/>
      <c r="H78" s="165"/>
      <c r="I78" s="166"/>
      <c r="J78" s="190">
        <f>BK78</f>
        <v>0</v>
      </c>
      <c r="K78" s="165"/>
      <c r="L78" s="167"/>
      <c r="M78" s="168"/>
      <c r="N78" s="169"/>
      <c r="O78" s="169"/>
      <c r="P78" s="170">
        <f>P79</f>
        <v>0</v>
      </c>
      <c r="Q78" s="169"/>
      <c r="R78" s="170">
        <f>R79</f>
        <v>0</v>
      </c>
      <c r="S78" s="169"/>
      <c r="T78" s="171">
        <f>T79</f>
        <v>0</v>
      </c>
      <c r="AR78" s="172" t="s">
        <v>116</v>
      </c>
      <c r="AT78" s="173" t="s">
        <v>70</v>
      </c>
      <c r="AU78" s="173" t="s">
        <v>71</v>
      </c>
      <c r="AY78" s="172" t="s">
        <v>114</v>
      </c>
      <c r="BK78" s="174">
        <f>BK79</f>
        <v>0</v>
      </c>
    </row>
    <row r="79" spans="2:65" s="1" customFormat="1" ht="22.5" customHeight="1">
      <c r="B79" s="36"/>
      <c r="C79" s="176" t="s">
        <v>77</v>
      </c>
      <c r="D79" s="176" t="s">
        <v>115</v>
      </c>
      <c r="E79" s="177" t="s">
        <v>134</v>
      </c>
      <c r="F79" s="178" t="s">
        <v>135</v>
      </c>
      <c r="G79" s="179" t="s">
        <v>128</v>
      </c>
      <c r="H79" s="180">
        <v>1</v>
      </c>
      <c r="I79" s="181">
        <f>'Příloha V01'!G31</f>
        <v>0</v>
      </c>
      <c r="J79" s="182">
        <f>ROUND(I79*H79,2)</f>
        <v>0</v>
      </c>
      <c r="K79" s="178" t="s">
        <v>21</v>
      </c>
      <c r="L79" s="56"/>
      <c r="M79" s="183" t="s">
        <v>21</v>
      </c>
      <c r="N79" s="185" t="s">
        <v>42</v>
      </c>
      <c r="O79" s="186"/>
      <c r="P79" s="187">
        <f>O79*H79</f>
        <v>0</v>
      </c>
      <c r="Q79" s="187">
        <v>0</v>
      </c>
      <c r="R79" s="187">
        <f>Q79*H79</f>
        <v>0</v>
      </c>
      <c r="S79" s="187">
        <v>0</v>
      </c>
      <c r="T79" s="188">
        <f>S79*H79</f>
        <v>0</v>
      </c>
      <c r="AR79" s="19" t="s">
        <v>124</v>
      </c>
      <c r="AT79" s="19" t="s">
        <v>115</v>
      </c>
      <c r="AU79" s="19" t="s">
        <v>77</v>
      </c>
      <c r="AY79" s="19" t="s">
        <v>114</v>
      </c>
      <c r="BE79" s="184">
        <f>IF(N79="základní",J79,0)</f>
        <v>0</v>
      </c>
      <c r="BF79" s="184">
        <f>IF(N79="snížená",J79,0)</f>
        <v>0</v>
      </c>
      <c r="BG79" s="184">
        <f>IF(N79="zákl. přenesená",J79,0)</f>
        <v>0</v>
      </c>
      <c r="BH79" s="184">
        <f>IF(N79="sníž. přenesená",J79,0)</f>
        <v>0</v>
      </c>
      <c r="BI79" s="184">
        <f>IF(N79="nulová",J79,0)</f>
        <v>0</v>
      </c>
      <c r="BJ79" s="19" t="s">
        <v>77</v>
      </c>
      <c r="BK79" s="184">
        <f>ROUND(I79*H79,2)</f>
        <v>0</v>
      </c>
      <c r="BL79" s="19" t="s">
        <v>124</v>
      </c>
      <c r="BM79" s="19" t="s">
        <v>136</v>
      </c>
    </row>
    <row r="80" spans="2:12" s="1" customFormat="1" ht="6.95" customHeight="1">
      <c r="B80" s="51"/>
      <c r="C80" s="52"/>
      <c r="D80" s="52"/>
      <c r="E80" s="52"/>
      <c r="F80" s="52"/>
      <c r="G80" s="52"/>
      <c r="H80" s="52"/>
      <c r="I80" s="134"/>
      <c r="J80" s="52"/>
      <c r="K80" s="52"/>
      <c r="L80" s="56"/>
    </row>
  </sheetData>
  <autoFilter ref="C76:K79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showGridLines="0" zoomScale="85" zoomScaleNormal="85" workbookViewId="0" topLeftCell="A1">
      <pane ySplit="3" topLeftCell="A4" activePane="bottomLeft" state="frozen"/>
      <selection pane="bottomLeft" activeCell="C31" sqref="C31"/>
    </sheetView>
  </sheetViews>
  <sheetFormatPr defaultColWidth="9.33203125" defaultRowHeight="13.5"/>
  <cols>
    <col min="1" max="1" width="6.5" style="269" customWidth="1"/>
    <col min="2" max="2" width="33.5" style="270" customWidth="1"/>
    <col min="3" max="3" width="102.33203125" style="269" customWidth="1"/>
    <col min="4" max="4" width="8.5" style="379" customWidth="1"/>
    <col min="5" max="5" width="11.5" style="379" customWidth="1"/>
    <col min="6" max="6" width="20.33203125" style="379" customWidth="1"/>
    <col min="7" max="7" width="24.33203125" style="269" customWidth="1"/>
    <col min="8" max="16384" width="9.33203125" style="269" customWidth="1"/>
  </cols>
  <sheetData>
    <row r="1" spans="1:7" ht="24.95" customHeight="1">
      <c r="A1" s="319" t="s">
        <v>326</v>
      </c>
      <c r="B1" s="320"/>
      <c r="C1" s="320" t="s">
        <v>418</v>
      </c>
      <c r="D1" s="374"/>
      <c r="E1" s="374"/>
      <c r="F1" s="374"/>
      <c r="G1" s="361"/>
    </row>
    <row r="2" spans="1:7" ht="24.95" customHeight="1">
      <c r="A2" s="322" t="s">
        <v>23</v>
      </c>
      <c r="B2" s="323"/>
      <c r="C2" s="323" t="s">
        <v>324</v>
      </c>
      <c r="D2" s="374"/>
      <c r="E2" s="374"/>
      <c r="F2" s="374"/>
      <c r="G2" s="361"/>
    </row>
    <row r="3" spans="1:7" ht="30">
      <c r="A3" s="362" t="s">
        <v>397</v>
      </c>
      <c r="B3" s="363" t="s">
        <v>417</v>
      </c>
      <c r="C3" s="364" t="s">
        <v>396</v>
      </c>
      <c r="D3" s="364" t="s">
        <v>103</v>
      </c>
      <c r="E3" s="364" t="s">
        <v>395</v>
      </c>
      <c r="F3" s="364" t="s">
        <v>394</v>
      </c>
      <c r="G3" s="364" t="s">
        <v>393</v>
      </c>
    </row>
    <row r="4" spans="1:7" s="275" customFormat="1" ht="24.95" customHeight="1">
      <c r="A4" s="447" t="s">
        <v>419</v>
      </c>
      <c r="B4" s="448"/>
      <c r="C4" s="448"/>
      <c r="D4" s="448"/>
      <c r="E4" s="448"/>
      <c r="F4" s="448"/>
      <c r="G4" s="449"/>
    </row>
    <row r="5" spans="1:7" s="272" customFormat="1" ht="15">
      <c r="A5" s="365"/>
      <c r="B5" s="365"/>
      <c r="C5" s="366" t="s">
        <v>420</v>
      </c>
      <c r="D5" s="375"/>
      <c r="E5" s="376"/>
      <c r="F5" s="377"/>
      <c r="G5" s="369">
        <f>SUM(G6:G14)</f>
        <v>0</v>
      </c>
    </row>
    <row r="6" spans="1:7" s="272" customFormat="1" ht="24.95" customHeight="1">
      <c r="A6" s="382">
        <v>51</v>
      </c>
      <c r="B6" s="383"/>
      <c r="C6" s="392" t="s">
        <v>376</v>
      </c>
      <c r="D6" s="382" t="s">
        <v>118</v>
      </c>
      <c r="E6" s="385">
        <v>4</v>
      </c>
      <c r="F6" s="391"/>
      <c r="G6" s="393">
        <f aca="true" t="shared" si="0" ref="G6:G14">E6*F6</f>
        <v>0</v>
      </c>
    </row>
    <row r="7" spans="1:7" s="272" customFormat="1" ht="24.95" customHeight="1">
      <c r="A7" s="382">
        <v>52</v>
      </c>
      <c r="B7" s="383"/>
      <c r="C7" s="392" t="s">
        <v>392</v>
      </c>
      <c r="D7" s="382" t="s">
        <v>118</v>
      </c>
      <c r="E7" s="385">
        <f>E6</f>
        <v>4</v>
      </c>
      <c r="F7" s="391"/>
      <c r="G7" s="393">
        <f t="shared" si="0"/>
        <v>0</v>
      </c>
    </row>
    <row r="8" spans="1:7" s="272" customFormat="1" ht="24.95" customHeight="1">
      <c r="A8" s="382">
        <v>53</v>
      </c>
      <c r="B8" s="383"/>
      <c r="C8" s="392" t="s">
        <v>391</v>
      </c>
      <c r="D8" s="382" t="s">
        <v>118</v>
      </c>
      <c r="E8" s="385">
        <v>1</v>
      </c>
      <c r="F8" s="391"/>
      <c r="G8" s="393">
        <f t="shared" si="0"/>
        <v>0</v>
      </c>
    </row>
    <row r="9" spans="1:7" s="272" customFormat="1" ht="24.95" customHeight="1">
      <c r="A9" s="382">
        <v>54</v>
      </c>
      <c r="B9" s="383"/>
      <c r="C9" s="392" t="s">
        <v>390</v>
      </c>
      <c r="D9" s="382" t="s">
        <v>118</v>
      </c>
      <c r="E9" s="385">
        <f>E8</f>
        <v>1</v>
      </c>
      <c r="F9" s="391"/>
      <c r="G9" s="393">
        <f t="shared" si="0"/>
        <v>0</v>
      </c>
    </row>
    <row r="10" spans="1:7" s="272" customFormat="1" ht="24.95" customHeight="1">
      <c r="A10" s="382">
        <v>55</v>
      </c>
      <c r="B10" s="383"/>
      <c r="C10" s="392" t="s">
        <v>422</v>
      </c>
      <c r="D10" s="382" t="s">
        <v>118</v>
      </c>
      <c r="E10" s="385">
        <v>4</v>
      </c>
      <c r="F10" s="391"/>
      <c r="G10" s="393">
        <f t="shared" si="0"/>
        <v>0</v>
      </c>
    </row>
    <row r="11" spans="1:7" s="272" customFormat="1" ht="24.95" customHeight="1">
      <c r="A11" s="382">
        <v>56</v>
      </c>
      <c r="B11" s="383"/>
      <c r="C11" s="392" t="s">
        <v>389</v>
      </c>
      <c r="D11" s="382" t="s">
        <v>118</v>
      </c>
      <c r="E11" s="385">
        <f>E10</f>
        <v>4</v>
      </c>
      <c r="F11" s="391"/>
      <c r="G11" s="393">
        <f t="shared" si="0"/>
        <v>0</v>
      </c>
    </row>
    <row r="12" spans="1:7" s="272" customFormat="1" ht="30">
      <c r="A12" s="382">
        <v>57</v>
      </c>
      <c r="B12" s="383"/>
      <c r="C12" s="392" t="s">
        <v>412</v>
      </c>
      <c r="D12" s="382" t="s">
        <v>117</v>
      </c>
      <c r="E12" s="385">
        <v>500</v>
      </c>
      <c r="F12" s="391"/>
      <c r="G12" s="393">
        <f t="shared" si="0"/>
        <v>0</v>
      </c>
    </row>
    <row r="13" spans="1:7" s="272" customFormat="1" ht="24.95" customHeight="1">
      <c r="A13" s="382">
        <v>58</v>
      </c>
      <c r="B13" s="383"/>
      <c r="C13" s="392" t="s">
        <v>423</v>
      </c>
      <c r="D13" s="382" t="s">
        <v>117</v>
      </c>
      <c r="E13" s="385">
        <f>E12</f>
        <v>500</v>
      </c>
      <c r="F13" s="391"/>
      <c r="G13" s="393">
        <f t="shared" si="0"/>
        <v>0</v>
      </c>
    </row>
    <row r="14" spans="1:7" s="272" customFormat="1" ht="24.95" customHeight="1">
      <c r="A14" s="382">
        <v>59</v>
      </c>
      <c r="B14" s="386"/>
      <c r="C14" s="392" t="s">
        <v>388</v>
      </c>
      <c r="D14" s="387" t="s">
        <v>119</v>
      </c>
      <c r="E14" s="388">
        <v>1</v>
      </c>
      <c r="F14" s="391"/>
      <c r="G14" s="393">
        <f t="shared" si="0"/>
        <v>0</v>
      </c>
    </row>
    <row r="15" spans="1:7" s="275" customFormat="1" ht="24.95" customHeight="1">
      <c r="A15" s="446" t="s">
        <v>421</v>
      </c>
      <c r="B15" s="446"/>
      <c r="C15" s="446"/>
      <c r="D15" s="446"/>
      <c r="E15" s="446"/>
      <c r="F15" s="446"/>
      <c r="G15" s="446"/>
    </row>
    <row r="16" spans="1:7" s="272" customFormat="1" ht="24.95" customHeight="1">
      <c r="A16" s="368"/>
      <c r="B16" s="368"/>
      <c r="C16" s="389" t="s">
        <v>387</v>
      </c>
      <c r="D16" s="368"/>
      <c r="E16" s="390"/>
      <c r="F16" s="376"/>
      <c r="G16" s="367">
        <f>SUM(G17:G23)</f>
        <v>0</v>
      </c>
    </row>
    <row r="17" spans="1:7" s="272" customFormat="1" ht="24.95" customHeight="1">
      <c r="A17" s="382">
        <v>86</v>
      </c>
      <c r="B17" s="316" t="s">
        <v>405</v>
      </c>
      <c r="C17" s="384" t="s">
        <v>424</v>
      </c>
      <c r="D17" s="382" t="s">
        <v>118</v>
      </c>
      <c r="E17" s="385">
        <v>1</v>
      </c>
      <c r="F17" s="391"/>
      <c r="G17" s="393">
        <f aca="true" t="shared" si="1" ref="G17:G23">E17*F17</f>
        <v>0</v>
      </c>
    </row>
    <row r="18" spans="1:7" s="272" customFormat="1" ht="24.95" customHeight="1">
      <c r="A18" s="382">
        <v>87</v>
      </c>
      <c r="B18" s="316" t="s">
        <v>405</v>
      </c>
      <c r="C18" s="384" t="s">
        <v>425</v>
      </c>
      <c r="D18" s="382" t="s">
        <v>118</v>
      </c>
      <c r="E18" s="385">
        <v>1</v>
      </c>
      <c r="F18" s="391"/>
      <c r="G18" s="393">
        <f t="shared" si="1"/>
        <v>0</v>
      </c>
    </row>
    <row r="19" spans="1:7" s="272" customFormat="1" ht="24.95" customHeight="1">
      <c r="A19" s="382">
        <v>88</v>
      </c>
      <c r="B19" s="316" t="s">
        <v>405</v>
      </c>
      <c r="C19" s="384" t="s">
        <v>426</v>
      </c>
      <c r="D19" s="382" t="s">
        <v>118</v>
      </c>
      <c r="E19" s="385">
        <v>1</v>
      </c>
      <c r="F19" s="391"/>
      <c r="G19" s="393">
        <f t="shared" si="1"/>
        <v>0</v>
      </c>
    </row>
    <row r="20" spans="1:7" s="272" customFormat="1" ht="24.95" customHeight="1">
      <c r="A20" s="382">
        <v>89</v>
      </c>
      <c r="B20" s="316" t="s">
        <v>405</v>
      </c>
      <c r="C20" s="384" t="s">
        <v>427</v>
      </c>
      <c r="D20" s="382" t="s">
        <v>118</v>
      </c>
      <c r="E20" s="385">
        <v>1</v>
      </c>
      <c r="F20" s="391"/>
      <c r="G20" s="393">
        <f t="shared" si="1"/>
        <v>0</v>
      </c>
    </row>
    <row r="21" spans="1:7" s="272" customFormat="1" ht="24.95" customHeight="1">
      <c r="A21" s="382">
        <v>90</v>
      </c>
      <c r="B21" s="316" t="s">
        <v>405</v>
      </c>
      <c r="C21" s="384" t="s">
        <v>428</v>
      </c>
      <c r="D21" s="382" t="s">
        <v>119</v>
      </c>
      <c r="E21" s="385">
        <v>1</v>
      </c>
      <c r="F21" s="391"/>
      <c r="G21" s="393">
        <f t="shared" si="1"/>
        <v>0</v>
      </c>
    </row>
    <row r="22" spans="1:7" s="272" customFormat="1" ht="24.95" customHeight="1">
      <c r="A22" s="382">
        <v>91</v>
      </c>
      <c r="B22" s="316" t="s">
        <v>405</v>
      </c>
      <c r="C22" s="384" t="s">
        <v>386</v>
      </c>
      <c r="D22" s="382" t="s">
        <v>118</v>
      </c>
      <c r="E22" s="385">
        <v>1</v>
      </c>
      <c r="F22" s="391"/>
      <c r="G22" s="393">
        <f t="shared" si="1"/>
        <v>0</v>
      </c>
    </row>
    <row r="23" spans="1:7" s="272" customFormat="1" ht="24.95" customHeight="1">
      <c r="A23" s="382">
        <v>93</v>
      </c>
      <c r="B23" s="316" t="s">
        <v>405</v>
      </c>
      <c r="C23" s="384" t="s">
        <v>429</v>
      </c>
      <c r="D23" s="382" t="s">
        <v>118</v>
      </c>
      <c r="E23" s="385">
        <v>1</v>
      </c>
      <c r="F23" s="391"/>
      <c r="G23" s="393">
        <f t="shared" si="1"/>
        <v>0</v>
      </c>
    </row>
    <row r="24" spans="1:7" s="272" customFormat="1" ht="24.95" customHeight="1">
      <c r="A24" s="389"/>
      <c r="B24" s="389"/>
      <c r="C24" s="389" t="s">
        <v>385</v>
      </c>
      <c r="D24" s="389"/>
      <c r="E24" s="389"/>
      <c r="F24" s="389"/>
      <c r="G24" s="389">
        <f>SUM(G25:G30)</f>
        <v>0</v>
      </c>
    </row>
    <row r="25" spans="1:7" s="272" customFormat="1" ht="21.75" customHeight="1">
      <c r="A25" s="382">
        <v>94</v>
      </c>
      <c r="B25" s="316" t="s">
        <v>405</v>
      </c>
      <c r="C25" s="386" t="s">
        <v>384</v>
      </c>
      <c r="D25" s="387" t="s">
        <v>118</v>
      </c>
      <c r="E25" s="388">
        <v>1</v>
      </c>
      <c r="F25" s="391"/>
      <c r="G25" s="393">
        <f aca="true" t="shared" si="2" ref="G25:G30">E25*F25</f>
        <v>0</v>
      </c>
    </row>
    <row r="26" spans="1:7" s="272" customFormat="1" ht="24.95" customHeight="1">
      <c r="A26" s="382">
        <v>95</v>
      </c>
      <c r="B26" s="316" t="s">
        <v>405</v>
      </c>
      <c r="C26" s="386" t="s">
        <v>383</v>
      </c>
      <c r="D26" s="387" t="s">
        <v>118</v>
      </c>
      <c r="E26" s="388">
        <v>1</v>
      </c>
      <c r="F26" s="391"/>
      <c r="G26" s="393">
        <f t="shared" si="2"/>
        <v>0</v>
      </c>
    </row>
    <row r="27" spans="1:7" s="272" customFormat="1" ht="24.95" customHeight="1">
      <c r="A27" s="382">
        <v>96</v>
      </c>
      <c r="B27" s="316" t="s">
        <v>405</v>
      </c>
      <c r="C27" s="386" t="s">
        <v>382</v>
      </c>
      <c r="D27" s="387" t="s">
        <v>118</v>
      </c>
      <c r="E27" s="388">
        <v>1</v>
      </c>
      <c r="F27" s="391"/>
      <c r="G27" s="393">
        <f t="shared" si="2"/>
        <v>0</v>
      </c>
    </row>
    <row r="28" spans="1:8" s="272" customFormat="1" ht="24.95" customHeight="1">
      <c r="A28" s="382">
        <v>98</v>
      </c>
      <c r="B28" s="316" t="s">
        <v>405</v>
      </c>
      <c r="C28" s="386" t="s">
        <v>381</v>
      </c>
      <c r="D28" s="387" t="s">
        <v>118</v>
      </c>
      <c r="E28" s="388">
        <v>16</v>
      </c>
      <c r="F28" s="391"/>
      <c r="G28" s="393">
        <f t="shared" si="2"/>
        <v>0</v>
      </c>
      <c r="H28" s="273"/>
    </row>
    <row r="29" spans="1:8" s="272" customFormat="1" ht="24.95" customHeight="1">
      <c r="A29" s="382">
        <v>99</v>
      </c>
      <c r="B29" s="316" t="s">
        <v>405</v>
      </c>
      <c r="C29" s="386" t="s">
        <v>380</v>
      </c>
      <c r="D29" s="387" t="s">
        <v>118</v>
      </c>
      <c r="E29" s="388">
        <v>16</v>
      </c>
      <c r="F29" s="391"/>
      <c r="G29" s="393">
        <f t="shared" si="2"/>
        <v>0</v>
      </c>
      <c r="H29" s="273"/>
    </row>
    <row r="30" spans="1:9" s="272" customFormat="1" ht="24.95" customHeight="1">
      <c r="A30" s="382">
        <v>108</v>
      </c>
      <c r="B30" s="316" t="s">
        <v>405</v>
      </c>
      <c r="C30" s="392" t="s">
        <v>431</v>
      </c>
      <c r="D30" s="387" t="s">
        <v>118</v>
      </c>
      <c r="E30" s="388">
        <v>1</v>
      </c>
      <c r="F30" s="391"/>
      <c r="G30" s="393">
        <f t="shared" si="2"/>
        <v>0</v>
      </c>
      <c r="H30" s="274"/>
      <c r="I30" s="274"/>
    </row>
    <row r="31" spans="1:7" s="272" customFormat="1" ht="24.95" customHeight="1">
      <c r="A31" s="306"/>
      <c r="B31" s="306"/>
      <c r="C31" s="394" t="s">
        <v>411</v>
      </c>
      <c r="D31" s="345"/>
      <c r="E31" s="306"/>
      <c r="F31" s="346"/>
      <c r="G31" s="395">
        <f>SUM(G24+G16+G5)</f>
        <v>0</v>
      </c>
    </row>
    <row r="32" spans="1:7" s="271" customFormat="1" ht="19.5" customHeight="1">
      <c r="A32" s="370"/>
      <c r="B32" s="371"/>
      <c r="C32" s="372"/>
      <c r="D32" s="378"/>
      <c r="E32" s="378"/>
      <c r="F32" s="378"/>
      <c r="G32" s="373"/>
    </row>
    <row r="33" spans="1:7" ht="13.5">
      <c r="A33" s="380"/>
      <c r="B33" s="381"/>
      <c r="C33" s="380"/>
      <c r="G33" s="380"/>
    </row>
    <row r="34" spans="1:7" ht="13.5">
      <c r="A34" s="380"/>
      <c r="B34" s="381"/>
      <c r="C34" s="380"/>
      <c r="G34" s="380"/>
    </row>
    <row r="35" spans="1:7" ht="13.5">
      <c r="A35" s="380"/>
      <c r="B35" s="381"/>
      <c r="C35" s="380"/>
      <c r="G35" s="380"/>
    </row>
    <row r="36" spans="1:7" ht="13.5">
      <c r="A36" s="380"/>
      <c r="B36" s="381"/>
      <c r="C36" s="380"/>
      <c r="G36" s="380"/>
    </row>
    <row r="37" spans="1:7" ht="13.5">
      <c r="A37" s="380"/>
      <c r="B37" s="381"/>
      <c r="C37" s="380"/>
      <c r="G37" s="380"/>
    </row>
    <row r="38" spans="1:7" ht="13.5">
      <c r="A38" s="380"/>
      <c r="B38" s="381"/>
      <c r="C38" s="380"/>
      <c r="G38" s="380"/>
    </row>
    <row r="39" spans="1:7" ht="13.5">
      <c r="A39" s="380"/>
      <c r="B39" s="381"/>
      <c r="C39" s="380"/>
      <c r="G39" s="380"/>
    </row>
    <row r="40" spans="1:7" ht="13.5">
      <c r="A40" s="380"/>
      <c r="B40" s="381"/>
      <c r="C40" s="380"/>
      <c r="G40" s="380"/>
    </row>
    <row r="41" spans="1:7" ht="13.5">
      <c r="A41" s="380"/>
      <c r="B41" s="381"/>
      <c r="C41" s="380"/>
      <c r="G41" s="380"/>
    </row>
    <row r="42" spans="1:7" ht="13.5">
      <c r="A42" s="380"/>
      <c r="B42" s="381"/>
      <c r="C42" s="380"/>
      <c r="G42" s="380"/>
    </row>
    <row r="43" spans="1:7" ht="13.5">
      <c r="A43" s="380"/>
      <c r="B43" s="381"/>
      <c r="C43" s="380"/>
      <c r="G43" s="380"/>
    </row>
    <row r="44" spans="1:7" ht="13.5">
      <c r="A44" s="380"/>
      <c r="B44" s="381"/>
      <c r="C44" s="380"/>
      <c r="G44" s="380"/>
    </row>
    <row r="45" spans="1:7" ht="13.5">
      <c r="A45" s="380"/>
      <c r="B45" s="381"/>
      <c r="C45" s="380"/>
      <c r="G45" s="380"/>
    </row>
    <row r="46" spans="1:7" ht="13.5">
      <c r="A46" s="380"/>
      <c r="B46" s="381"/>
      <c r="C46" s="380"/>
      <c r="G46" s="380"/>
    </row>
    <row r="47" spans="1:7" ht="13.5">
      <c r="A47" s="380"/>
      <c r="B47" s="381"/>
      <c r="C47" s="380"/>
      <c r="G47" s="380"/>
    </row>
    <row r="48" spans="1:7" ht="13.5">
      <c r="A48" s="380"/>
      <c r="B48" s="381"/>
      <c r="C48" s="380"/>
      <c r="G48" s="380"/>
    </row>
    <row r="49" spans="1:7" ht="13.5">
      <c r="A49" s="380"/>
      <c r="B49" s="381"/>
      <c r="C49" s="380"/>
      <c r="G49" s="380"/>
    </row>
    <row r="50" spans="1:7" ht="13.5">
      <c r="A50" s="380"/>
      <c r="B50" s="381"/>
      <c r="C50" s="380"/>
      <c r="G50" s="380"/>
    </row>
    <row r="51" spans="1:7" ht="13.5">
      <c r="A51" s="380"/>
      <c r="B51" s="381"/>
      <c r="C51" s="380"/>
      <c r="G51" s="380"/>
    </row>
    <row r="52" spans="1:7" ht="13.5">
      <c r="A52" s="380"/>
      <c r="B52" s="381"/>
      <c r="C52" s="380"/>
      <c r="G52" s="380"/>
    </row>
    <row r="53" spans="1:7" ht="13.5">
      <c r="A53" s="380"/>
      <c r="B53" s="381"/>
      <c r="C53" s="380"/>
      <c r="G53" s="380"/>
    </row>
    <row r="54" spans="1:7" ht="13.5">
      <c r="A54" s="380"/>
      <c r="B54" s="381"/>
      <c r="C54" s="380"/>
      <c r="G54" s="380"/>
    </row>
    <row r="55" spans="1:7" ht="13.5">
      <c r="A55" s="380"/>
      <c r="B55" s="381"/>
      <c r="C55" s="380"/>
      <c r="G55" s="380"/>
    </row>
    <row r="56" spans="1:7" ht="13.5">
      <c r="A56" s="380"/>
      <c r="B56" s="381"/>
      <c r="C56" s="380"/>
      <c r="G56" s="380"/>
    </row>
    <row r="57" spans="1:7" ht="13.5">
      <c r="A57" s="380"/>
      <c r="B57" s="381"/>
      <c r="C57" s="380"/>
      <c r="G57" s="380"/>
    </row>
    <row r="58" spans="1:7" ht="13.5">
      <c r="A58" s="380"/>
      <c r="B58" s="381"/>
      <c r="C58" s="380"/>
      <c r="G58" s="380"/>
    </row>
    <row r="59" spans="1:7" ht="13.5">
      <c r="A59" s="380"/>
      <c r="B59" s="381"/>
      <c r="C59" s="380"/>
      <c r="G59" s="380"/>
    </row>
    <row r="60" spans="1:7" ht="13.5">
      <c r="A60" s="380"/>
      <c r="B60" s="381"/>
      <c r="C60" s="380"/>
      <c r="G60" s="380"/>
    </row>
  </sheetData>
  <sheetProtection formatCells="0" formatColumns="0" formatRows="0" insertColumns="0" insertRows="0" insertHyperlinks="0" deleteColumns="0" deleteRows="0" sort="0" autoFilter="0" pivotTables="0"/>
  <mergeCells count="2">
    <mergeCell ref="A15:G15"/>
    <mergeCell ref="A4:G4"/>
  </mergeCells>
  <conditionalFormatting sqref="B17">
    <cfRule type="expression" priority="5" dxfId="0">
      <formula>#REF!="A"</formula>
    </cfRule>
  </conditionalFormatting>
  <conditionalFormatting sqref="B17">
    <cfRule type="expression" priority="6" dxfId="0">
      <formula>#REF!="C"</formula>
    </cfRule>
  </conditionalFormatting>
  <conditionalFormatting sqref="B18:B23">
    <cfRule type="expression" priority="3" dxfId="0">
      <formula>#REF!="A"</formula>
    </cfRule>
  </conditionalFormatting>
  <conditionalFormatting sqref="B18:B23">
    <cfRule type="expression" priority="4" dxfId="0">
      <formula>#REF!="C"</formula>
    </cfRule>
  </conditionalFormatting>
  <conditionalFormatting sqref="B25:B30">
    <cfRule type="expression" priority="1" dxfId="0">
      <formula>#REF!="A"</formula>
    </cfRule>
  </conditionalFormatting>
  <conditionalFormatting sqref="B25:B30">
    <cfRule type="expression" priority="2" dxfId="0">
      <formula>#REF!="C"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errors="blank" fitToHeight="999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91" customWidth="1"/>
    <col min="2" max="2" width="1.66796875" style="191" customWidth="1"/>
    <col min="3" max="4" width="5" style="191" customWidth="1"/>
    <col min="5" max="5" width="11.66015625" style="191" customWidth="1"/>
    <col min="6" max="6" width="9.16015625" style="191" customWidth="1"/>
    <col min="7" max="7" width="5" style="191" customWidth="1"/>
    <col min="8" max="8" width="77.83203125" style="191" customWidth="1"/>
    <col min="9" max="10" width="20" style="191" customWidth="1"/>
    <col min="11" max="11" width="1.66796875" style="191" customWidth="1"/>
  </cols>
  <sheetData>
    <row r="1" ht="37.5" customHeight="1"/>
    <row r="2" spans="2:11" ht="7.5" customHeight="1">
      <c r="B2" s="192"/>
      <c r="C2" s="193"/>
      <c r="D2" s="193"/>
      <c r="E2" s="193"/>
      <c r="F2" s="193"/>
      <c r="G2" s="193"/>
      <c r="H2" s="193"/>
      <c r="I2" s="193"/>
      <c r="J2" s="193"/>
      <c r="K2" s="194"/>
    </row>
    <row r="3" spans="2:11" s="10" customFormat="1" ht="45" customHeight="1">
      <c r="B3" s="195"/>
      <c r="C3" s="450" t="s">
        <v>137</v>
      </c>
      <c r="D3" s="450"/>
      <c r="E3" s="450"/>
      <c r="F3" s="450"/>
      <c r="G3" s="450"/>
      <c r="H3" s="450"/>
      <c r="I3" s="450"/>
      <c r="J3" s="450"/>
      <c r="K3" s="196"/>
    </row>
    <row r="4" spans="2:11" ht="25.5" customHeight="1">
      <c r="B4" s="197"/>
      <c r="C4" s="451" t="s">
        <v>138</v>
      </c>
      <c r="D4" s="451"/>
      <c r="E4" s="451"/>
      <c r="F4" s="451"/>
      <c r="G4" s="451"/>
      <c r="H4" s="451"/>
      <c r="I4" s="451"/>
      <c r="J4" s="451"/>
      <c r="K4" s="198"/>
    </row>
    <row r="5" spans="2:11" ht="5.25" customHeight="1">
      <c r="B5" s="197"/>
      <c r="C5" s="199"/>
      <c r="D5" s="199"/>
      <c r="E5" s="199"/>
      <c r="F5" s="199"/>
      <c r="G5" s="199"/>
      <c r="H5" s="199"/>
      <c r="I5" s="199"/>
      <c r="J5" s="199"/>
      <c r="K5" s="198"/>
    </row>
    <row r="6" spans="2:11" ht="15" customHeight="1">
      <c r="B6" s="197"/>
      <c r="C6" s="452" t="s">
        <v>139</v>
      </c>
      <c r="D6" s="452"/>
      <c r="E6" s="452"/>
      <c r="F6" s="452"/>
      <c r="G6" s="452"/>
      <c r="H6" s="452"/>
      <c r="I6" s="452"/>
      <c r="J6" s="452"/>
      <c r="K6" s="198"/>
    </row>
    <row r="7" spans="2:11" ht="15" customHeight="1">
      <c r="B7" s="201"/>
      <c r="C7" s="452" t="s">
        <v>140</v>
      </c>
      <c r="D7" s="452"/>
      <c r="E7" s="452"/>
      <c r="F7" s="452"/>
      <c r="G7" s="452"/>
      <c r="H7" s="452"/>
      <c r="I7" s="452"/>
      <c r="J7" s="452"/>
      <c r="K7" s="198"/>
    </row>
    <row r="8" spans="2:11" ht="12.75" customHeight="1">
      <c r="B8" s="201"/>
      <c r="C8" s="200"/>
      <c r="D8" s="200"/>
      <c r="E8" s="200"/>
      <c r="F8" s="200"/>
      <c r="G8" s="200"/>
      <c r="H8" s="200"/>
      <c r="I8" s="200"/>
      <c r="J8" s="200"/>
      <c r="K8" s="198"/>
    </row>
    <row r="9" spans="2:11" ht="15" customHeight="1">
      <c r="B9" s="201"/>
      <c r="C9" s="452" t="s">
        <v>141</v>
      </c>
      <c r="D9" s="452"/>
      <c r="E9" s="452"/>
      <c r="F9" s="452"/>
      <c r="G9" s="452"/>
      <c r="H9" s="452"/>
      <c r="I9" s="452"/>
      <c r="J9" s="452"/>
      <c r="K9" s="198"/>
    </row>
    <row r="10" spans="2:11" ht="15" customHeight="1">
      <c r="B10" s="201"/>
      <c r="C10" s="200"/>
      <c r="D10" s="452" t="s">
        <v>142</v>
      </c>
      <c r="E10" s="452"/>
      <c r="F10" s="452"/>
      <c r="G10" s="452"/>
      <c r="H10" s="452"/>
      <c r="I10" s="452"/>
      <c r="J10" s="452"/>
      <c r="K10" s="198"/>
    </row>
    <row r="11" spans="2:11" ht="15" customHeight="1">
      <c r="B11" s="201"/>
      <c r="C11" s="202"/>
      <c r="D11" s="452" t="s">
        <v>143</v>
      </c>
      <c r="E11" s="452"/>
      <c r="F11" s="452"/>
      <c r="G11" s="452"/>
      <c r="H11" s="452"/>
      <c r="I11" s="452"/>
      <c r="J11" s="452"/>
      <c r="K11" s="198"/>
    </row>
    <row r="12" spans="2:11" ht="12.75" customHeight="1">
      <c r="B12" s="201"/>
      <c r="C12" s="202"/>
      <c r="D12" s="202"/>
      <c r="E12" s="202"/>
      <c r="F12" s="202"/>
      <c r="G12" s="202"/>
      <c r="H12" s="202"/>
      <c r="I12" s="202"/>
      <c r="J12" s="202"/>
      <c r="K12" s="198"/>
    </row>
    <row r="13" spans="2:11" ht="15" customHeight="1">
      <c r="B13" s="201"/>
      <c r="C13" s="202"/>
      <c r="D13" s="452" t="s">
        <v>144</v>
      </c>
      <c r="E13" s="452"/>
      <c r="F13" s="452"/>
      <c r="G13" s="452"/>
      <c r="H13" s="452"/>
      <c r="I13" s="452"/>
      <c r="J13" s="452"/>
      <c r="K13" s="198"/>
    </row>
    <row r="14" spans="2:11" ht="15" customHeight="1">
      <c r="B14" s="201"/>
      <c r="C14" s="202"/>
      <c r="D14" s="452" t="s">
        <v>145</v>
      </c>
      <c r="E14" s="452"/>
      <c r="F14" s="452"/>
      <c r="G14" s="452"/>
      <c r="H14" s="452"/>
      <c r="I14" s="452"/>
      <c r="J14" s="452"/>
      <c r="K14" s="198"/>
    </row>
    <row r="15" spans="2:11" ht="15" customHeight="1">
      <c r="B15" s="201"/>
      <c r="C15" s="202"/>
      <c r="D15" s="452" t="s">
        <v>146</v>
      </c>
      <c r="E15" s="452"/>
      <c r="F15" s="452"/>
      <c r="G15" s="452"/>
      <c r="H15" s="452"/>
      <c r="I15" s="452"/>
      <c r="J15" s="452"/>
      <c r="K15" s="198"/>
    </row>
    <row r="16" spans="2:11" ht="15" customHeight="1">
      <c r="B16" s="201"/>
      <c r="C16" s="202"/>
      <c r="D16" s="202"/>
      <c r="E16" s="203" t="s">
        <v>76</v>
      </c>
      <c r="F16" s="452" t="s">
        <v>147</v>
      </c>
      <c r="G16" s="452"/>
      <c r="H16" s="452"/>
      <c r="I16" s="452"/>
      <c r="J16" s="452"/>
      <c r="K16" s="198"/>
    </row>
    <row r="17" spans="2:11" ht="15" customHeight="1">
      <c r="B17" s="201"/>
      <c r="C17" s="202"/>
      <c r="D17" s="202"/>
      <c r="E17" s="203" t="s">
        <v>148</v>
      </c>
      <c r="F17" s="452" t="s">
        <v>149</v>
      </c>
      <c r="G17" s="452"/>
      <c r="H17" s="452"/>
      <c r="I17" s="452"/>
      <c r="J17" s="452"/>
      <c r="K17" s="198"/>
    </row>
    <row r="18" spans="2:11" ht="15" customHeight="1">
      <c r="B18" s="201"/>
      <c r="C18" s="202"/>
      <c r="D18" s="202"/>
      <c r="E18" s="203" t="s">
        <v>150</v>
      </c>
      <c r="F18" s="452" t="s">
        <v>151</v>
      </c>
      <c r="G18" s="452"/>
      <c r="H18" s="452"/>
      <c r="I18" s="452"/>
      <c r="J18" s="452"/>
      <c r="K18" s="198"/>
    </row>
    <row r="19" spans="2:11" ht="15" customHeight="1">
      <c r="B19" s="201"/>
      <c r="C19" s="202"/>
      <c r="D19" s="202"/>
      <c r="E19" s="203" t="s">
        <v>152</v>
      </c>
      <c r="F19" s="452" t="s">
        <v>153</v>
      </c>
      <c r="G19" s="452"/>
      <c r="H19" s="452"/>
      <c r="I19" s="452"/>
      <c r="J19" s="452"/>
      <c r="K19" s="198"/>
    </row>
    <row r="20" spans="2:11" ht="15" customHeight="1">
      <c r="B20" s="201"/>
      <c r="C20" s="202"/>
      <c r="D20" s="202"/>
      <c r="E20" s="203" t="s">
        <v>122</v>
      </c>
      <c r="F20" s="452" t="s">
        <v>123</v>
      </c>
      <c r="G20" s="452"/>
      <c r="H20" s="452"/>
      <c r="I20" s="452"/>
      <c r="J20" s="452"/>
      <c r="K20" s="198"/>
    </row>
    <row r="21" spans="2:11" ht="15" customHeight="1">
      <c r="B21" s="201"/>
      <c r="C21" s="202"/>
      <c r="D21" s="202"/>
      <c r="E21" s="203" t="s">
        <v>154</v>
      </c>
      <c r="F21" s="452" t="s">
        <v>155</v>
      </c>
      <c r="G21" s="452"/>
      <c r="H21" s="452"/>
      <c r="I21" s="452"/>
      <c r="J21" s="452"/>
      <c r="K21" s="198"/>
    </row>
    <row r="22" spans="2:11" ht="12.75" customHeight="1">
      <c r="B22" s="201"/>
      <c r="C22" s="202"/>
      <c r="D22" s="202"/>
      <c r="E22" s="202"/>
      <c r="F22" s="202"/>
      <c r="G22" s="202"/>
      <c r="H22" s="202"/>
      <c r="I22" s="202"/>
      <c r="J22" s="202"/>
      <c r="K22" s="198"/>
    </row>
    <row r="23" spans="2:11" ht="15" customHeight="1">
      <c r="B23" s="201"/>
      <c r="C23" s="452" t="s">
        <v>156</v>
      </c>
      <c r="D23" s="452"/>
      <c r="E23" s="452"/>
      <c r="F23" s="452"/>
      <c r="G23" s="452"/>
      <c r="H23" s="452"/>
      <c r="I23" s="452"/>
      <c r="J23" s="452"/>
      <c r="K23" s="198"/>
    </row>
    <row r="24" spans="2:11" ht="15" customHeight="1">
      <c r="B24" s="201"/>
      <c r="C24" s="452" t="s">
        <v>157</v>
      </c>
      <c r="D24" s="452"/>
      <c r="E24" s="452"/>
      <c r="F24" s="452"/>
      <c r="G24" s="452"/>
      <c r="H24" s="452"/>
      <c r="I24" s="452"/>
      <c r="J24" s="452"/>
      <c r="K24" s="198"/>
    </row>
    <row r="25" spans="2:11" ht="15" customHeight="1">
      <c r="B25" s="201"/>
      <c r="C25" s="200"/>
      <c r="D25" s="452" t="s">
        <v>158</v>
      </c>
      <c r="E25" s="452"/>
      <c r="F25" s="452"/>
      <c r="G25" s="452"/>
      <c r="H25" s="452"/>
      <c r="I25" s="452"/>
      <c r="J25" s="452"/>
      <c r="K25" s="198"/>
    </row>
    <row r="26" spans="2:11" ht="15" customHeight="1">
      <c r="B26" s="201"/>
      <c r="C26" s="202"/>
      <c r="D26" s="452" t="s">
        <v>159</v>
      </c>
      <c r="E26" s="452"/>
      <c r="F26" s="452"/>
      <c r="G26" s="452"/>
      <c r="H26" s="452"/>
      <c r="I26" s="452"/>
      <c r="J26" s="452"/>
      <c r="K26" s="198"/>
    </row>
    <row r="27" spans="2:11" ht="12.75" customHeight="1">
      <c r="B27" s="201"/>
      <c r="C27" s="202"/>
      <c r="D27" s="202"/>
      <c r="E27" s="202"/>
      <c r="F27" s="202"/>
      <c r="G27" s="202"/>
      <c r="H27" s="202"/>
      <c r="I27" s="202"/>
      <c r="J27" s="202"/>
      <c r="K27" s="198"/>
    </row>
    <row r="28" spans="2:11" ht="15" customHeight="1">
      <c r="B28" s="201"/>
      <c r="C28" s="202"/>
      <c r="D28" s="452" t="s">
        <v>160</v>
      </c>
      <c r="E28" s="452"/>
      <c r="F28" s="452"/>
      <c r="G28" s="452"/>
      <c r="H28" s="452"/>
      <c r="I28" s="452"/>
      <c r="J28" s="452"/>
      <c r="K28" s="198"/>
    </row>
    <row r="29" spans="2:11" ht="15" customHeight="1">
      <c r="B29" s="201"/>
      <c r="C29" s="202"/>
      <c r="D29" s="452" t="s">
        <v>161</v>
      </c>
      <c r="E29" s="452"/>
      <c r="F29" s="452"/>
      <c r="G29" s="452"/>
      <c r="H29" s="452"/>
      <c r="I29" s="452"/>
      <c r="J29" s="452"/>
      <c r="K29" s="198"/>
    </row>
    <row r="30" spans="2:11" ht="12.75" customHeight="1">
      <c r="B30" s="201"/>
      <c r="C30" s="202"/>
      <c r="D30" s="202"/>
      <c r="E30" s="202"/>
      <c r="F30" s="202"/>
      <c r="G30" s="202"/>
      <c r="H30" s="202"/>
      <c r="I30" s="202"/>
      <c r="J30" s="202"/>
      <c r="K30" s="198"/>
    </row>
    <row r="31" spans="2:11" ht="15" customHeight="1">
      <c r="B31" s="201"/>
      <c r="C31" s="202"/>
      <c r="D31" s="452" t="s">
        <v>162</v>
      </c>
      <c r="E31" s="452"/>
      <c r="F31" s="452"/>
      <c r="G31" s="452"/>
      <c r="H31" s="452"/>
      <c r="I31" s="452"/>
      <c r="J31" s="452"/>
      <c r="K31" s="198"/>
    </row>
    <row r="32" spans="2:11" ht="15" customHeight="1">
      <c r="B32" s="201"/>
      <c r="C32" s="202"/>
      <c r="D32" s="452" t="s">
        <v>163</v>
      </c>
      <c r="E32" s="452"/>
      <c r="F32" s="452"/>
      <c r="G32" s="452"/>
      <c r="H32" s="452"/>
      <c r="I32" s="452"/>
      <c r="J32" s="452"/>
      <c r="K32" s="198"/>
    </row>
    <row r="33" spans="2:11" ht="15" customHeight="1">
      <c r="B33" s="201"/>
      <c r="C33" s="202"/>
      <c r="D33" s="452" t="s">
        <v>164</v>
      </c>
      <c r="E33" s="452"/>
      <c r="F33" s="452"/>
      <c r="G33" s="452"/>
      <c r="H33" s="452"/>
      <c r="I33" s="452"/>
      <c r="J33" s="452"/>
      <c r="K33" s="198"/>
    </row>
    <row r="34" spans="2:11" ht="15" customHeight="1">
      <c r="B34" s="201"/>
      <c r="C34" s="202"/>
      <c r="D34" s="200"/>
      <c r="E34" s="204" t="s">
        <v>101</v>
      </c>
      <c r="F34" s="200"/>
      <c r="G34" s="452" t="s">
        <v>165</v>
      </c>
      <c r="H34" s="452"/>
      <c r="I34" s="452"/>
      <c r="J34" s="452"/>
      <c r="K34" s="198"/>
    </row>
    <row r="35" spans="2:11" ht="30.75" customHeight="1">
      <c r="B35" s="201"/>
      <c r="C35" s="202"/>
      <c r="D35" s="200"/>
      <c r="E35" s="204" t="s">
        <v>166</v>
      </c>
      <c r="F35" s="200"/>
      <c r="G35" s="452" t="s">
        <v>167</v>
      </c>
      <c r="H35" s="452"/>
      <c r="I35" s="452"/>
      <c r="J35" s="452"/>
      <c r="K35" s="198"/>
    </row>
    <row r="36" spans="2:11" ht="15" customHeight="1">
      <c r="B36" s="201"/>
      <c r="C36" s="202"/>
      <c r="D36" s="200"/>
      <c r="E36" s="204" t="s">
        <v>52</v>
      </c>
      <c r="F36" s="200"/>
      <c r="G36" s="452" t="s">
        <v>168</v>
      </c>
      <c r="H36" s="452"/>
      <c r="I36" s="452"/>
      <c r="J36" s="452"/>
      <c r="K36" s="198"/>
    </row>
    <row r="37" spans="2:11" ht="15" customHeight="1">
      <c r="B37" s="201"/>
      <c r="C37" s="202"/>
      <c r="D37" s="200"/>
      <c r="E37" s="204" t="s">
        <v>102</v>
      </c>
      <c r="F37" s="200"/>
      <c r="G37" s="452" t="s">
        <v>169</v>
      </c>
      <c r="H37" s="452"/>
      <c r="I37" s="452"/>
      <c r="J37" s="452"/>
      <c r="K37" s="198"/>
    </row>
    <row r="38" spans="2:11" ht="15" customHeight="1">
      <c r="B38" s="201"/>
      <c r="C38" s="202"/>
      <c r="D38" s="200"/>
      <c r="E38" s="204" t="s">
        <v>103</v>
      </c>
      <c r="F38" s="200"/>
      <c r="G38" s="452" t="s">
        <v>170</v>
      </c>
      <c r="H38" s="452"/>
      <c r="I38" s="452"/>
      <c r="J38" s="452"/>
      <c r="K38" s="198"/>
    </row>
    <row r="39" spans="2:11" ht="15" customHeight="1">
      <c r="B39" s="201"/>
      <c r="C39" s="202"/>
      <c r="D39" s="200"/>
      <c r="E39" s="204" t="s">
        <v>104</v>
      </c>
      <c r="F39" s="200"/>
      <c r="G39" s="452" t="s">
        <v>171</v>
      </c>
      <c r="H39" s="452"/>
      <c r="I39" s="452"/>
      <c r="J39" s="452"/>
      <c r="K39" s="198"/>
    </row>
    <row r="40" spans="2:11" ht="15" customHeight="1">
      <c r="B40" s="201"/>
      <c r="C40" s="202"/>
      <c r="D40" s="200"/>
      <c r="E40" s="204" t="s">
        <v>172</v>
      </c>
      <c r="F40" s="200"/>
      <c r="G40" s="452" t="s">
        <v>173</v>
      </c>
      <c r="H40" s="452"/>
      <c r="I40" s="452"/>
      <c r="J40" s="452"/>
      <c r="K40" s="198"/>
    </row>
    <row r="41" spans="2:11" ht="15" customHeight="1">
      <c r="B41" s="201"/>
      <c r="C41" s="202"/>
      <c r="D41" s="200"/>
      <c r="E41" s="204"/>
      <c r="F41" s="200"/>
      <c r="G41" s="452" t="s">
        <v>174</v>
      </c>
      <c r="H41" s="452"/>
      <c r="I41" s="452"/>
      <c r="J41" s="452"/>
      <c r="K41" s="198"/>
    </row>
    <row r="42" spans="2:11" ht="15" customHeight="1">
      <c r="B42" s="201"/>
      <c r="C42" s="202"/>
      <c r="D42" s="200"/>
      <c r="E42" s="204" t="s">
        <v>175</v>
      </c>
      <c r="F42" s="200"/>
      <c r="G42" s="452" t="s">
        <v>176</v>
      </c>
      <c r="H42" s="452"/>
      <c r="I42" s="452"/>
      <c r="J42" s="452"/>
      <c r="K42" s="198"/>
    </row>
    <row r="43" spans="2:11" ht="15" customHeight="1">
      <c r="B43" s="201"/>
      <c r="C43" s="202"/>
      <c r="D43" s="200"/>
      <c r="E43" s="204" t="s">
        <v>106</v>
      </c>
      <c r="F43" s="200"/>
      <c r="G43" s="452" t="s">
        <v>177</v>
      </c>
      <c r="H43" s="452"/>
      <c r="I43" s="452"/>
      <c r="J43" s="452"/>
      <c r="K43" s="198"/>
    </row>
    <row r="44" spans="2:11" ht="12.75" customHeight="1">
      <c r="B44" s="201"/>
      <c r="C44" s="202"/>
      <c r="D44" s="200"/>
      <c r="E44" s="200"/>
      <c r="F44" s="200"/>
      <c r="G44" s="200"/>
      <c r="H44" s="200"/>
      <c r="I44" s="200"/>
      <c r="J44" s="200"/>
      <c r="K44" s="198"/>
    </row>
    <row r="45" spans="2:11" ht="15" customHeight="1">
      <c r="B45" s="201"/>
      <c r="C45" s="202"/>
      <c r="D45" s="452" t="s">
        <v>178</v>
      </c>
      <c r="E45" s="452"/>
      <c r="F45" s="452"/>
      <c r="G45" s="452"/>
      <c r="H45" s="452"/>
      <c r="I45" s="452"/>
      <c r="J45" s="452"/>
      <c r="K45" s="198"/>
    </row>
    <row r="46" spans="2:11" ht="15" customHeight="1">
      <c r="B46" s="201"/>
      <c r="C46" s="202"/>
      <c r="D46" s="202"/>
      <c r="E46" s="452" t="s">
        <v>179</v>
      </c>
      <c r="F46" s="452"/>
      <c r="G46" s="452"/>
      <c r="H46" s="452"/>
      <c r="I46" s="452"/>
      <c r="J46" s="452"/>
      <c r="K46" s="198"/>
    </row>
    <row r="47" spans="2:11" ht="15" customHeight="1">
      <c r="B47" s="201"/>
      <c r="C47" s="202"/>
      <c r="D47" s="202"/>
      <c r="E47" s="452" t="s">
        <v>180</v>
      </c>
      <c r="F47" s="452"/>
      <c r="G47" s="452"/>
      <c r="H47" s="452"/>
      <c r="I47" s="452"/>
      <c r="J47" s="452"/>
      <c r="K47" s="198"/>
    </row>
    <row r="48" spans="2:11" ht="15" customHeight="1">
      <c r="B48" s="201"/>
      <c r="C48" s="202"/>
      <c r="D48" s="202"/>
      <c r="E48" s="452" t="s">
        <v>181</v>
      </c>
      <c r="F48" s="452"/>
      <c r="G48" s="452"/>
      <c r="H48" s="452"/>
      <c r="I48" s="452"/>
      <c r="J48" s="452"/>
      <c r="K48" s="198"/>
    </row>
    <row r="49" spans="2:11" ht="15" customHeight="1">
      <c r="B49" s="201"/>
      <c r="C49" s="202"/>
      <c r="D49" s="452" t="s">
        <v>182</v>
      </c>
      <c r="E49" s="452"/>
      <c r="F49" s="452"/>
      <c r="G49" s="452"/>
      <c r="H49" s="452"/>
      <c r="I49" s="452"/>
      <c r="J49" s="452"/>
      <c r="K49" s="198"/>
    </row>
    <row r="50" spans="2:11" ht="25.5" customHeight="1">
      <c r="B50" s="197"/>
      <c r="C50" s="451" t="s">
        <v>183</v>
      </c>
      <c r="D50" s="451"/>
      <c r="E50" s="451"/>
      <c r="F50" s="451"/>
      <c r="G50" s="451"/>
      <c r="H50" s="451"/>
      <c r="I50" s="451"/>
      <c r="J50" s="451"/>
      <c r="K50" s="198"/>
    </row>
    <row r="51" spans="2:11" ht="5.25" customHeight="1">
      <c r="B51" s="197"/>
      <c r="C51" s="199"/>
      <c r="D51" s="199"/>
      <c r="E51" s="199"/>
      <c r="F51" s="199"/>
      <c r="G51" s="199"/>
      <c r="H51" s="199"/>
      <c r="I51" s="199"/>
      <c r="J51" s="199"/>
      <c r="K51" s="198"/>
    </row>
    <row r="52" spans="2:11" ht="15" customHeight="1">
      <c r="B52" s="197"/>
      <c r="C52" s="452" t="s">
        <v>184</v>
      </c>
      <c r="D52" s="452"/>
      <c r="E52" s="452"/>
      <c r="F52" s="452"/>
      <c r="G52" s="452"/>
      <c r="H52" s="452"/>
      <c r="I52" s="452"/>
      <c r="J52" s="452"/>
      <c r="K52" s="198"/>
    </row>
    <row r="53" spans="2:11" ht="15" customHeight="1">
      <c r="B53" s="197"/>
      <c r="C53" s="452" t="s">
        <v>185</v>
      </c>
      <c r="D53" s="452"/>
      <c r="E53" s="452"/>
      <c r="F53" s="452"/>
      <c r="G53" s="452"/>
      <c r="H53" s="452"/>
      <c r="I53" s="452"/>
      <c r="J53" s="452"/>
      <c r="K53" s="198"/>
    </row>
    <row r="54" spans="2:11" ht="12.75" customHeight="1">
      <c r="B54" s="197"/>
      <c r="C54" s="200"/>
      <c r="D54" s="200"/>
      <c r="E54" s="200"/>
      <c r="F54" s="200"/>
      <c r="G54" s="200"/>
      <c r="H54" s="200"/>
      <c r="I54" s="200"/>
      <c r="J54" s="200"/>
      <c r="K54" s="198"/>
    </row>
    <row r="55" spans="2:11" ht="15" customHeight="1">
      <c r="B55" s="197"/>
      <c r="C55" s="452" t="s">
        <v>186</v>
      </c>
      <c r="D55" s="452"/>
      <c r="E55" s="452"/>
      <c r="F55" s="452"/>
      <c r="G55" s="452"/>
      <c r="H55" s="452"/>
      <c r="I55" s="452"/>
      <c r="J55" s="452"/>
      <c r="K55" s="198"/>
    </row>
    <row r="56" spans="2:11" ht="15" customHeight="1">
      <c r="B56" s="197"/>
      <c r="C56" s="202"/>
      <c r="D56" s="452" t="s">
        <v>187</v>
      </c>
      <c r="E56" s="452"/>
      <c r="F56" s="452"/>
      <c r="G56" s="452"/>
      <c r="H56" s="452"/>
      <c r="I56" s="452"/>
      <c r="J56" s="452"/>
      <c r="K56" s="198"/>
    </row>
    <row r="57" spans="2:11" ht="15" customHeight="1">
      <c r="B57" s="197"/>
      <c r="C57" s="202"/>
      <c r="D57" s="452" t="s">
        <v>188</v>
      </c>
      <c r="E57" s="452"/>
      <c r="F57" s="452"/>
      <c r="G57" s="452"/>
      <c r="H57" s="452"/>
      <c r="I57" s="452"/>
      <c r="J57" s="452"/>
      <c r="K57" s="198"/>
    </row>
    <row r="58" spans="2:11" ht="15" customHeight="1">
      <c r="B58" s="197"/>
      <c r="C58" s="202"/>
      <c r="D58" s="452" t="s">
        <v>189</v>
      </c>
      <c r="E58" s="452"/>
      <c r="F58" s="452"/>
      <c r="G58" s="452"/>
      <c r="H58" s="452"/>
      <c r="I58" s="452"/>
      <c r="J58" s="452"/>
      <c r="K58" s="198"/>
    </row>
    <row r="59" spans="2:11" ht="15" customHeight="1">
      <c r="B59" s="197"/>
      <c r="C59" s="202"/>
      <c r="D59" s="452" t="s">
        <v>190</v>
      </c>
      <c r="E59" s="452"/>
      <c r="F59" s="452"/>
      <c r="G59" s="452"/>
      <c r="H59" s="452"/>
      <c r="I59" s="452"/>
      <c r="J59" s="452"/>
      <c r="K59" s="198"/>
    </row>
    <row r="60" spans="2:11" ht="15" customHeight="1">
      <c r="B60" s="197"/>
      <c r="C60" s="202"/>
      <c r="D60" s="454" t="s">
        <v>191</v>
      </c>
      <c r="E60" s="454"/>
      <c r="F60" s="454"/>
      <c r="G60" s="454"/>
      <c r="H60" s="454"/>
      <c r="I60" s="454"/>
      <c r="J60" s="454"/>
      <c r="K60" s="198"/>
    </row>
    <row r="61" spans="2:11" ht="15" customHeight="1">
      <c r="B61" s="197"/>
      <c r="C61" s="202"/>
      <c r="D61" s="452" t="s">
        <v>192</v>
      </c>
      <c r="E61" s="452"/>
      <c r="F61" s="452"/>
      <c r="G61" s="452"/>
      <c r="H61" s="452"/>
      <c r="I61" s="452"/>
      <c r="J61" s="452"/>
      <c r="K61" s="198"/>
    </row>
    <row r="62" spans="2:11" ht="12.75" customHeight="1">
      <c r="B62" s="197"/>
      <c r="C62" s="202"/>
      <c r="D62" s="202"/>
      <c r="E62" s="205"/>
      <c r="F62" s="202"/>
      <c r="G62" s="202"/>
      <c r="H62" s="202"/>
      <c r="I62" s="202"/>
      <c r="J62" s="202"/>
      <c r="K62" s="198"/>
    </row>
    <row r="63" spans="2:11" ht="15" customHeight="1">
      <c r="B63" s="197"/>
      <c r="C63" s="202"/>
      <c r="D63" s="452" t="s">
        <v>193</v>
      </c>
      <c r="E63" s="452"/>
      <c r="F63" s="452"/>
      <c r="G63" s="452"/>
      <c r="H63" s="452"/>
      <c r="I63" s="452"/>
      <c r="J63" s="452"/>
      <c r="K63" s="198"/>
    </row>
    <row r="64" spans="2:11" ht="15" customHeight="1">
      <c r="B64" s="197"/>
      <c r="C64" s="202"/>
      <c r="D64" s="454" t="s">
        <v>194</v>
      </c>
      <c r="E64" s="454"/>
      <c r="F64" s="454"/>
      <c r="G64" s="454"/>
      <c r="H64" s="454"/>
      <c r="I64" s="454"/>
      <c r="J64" s="454"/>
      <c r="K64" s="198"/>
    </row>
    <row r="65" spans="2:11" ht="15" customHeight="1">
      <c r="B65" s="197"/>
      <c r="C65" s="202"/>
      <c r="D65" s="452" t="s">
        <v>195</v>
      </c>
      <c r="E65" s="452"/>
      <c r="F65" s="452"/>
      <c r="G65" s="452"/>
      <c r="H65" s="452"/>
      <c r="I65" s="452"/>
      <c r="J65" s="452"/>
      <c r="K65" s="198"/>
    </row>
    <row r="66" spans="2:11" ht="15" customHeight="1">
      <c r="B66" s="197"/>
      <c r="C66" s="202"/>
      <c r="D66" s="452" t="s">
        <v>196</v>
      </c>
      <c r="E66" s="452"/>
      <c r="F66" s="452"/>
      <c r="G66" s="452"/>
      <c r="H66" s="452"/>
      <c r="I66" s="452"/>
      <c r="J66" s="452"/>
      <c r="K66" s="198"/>
    </row>
    <row r="67" spans="2:11" ht="15" customHeight="1">
      <c r="B67" s="197"/>
      <c r="C67" s="202"/>
      <c r="D67" s="452" t="s">
        <v>197</v>
      </c>
      <c r="E67" s="452"/>
      <c r="F67" s="452"/>
      <c r="G67" s="452"/>
      <c r="H67" s="452"/>
      <c r="I67" s="452"/>
      <c r="J67" s="452"/>
      <c r="K67" s="198"/>
    </row>
    <row r="68" spans="2:11" ht="15" customHeight="1">
      <c r="B68" s="197"/>
      <c r="C68" s="202"/>
      <c r="D68" s="452" t="s">
        <v>198</v>
      </c>
      <c r="E68" s="452"/>
      <c r="F68" s="452"/>
      <c r="G68" s="452"/>
      <c r="H68" s="452"/>
      <c r="I68" s="452"/>
      <c r="J68" s="452"/>
      <c r="K68" s="198"/>
    </row>
    <row r="69" spans="2:11" ht="12.75" customHeight="1">
      <c r="B69" s="206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2:11" ht="18.75" customHeight="1">
      <c r="B70" s="209"/>
      <c r="C70" s="209"/>
      <c r="D70" s="209"/>
      <c r="E70" s="209"/>
      <c r="F70" s="209"/>
      <c r="G70" s="209"/>
      <c r="H70" s="209"/>
      <c r="I70" s="209"/>
      <c r="J70" s="209"/>
      <c r="K70" s="210"/>
    </row>
    <row r="71" spans="2:11" ht="18.75" customHeight="1">
      <c r="B71" s="210"/>
      <c r="C71" s="210"/>
      <c r="D71" s="210"/>
      <c r="E71" s="210"/>
      <c r="F71" s="210"/>
      <c r="G71" s="210"/>
      <c r="H71" s="210"/>
      <c r="I71" s="210"/>
      <c r="J71" s="210"/>
      <c r="K71" s="210"/>
    </row>
    <row r="72" spans="2:11" ht="7.5" customHeight="1">
      <c r="B72" s="211"/>
      <c r="C72" s="212"/>
      <c r="D72" s="212"/>
      <c r="E72" s="212"/>
      <c r="F72" s="212"/>
      <c r="G72" s="212"/>
      <c r="H72" s="212"/>
      <c r="I72" s="212"/>
      <c r="J72" s="212"/>
      <c r="K72" s="213"/>
    </row>
    <row r="73" spans="2:11" ht="45" customHeight="1">
      <c r="B73" s="214"/>
      <c r="C73" s="455" t="s">
        <v>92</v>
      </c>
      <c r="D73" s="455"/>
      <c r="E73" s="455"/>
      <c r="F73" s="455"/>
      <c r="G73" s="455"/>
      <c r="H73" s="455"/>
      <c r="I73" s="455"/>
      <c r="J73" s="455"/>
      <c r="K73" s="215"/>
    </row>
    <row r="74" spans="2:11" ht="17.25" customHeight="1">
      <c r="B74" s="214"/>
      <c r="C74" s="216" t="s">
        <v>199</v>
      </c>
      <c r="D74" s="216"/>
      <c r="E74" s="216"/>
      <c r="F74" s="216" t="s">
        <v>200</v>
      </c>
      <c r="G74" s="217"/>
      <c r="H74" s="216" t="s">
        <v>102</v>
      </c>
      <c r="I74" s="216" t="s">
        <v>56</v>
      </c>
      <c r="J74" s="216" t="s">
        <v>201</v>
      </c>
      <c r="K74" s="215"/>
    </row>
    <row r="75" spans="2:11" ht="17.25" customHeight="1">
      <c r="B75" s="214"/>
      <c r="C75" s="218" t="s">
        <v>202</v>
      </c>
      <c r="D75" s="218"/>
      <c r="E75" s="218"/>
      <c r="F75" s="219" t="s">
        <v>203</v>
      </c>
      <c r="G75" s="220"/>
      <c r="H75" s="218"/>
      <c r="I75" s="218"/>
      <c r="J75" s="218" t="s">
        <v>204</v>
      </c>
      <c r="K75" s="215"/>
    </row>
    <row r="76" spans="2:11" ht="5.25" customHeight="1">
      <c r="B76" s="214"/>
      <c r="C76" s="221"/>
      <c r="D76" s="221"/>
      <c r="E76" s="221"/>
      <c r="F76" s="221"/>
      <c r="G76" s="222"/>
      <c r="H76" s="221"/>
      <c r="I76" s="221"/>
      <c r="J76" s="221"/>
      <c r="K76" s="215"/>
    </row>
    <row r="77" spans="2:11" ht="15" customHeight="1">
      <c r="B77" s="214"/>
      <c r="C77" s="204" t="s">
        <v>52</v>
      </c>
      <c r="D77" s="221"/>
      <c r="E77" s="221"/>
      <c r="F77" s="223" t="s">
        <v>205</v>
      </c>
      <c r="G77" s="222"/>
      <c r="H77" s="204" t="s">
        <v>206</v>
      </c>
      <c r="I77" s="204" t="s">
        <v>207</v>
      </c>
      <c r="J77" s="204">
        <v>20</v>
      </c>
      <c r="K77" s="215"/>
    </row>
    <row r="78" spans="2:11" ht="15" customHeight="1">
      <c r="B78" s="214"/>
      <c r="C78" s="204" t="s">
        <v>208</v>
      </c>
      <c r="D78" s="204"/>
      <c r="E78" s="204"/>
      <c r="F78" s="223" t="s">
        <v>205</v>
      </c>
      <c r="G78" s="222"/>
      <c r="H78" s="204" t="s">
        <v>209</v>
      </c>
      <c r="I78" s="204" t="s">
        <v>207</v>
      </c>
      <c r="J78" s="204">
        <v>120</v>
      </c>
      <c r="K78" s="215"/>
    </row>
    <row r="79" spans="2:11" ht="15" customHeight="1">
      <c r="B79" s="224"/>
      <c r="C79" s="204" t="s">
        <v>210</v>
      </c>
      <c r="D79" s="204"/>
      <c r="E79" s="204"/>
      <c r="F79" s="223" t="s">
        <v>211</v>
      </c>
      <c r="G79" s="222"/>
      <c r="H79" s="204" t="s">
        <v>212</v>
      </c>
      <c r="I79" s="204" t="s">
        <v>207</v>
      </c>
      <c r="J79" s="204">
        <v>50</v>
      </c>
      <c r="K79" s="215"/>
    </row>
    <row r="80" spans="2:11" ht="15" customHeight="1">
      <c r="B80" s="224"/>
      <c r="C80" s="204" t="s">
        <v>213</v>
      </c>
      <c r="D80" s="204"/>
      <c r="E80" s="204"/>
      <c r="F80" s="223" t="s">
        <v>205</v>
      </c>
      <c r="G80" s="222"/>
      <c r="H80" s="204" t="s">
        <v>214</v>
      </c>
      <c r="I80" s="204" t="s">
        <v>215</v>
      </c>
      <c r="J80" s="204"/>
      <c r="K80" s="215"/>
    </row>
    <row r="81" spans="2:11" ht="15" customHeight="1">
      <c r="B81" s="224"/>
      <c r="C81" s="225" t="s">
        <v>216</v>
      </c>
      <c r="D81" s="225"/>
      <c r="E81" s="225"/>
      <c r="F81" s="226" t="s">
        <v>211</v>
      </c>
      <c r="G81" s="225"/>
      <c r="H81" s="225" t="s">
        <v>217</v>
      </c>
      <c r="I81" s="225" t="s">
        <v>207</v>
      </c>
      <c r="J81" s="225">
        <v>15</v>
      </c>
      <c r="K81" s="215"/>
    </row>
    <row r="82" spans="2:11" ht="15" customHeight="1">
      <c r="B82" s="224"/>
      <c r="C82" s="225" t="s">
        <v>218</v>
      </c>
      <c r="D82" s="225"/>
      <c r="E82" s="225"/>
      <c r="F82" s="226" t="s">
        <v>211</v>
      </c>
      <c r="G82" s="225"/>
      <c r="H82" s="225" t="s">
        <v>219</v>
      </c>
      <c r="I82" s="225" t="s">
        <v>207</v>
      </c>
      <c r="J82" s="225">
        <v>15</v>
      </c>
      <c r="K82" s="215"/>
    </row>
    <row r="83" spans="2:11" ht="15" customHeight="1">
      <c r="B83" s="224"/>
      <c r="C83" s="225" t="s">
        <v>220</v>
      </c>
      <c r="D83" s="225"/>
      <c r="E83" s="225"/>
      <c r="F83" s="226" t="s">
        <v>211</v>
      </c>
      <c r="G83" s="225"/>
      <c r="H83" s="225" t="s">
        <v>221</v>
      </c>
      <c r="I83" s="225" t="s">
        <v>207</v>
      </c>
      <c r="J83" s="225">
        <v>20</v>
      </c>
      <c r="K83" s="215"/>
    </row>
    <row r="84" spans="2:11" ht="15" customHeight="1">
      <c r="B84" s="224"/>
      <c r="C84" s="225" t="s">
        <v>222</v>
      </c>
      <c r="D84" s="225"/>
      <c r="E84" s="225"/>
      <c r="F84" s="226" t="s">
        <v>211</v>
      </c>
      <c r="G84" s="225"/>
      <c r="H84" s="225" t="s">
        <v>223</v>
      </c>
      <c r="I84" s="225" t="s">
        <v>207</v>
      </c>
      <c r="J84" s="225">
        <v>20</v>
      </c>
      <c r="K84" s="215"/>
    </row>
    <row r="85" spans="2:11" ht="15" customHeight="1">
      <c r="B85" s="224"/>
      <c r="C85" s="204" t="s">
        <v>224</v>
      </c>
      <c r="D85" s="204"/>
      <c r="E85" s="204"/>
      <c r="F85" s="223" t="s">
        <v>211</v>
      </c>
      <c r="G85" s="222"/>
      <c r="H85" s="204" t="s">
        <v>225</v>
      </c>
      <c r="I85" s="204" t="s">
        <v>207</v>
      </c>
      <c r="J85" s="204">
        <v>50</v>
      </c>
      <c r="K85" s="215"/>
    </row>
    <row r="86" spans="2:11" ht="15" customHeight="1">
      <c r="B86" s="224"/>
      <c r="C86" s="204" t="s">
        <v>226</v>
      </c>
      <c r="D86" s="204"/>
      <c r="E86" s="204"/>
      <c r="F86" s="223" t="s">
        <v>211</v>
      </c>
      <c r="G86" s="222"/>
      <c r="H86" s="204" t="s">
        <v>227</v>
      </c>
      <c r="I86" s="204" t="s">
        <v>207</v>
      </c>
      <c r="J86" s="204">
        <v>20</v>
      </c>
      <c r="K86" s="215"/>
    </row>
    <row r="87" spans="2:11" ht="15" customHeight="1">
      <c r="B87" s="224"/>
      <c r="C87" s="204" t="s">
        <v>228</v>
      </c>
      <c r="D87" s="204"/>
      <c r="E87" s="204"/>
      <c r="F87" s="223" t="s">
        <v>211</v>
      </c>
      <c r="G87" s="222"/>
      <c r="H87" s="204" t="s">
        <v>229</v>
      </c>
      <c r="I87" s="204" t="s">
        <v>207</v>
      </c>
      <c r="J87" s="204">
        <v>20</v>
      </c>
      <c r="K87" s="215"/>
    </row>
    <row r="88" spans="2:11" ht="15" customHeight="1">
      <c r="B88" s="224"/>
      <c r="C88" s="204" t="s">
        <v>230</v>
      </c>
      <c r="D88" s="204"/>
      <c r="E88" s="204"/>
      <c r="F88" s="223" t="s">
        <v>211</v>
      </c>
      <c r="G88" s="222"/>
      <c r="H88" s="204" t="s">
        <v>231</v>
      </c>
      <c r="I88" s="204" t="s">
        <v>207</v>
      </c>
      <c r="J88" s="204">
        <v>50</v>
      </c>
      <c r="K88" s="215"/>
    </row>
    <row r="89" spans="2:11" ht="15" customHeight="1">
      <c r="B89" s="224"/>
      <c r="C89" s="204" t="s">
        <v>232</v>
      </c>
      <c r="D89" s="204"/>
      <c r="E89" s="204"/>
      <c r="F89" s="223" t="s">
        <v>211</v>
      </c>
      <c r="G89" s="222"/>
      <c r="H89" s="204" t="s">
        <v>232</v>
      </c>
      <c r="I89" s="204" t="s">
        <v>207</v>
      </c>
      <c r="J89" s="204">
        <v>50</v>
      </c>
      <c r="K89" s="215"/>
    </row>
    <row r="90" spans="2:11" ht="15" customHeight="1">
      <c r="B90" s="224"/>
      <c r="C90" s="204" t="s">
        <v>107</v>
      </c>
      <c r="D90" s="204"/>
      <c r="E90" s="204"/>
      <c r="F90" s="223" t="s">
        <v>211</v>
      </c>
      <c r="G90" s="222"/>
      <c r="H90" s="204" t="s">
        <v>233</v>
      </c>
      <c r="I90" s="204" t="s">
        <v>207</v>
      </c>
      <c r="J90" s="204">
        <v>255</v>
      </c>
      <c r="K90" s="215"/>
    </row>
    <row r="91" spans="2:11" ht="15" customHeight="1">
      <c r="B91" s="224"/>
      <c r="C91" s="204" t="s">
        <v>234</v>
      </c>
      <c r="D91" s="204"/>
      <c r="E91" s="204"/>
      <c r="F91" s="223" t="s">
        <v>205</v>
      </c>
      <c r="G91" s="222"/>
      <c r="H91" s="204" t="s">
        <v>235</v>
      </c>
      <c r="I91" s="204" t="s">
        <v>236</v>
      </c>
      <c r="J91" s="204"/>
      <c r="K91" s="215"/>
    </row>
    <row r="92" spans="2:11" ht="15" customHeight="1">
      <c r="B92" s="224"/>
      <c r="C92" s="204" t="s">
        <v>237</v>
      </c>
      <c r="D92" s="204"/>
      <c r="E92" s="204"/>
      <c r="F92" s="223" t="s">
        <v>205</v>
      </c>
      <c r="G92" s="222"/>
      <c r="H92" s="204" t="s">
        <v>238</v>
      </c>
      <c r="I92" s="204" t="s">
        <v>239</v>
      </c>
      <c r="J92" s="204"/>
      <c r="K92" s="215"/>
    </row>
    <row r="93" spans="2:11" ht="15" customHeight="1">
      <c r="B93" s="224"/>
      <c r="C93" s="204" t="s">
        <v>240</v>
      </c>
      <c r="D93" s="204"/>
      <c r="E93" s="204"/>
      <c r="F93" s="223" t="s">
        <v>205</v>
      </c>
      <c r="G93" s="222"/>
      <c r="H93" s="204" t="s">
        <v>240</v>
      </c>
      <c r="I93" s="204" t="s">
        <v>239</v>
      </c>
      <c r="J93" s="204"/>
      <c r="K93" s="215"/>
    </row>
    <row r="94" spans="2:11" ht="15" customHeight="1">
      <c r="B94" s="224"/>
      <c r="C94" s="204" t="s">
        <v>37</v>
      </c>
      <c r="D94" s="204"/>
      <c r="E94" s="204"/>
      <c r="F94" s="223" t="s">
        <v>205</v>
      </c>
      <c r="G94" s="222"/>
      <c r="H94" s="204" t="s">
        <v>241</v>
      </c>
      <c r="I94" s="204" t="s">
        <v>239</v>
      </c>
      <c r="J94" s="204"/>
      <c r="K94" s="215"/>
    </row>
    <row r="95" spans="2:11" ht="15" customHeight="1">
      <c r="B95" s="224"/>
      <c r="C95" s="204" t="s">
        <v>47</v>
      </c>
      <c r="D95" s="204"/>
      <c r="E95" s="204"/>
      <c r="F95" s="223" t="s">
        <v>205</v>
      </c>
      <c r="G95" s="222"/>
      <c r="H95" s="204" t="s">
        <v>242</v>
      </c>
      <c r="I95" s="204" t="s">
        <v>239</v>
      </c>
      <c r="J95" s="204"/>
      <c r="K95" s="215"/>
    </row>
    <row r="96" spans="2:11" ht="15" customHeight="1">
      <c r="B96" s="227"/>
      <c r="C96" s="228"/>
      <c r="D96" s="228"/>
      <c r="E96" s="228"/>
      <c r="F96" s="228"/>
      <c r="G96" s="228"/>
      <c r="H96" s="228"/>
      <c r="I96" s="228"/>
      <c r="J96" s="228"/>
      <c r="K96" s="229"/>
    </row>
    <row r="97" spans="2:11" ht="18.75" customHeight="1">
      <c r="B97" s="230"/>
      <c r="C97" s="231"/>
      <c r="D97" s="231"/>
      <c r="E97" s="231"/>
      <c r="F97" s="231"/>
      <c r="G97" s="231"/>
      <c r="H97" s="231"/>
      <c r="I97" s="231"/>
      <c r="J97" s="231"/>
      <c r="K97" s="230"/>
    </row>
    <row r="98" spans="2:11" ht="18.75" customHeight="1">
      <c r="B98" s="210"/>
      <c r="C98" s="210"/>
      <c r="D98" s="210"/>
      <c r="E98" s="210"/>
      <c r="F98" s="210"/>
      <c r="G98" s="210"/>
      <c r="H98" s="210"/>
      <c r="I98" s="210"/>
      <c r="J98" s="210"/>
      <c r="K98" s="210"/>
    </row>
    <row r="99" spans="2:11" ht="7.5" customHeight="1">
      <c r="B99" s="211"/>
      <c r="C99" s="212"/>
      <c r="D99" s="212"/>
      <c r="E99" s="212"/>
      <c r="F99" s="212"/>
      <c r="G99" s="212"/>
      <c r="H99" s="212"/>
      <c r="I99" s="212"/>
      <c r="J99" s="212"/>
      <c r="K99" s="213"/>
    </row>
    <row r="100" spans="2:11" ht="45" customHeight="1">
      <c r="B100" s="214"/>
      <c r="C100" s="455" t="s">
        <v>243</v>
      </c>
      <c r="D100" s="455"/>
      <c r="E100" s="455"/>
      <c r="F100" s="455"/>
      <c r="G100" s="455"/>
      <c r="H100" s="455"/>
      <c r="I100" s="455"/>
      <c r="J100" s="455"/>
      <c r="K100" s="215"/>
    </row>
    <row r="101" spans="2:11" ht="17.25" customHeight="1">
      <c r="B101" s="214"/>
      <c r="C101" s="216" t="s">
        <v>199</v>
      </c>
      <c r="D101" s="216"/>
      <c r="E101" s="216"/>
      <c r="F101" s="216" t="s">
        <v>200</v>
      </c>
      <c r="G101" s="217"/>
      <c r="H101" s="216" t="s">
        <v>102</v>
      </c>
      <c r="I101" s="216" t="s">
        <v>56</v>
      </c>
      <c r="J101" s="216" t="s">
        <v>201</v>
      </c>
      <c r="K101" s="215"/>
    </row>
    <row r="102" spans="2:11" ht="17.25" customHeight="1">
      <c r="B102" s="214"/>
      <c r="C102" s="218" t="s">
        <v>202</v>
      </c>
      <c r="D102" s="218"/>
      <c r="E102" s="218"/>
      <c r="F102" s="219" t="s">
        <v>203</v>
      </c>
      <c r="G102" s="220"/>
      <c r="H102" s="218"/>
      <c r="I102" s="218"/>
      <c r="J102" s="218" t="s">
        <v>204</v>
      </c>
      <c r="K102" s="215"/>
    </row>
    <row r="103" spans="2:11" ht="5.25" customHeight="1">
      <c r="B103" s="214"/>
      <c r="C103" s="216"/>
      <c r="D103" s="216"/>
      <c r="E103" s="216"/>
      <c r="F103" s="216"/>
      <c r="G103" s="232"/>
      <c r="H103" s="216"/>
      <c r="I103" s="216"/>
      <c r="J103" s="216"/>
      <c r="K103" s="215"/>
    </row>
    <row r="104" spans="2:11" ht="15" customHeight="1">
      <c r="B104" s="214"/>
      <c r="C104" s="204" t="s">
        <v>52</v>
      </c>
      <c r="D104" s="221"/>
      <c r="E104" s="221"/>
      <c r="F104" s="223" t="s">
        <v>205</v>
      </c>
      <c r="G104" s="232"/>
      <c r="H104" s="204" t="s">
        <v>244</v>
      </c>
      <c r="I104" s="204" t="s">
        <v>207</v>
      </c>
      <c r="J104" s="204">
        <v>20</v>
      </c>
      <c r="K104" s="215"/>
    </row>
    <row r="105" spans="2:11" ht="15" customHeight="1">
      <c r="B105" s="214"/>
      <c r="C105" s="204" t="s">
        <v>208</v>
      </c>
      <c r="D105" s="204"/>
      <c r="E105" s="204"/>
      <c r="F105" s="223" t="s">
        <v>205</v>
      </c>
      <c r="G105" s="204"/>
      <c r="H105" s="204" t="s">
        <v>244</v>
      </c>
      <c r="I105" s="204" t="s">
        <v>207</v>
      </c>
      <c r="J105" s="204">
        <v>120</v>
      </c>
      <c r="K105" s="215"/>
    </row>
    <row r="106" spans="2:11" ht="15" customHeight="1">
      <c r="B106" s="224"/>
      <c r="C106" s="204" t="s">
        <v>210</v>
      </c>
      <c r="D106" s="204"/>
      <c r="E106" s="204"/>
      <c r="F106" s="223" t="s">
        <v>211</v>
      </c>
      <c r="G106" s="204"/>
      <c r="H106" s="204" t="s">
        <v>244</v>
      </c>
      <c r="I106" s="204" t="s">
        <v>207</v>
      </c>
      <c r="J106" s="204">
        <v>50</v>
      </c>
      <c r="K106" s="215"/>
    </row>
    <row r="107" spans="2:11" ht="15" customHeight="1">
      <c r="B107" s="224"/>
      <c r="C107" s="204" t="s">
        <v>213</v>
      </c>
      <c r="D107" s="204"/>
      <c r="E107" s="204"/>
      <c r="F107" s="223" t="s">
        <v>205</v>
      </c>
      <c r="G107" s="204"/>
      <c r="H107" s="204" t="s">
        <v>244</v>
      </c>
      <c r="I107" s="204" t="s">
        <v>215</v>
      </c>
      <c r="J107" s="204"/>
      <c r="K107" s="215"/>
    </row>
    <row r="108" spans="2:11" ht="15" customHeight="1">
      <c r="B108" s="224"/>
      <c r="C108" s="204" t="s">
        <v>224</v>
      </c>
      <c r="D108" s="204"/>
      <c r="E108" s="204"/>
      <c r="F108" s="223" t="s">
        <v>211</v>
      </c>
      <c r="G108" s="204"/>
      <c r="H108" s="204" t="s">
        <v>244</v>
      </c>
      <c r="I108" s="204" t="s">
        <v>207</v>
      </c>
      <c r="J108" s="204">
        <v>50</v>
      </c>
      <c r="K108" s="215"/>
    </row>
    <row r="109" spans="2:11" ht="15" customHeight="1">
      <c r="B109" s="224"/>
      <c r="C109" s="204" t="s">
        <v>232</v>
      </c>
      <c r="D109" s="204"/>
      <c r="E109" s="204"/>
      <c r="F109" s="223" t="s">
        <v>211</v>
      </c>
      <c r="G109" s="204"/>
      <c r="H109" s="204" t="s">
        <v>244</v>
      </c>
      <c r="I109" s="204" t="s">
        <v>207</v>
      </c>
      <c r="J109" s="204">
        <v>50</v>
      </c>
      <c r="K109" s="215"/>
    </row>
    <row r="110" spans="2:11" ht="15" customHeight="1">
      <c r="B110" s="224"/>
      <c r="C110" s="204" t="s">
        <v>230</v>
      </c>
      <c r="D110" s="204"/>
      <c r="E110" s="204"/>
      <c r="F110" s="223" t="s">
        <v>211</v>
      </c>
      <c r="G110" s="204"/>
      <c r="H110" s="204" t="s">
        <v>244</v>
      </c>
      <c r="I110" s="204" t="s">
        <v>207</v>
      </c>
      <c r="J110" s="204">
        <v>50</v>
      </c>
      <c r="K110" s="215"/>
    </row>
    <row r="111" spans="2:11" ht="15" customHeight="1">
      <c r="B111" s="224"/>
      <c r="C111" s="204" t="s">
        <v>52</v>
      </c>
      <c r="D111" s="204"/>
      <c r="E111" s="204"/>
      <c r="F111" s="223" t="s">
        <v>205</v>
      </c>
      <c r="G111" s="204"/>
      <c r="H111" s="204" t="s">
        <v>245</v>
      </c>
      <c r="I111" s="204" t="s">
        <v>207</v>
      </c>
      <c r="J111" s="204">
        <v>20</v>
      </c>
      <c r="K111" s="215"/>
    </row>
    <row r="112" spans="2:11" ht="15" customHeight="1">
      <c r="B112" s="224"/>
      <c r="C112" s="204" t="s">
        <v>246</v>
      </c>
      <c r="D112" s="204"/>
      <c r="E112" s="204"/>
      <c r="F112" s="223" t="s">
        <v>205</v>
      </c>
      <c r="G112" s="204"/>
      <c r="H112" s="204" t="s">
        <v>247</v>
      </c>
      <c r="I112" s="204" t="s">
        <v>207</v>
      </c>
      <c r="J112" s="204">
        <v>120</v>
      </c>
      <c r="K112" s="215"/>
    </row>
    <row r="113" spans="2:11" ht="15" customHeight="1">
      <c r="B113" s="224"/>
      <c r="C113" s="204" t="s">
        <v>37</v>
      </c>
      <c r="D113" s="204"/>
      <c r="E113" s="204"/>
      <c r="F113" s="223" t="s">
        <v>205</v>
      </c>
      <c r="G113" s="204"/>
      <c r="H113" s="204" t="s">
        <v>248</v>
      </c>
      <c r="I113" s="204" t="s">
        <v>239</v>
      </c>
      <c r="J113" s="204"/>
      <c r="K113" s="215"/>
    </row>
    <row r="114" spans="2:11" ht="15" customHeight="1">
      <c r="B114" s="224"/>
      <c r="C114" s="204" t="s">
        <v>47</v>
      </c>
      <c r="D114" s="204"/>
      <c r="E114" s="204"/>
      <c r="F114" s="223" t="s">
        <v>205</v>
      </c>
      <c r="G114" s="204"/>
      <c r="H114" s="204" t="s">
        <v>249</v>
      </c>
      <c r="I114" s="204" t="s">
        <v>239</v>
      </c>
      <c r="J114" s="204"/>
      <c r="K114" s="215"/>
    </row>
    <row r="115" spans="2:11" ht="15" customHeight="1">
      <c r="B115" s="224"/>
      <c r="C115" s="204" t="s">
        <v>56</v>
      </c>
      <c r="D115" s="204"/>
      <c r="E115" s="204"/>
      <c r="F115" s="223" t="s">
        <v>205</v>
      </c>
      <c r="G115" s="204"/>
      <c r="H115" s="204" t="s">
        <v>250</v>
      </c>
      <c r="I115" s="204" t="s">
        <v>251</v>
      </c>
      <c r="J115" s="204"/>
      <c r="K115" s="215"/>
    </row>
    <row r="116" spans="2:11" ht="15" customHeight="1">
      <c r="B116" s="227"/>
      <c r="C116" s="233"/>
      <c r="D116" s="233"/>
      <c r="E116" s="233"/>
      <c r="F116" s="233"/>
      <c r="G116" s="233"/>
      <c r="H116" s="233"/>
      <c r="I116" s="233"/>
      <c r="J116" s="233"/>
      <c r="K116" s="229"/>
    </row>
    <row r="117" spans="2:11" ht="18.75" customHeight="1">
      <c r="B117" s="234"/>
      <c r="C117" s="200"/>
      <c r="D117" s="200"/>
      <c r="E117" s="200"/>
      <c r="F117" s="235"/>
      <c r="G117" s="200"/>
      <c r="H117" s="200"/>
      <c r="I117" s="200"/>
      <c r="J117" s="200"/>
      <c r="K117" s="234"/>
    </row>
    <row r="118" spans="2:11" ht="18.75" customHeight="1"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</row>
    <row r="119" spans="2:11" ht="7.5" customHeight="1">
      <c r="B119" s="236"/>
      <c r="C119" s="237"/>
      <c r="D119" s="237"/>
      <c r="E119" s="237"/>
      <c r="F119" s="237"/>
      <c r="G119" s="237"/>
      <c r="H119" s="237"/>
      <c r="I119" s="237"/>
      <c r="J119" s="237"/>
      <c r="K119" s="238"/>
    </row>
    <row r="120" spans="2:11" ht="45" customHeight="1">
      <c r="B120" s="239"/>
      <c r="C120" s="450" t="s">
        <v>252</v>
      </c>
      <c r="D120" s="450"/>
      <c r="E120" s="450"/>
      <c r="F120" s="450"/>
      <c r="G120" s="450"/>
      <c r="H120" s="450"/>
      <c r="I120" s="450"/>
      <c r="J120" s="450"/>
      <c r="K120" s="240"/>
    </row>
    <row r="121" spans="2:11" ht="17.25" customHeight="1">
      <c r="B121" s="241"/>
      <c r="C121" s="216" t="s">
        <v>199</v>
      </c>
      <c r="D121" s="216"/>
      <c r="E121" s="216"/>
      <c r="F121" s="216" t="s">
        <v>200</v>
      </c>
      <c r="G121" s="217"/>
      <c r="H121" s="216" t="s">
        <v>102</v>
      </c>
      <c r="I121" s="216" t="s">
        <v>56</v>
      </c>
      <c r="J121" s="216" t="s">
        <v>201</v>
      </c>
      <c r="K121" s="242"/>
    </row>
    <row r="122" spans="2:11" ht="17.25" customHeight="1">
      <c r="B122" s="241"/>
      <c r="C122" s="218" t="s">
        <v>202</v>
      </c>
      <c r="D122" s="218"/>
      <c r="E122" s="218"/>
      <c r="F122" s="219" t="s">
        <v>203</v>
      </c>
      <c r="G122" s="220"/>
      <c r="H122" s="218"/>
      <c r="I122" s="218"/>
      <c r="J122" s="218" t="s">
        <v>204</v>
      </c>
      <c r="K122" s="242"/>
    </row>
    <row r="123" spans="2:11" ht="5.25" customHeight="1">
      <c r="B123" s="243"/>
      <c r="C123" s="221"/>
      <c r="D123" s="221"/>
      <c r="E123" s="221"/>
      <c r="F123" s="221"/>
      <c r="G123" s="204"/>
      <c r="H123" s="221"/>
      <c r="I123" s="221"/>
      <c r="J123" s="221"/>
      <c r="K123" s="244"/>
    </row>
    <row r="124" spans="2:11" ht="15" customHeight="1">
      <c r="B124" s="243"/>
      <c r="C124" s="204" t="s">
        <v>208</v>
      </c>
      <c r="D124" s="221"/>
      <c r="E124" s="221"/>
      <c r="F124" s="223" t="s">
        <v>205</v>
      </c>
      <c r="G124" s="204"/>
      <c r="H124" s="204" t="s">
        <v>244</v>
      </c>
      <c r="I124" s="204" t="s">
        <v>207</v>
      </c>
      <c r="J124" s="204">
        <v>120</v>
      </c>
      <c r="K124" s="245"/>
    </row>
    <row r="125" spans="2:11" ht="15" customHeight="1">
      <c r="B125" s="243"/>
      <c r="C125" s="204" t="s">
        <v>253</v>
      </c>
      <c r="D125" s="204"/>
      <c r="E125" s="204"/>
      <c r="F125" s="223" t="s">
        <v>205</v>
      </c>
      <c r="G125" s="204"/>
      <c r="H125" s="204" t="s">
        <v>254</v>
      </c>
      <c r="I125" s="204" t="s">
        <v>207</v>
      </c>
      <c r="J125" s="204" t="s">
        <v>255</v>
      </c>
      <c r="K125" s="245"/>
    </row>
    <row r="126" spans="2:11" ht="15" customHeight="1">
      <c r="B126" s="243"/>
      <c r="C126" s="204" t="s">
        <v>154</v>
      </c>
      <c r="D126" s="204"/>
      <c r="E126" s="204"/>
      <c r="F126" s="223" t="s">
        <v>205</v>
      </c>
      <c r="G126" s="204"/>
      <c r="H126" s="204" t="s">
        <v>256</v>
      </c>
      <c r="I126" s="204" t="s">
        <v>207</v>
      </c>
      <c r="J126" s="204" t="s">
        <v>255</v>
      </c>
      <c r="K126" s="245"/>
    </row>
    <row r="127" spans="2:11" ht="15" customHeight="1">
      <c r="B127" s="243"/>
      <c r="C127" s="204" t="s">
        <v>216</v>
      </c>
      <c r="D127" s="204"/>
      <c r="E127" s="204"/>
      <c r="F127" s="223" t="s">
        <v>211</v>
      </c>
      <c r="G127" s="204"/>
      <c r="H127" s="204" t="s">
        <v>217</v>
      </c>
      <c r="I127" s="204" t="s">
        <v>207</v>
      </c>
      <c r="J127" s="204">
        <v>15</v>
      </c>
      <c r="K127" s="245"/>
    </row>
    <row r="128" spans="2:11" ht="15" customHeight="1">
      <c r="B128" s="243"/>
      <c r="C128" s="225" t="s">
        <v>218</v>
      </c>
      <c r="D128" s="225"/>
      <c r="E128" s="225"/>
      <c r="F128" s="226" t="s">
        <v>211</v>
      </c>
      <c r="G128" s="225"/>
      <c r="H128" s="225" t="s">
        <v>219</v>
      </c>
      <c r="I128" s="225" t="s">
        <v>207</v>
      </c>
      <c r="J128" s="225">
        <v>15</v>
      </c>
      <c r="K128" s="245"/>
    </row>
    <row r="129" spans="2:11" ht="15" customHeight="1">
      <c r="B129" s="243"/>
      <c r="C129" s="225" t="s">
        <v>220</v>
      </c>
      <c r="D129" s="225"/>
      <c r="E129" s="225"/>
      <c r="F129" s="226" t="s">
        <v>211</v>
      </c>
      <c r="G129" s="225"/>
      <c r="H129" s="225" t="s">
        <v>221</v>
      </c>
      <c r="I129" s="225" t="s">
        <v>207</v>
      </c>
      <c r="J129" s="225">
        <v>20</v>
      </c>
      <c r="K129" s="245"/>
    </row>
    <row r="130" spans="2:11" ht="15" customHeight="1">
      <c r="B130" s="243"/>
      <c r="C130" s="225" t="s">
        <v>222</v>
      </c>
      <c r="D130" s="225"/>
      <c r="E130" s="225"/>
      <c r="F130" s="226" t="s">
        <v>211</v>
      </c>
      <c r="G130" s="225"/>
      <c r="H130" s="225" t="s">
        <v>223</v>
      </c>
      <c r="I130" s="225" t="s">
        <v>207</v>
      </c>
      <c r="J130" s="225">
        <v>20</v>
      </c>
      <c r="K130" s="245"/>
    </row>
    <row r="131" spans="2:11" ht="15" customHeight="1">
      <c r="B131" s="243"/>
      <c r="C131" s="204" t="s">
        <v>210</v>
      </c>
      <c r="D131" s="204"/>
      <c r="E131" s="204"/>
      <c r="F131" s="223" t="s">
        <v>211</v>
      </c>
      <c r="G131" s="204"/>
      <c r="H131" s="204" t="s">
        <v>244</v>
      </c>
      <c r="I131" s="204" t="s">
        <v>207</v>
      </c>
      <c r="J131" s="204">
        <v>50</v>
      </c>
      <c r="K131" s="245"/>
    </row>
    <row r="132" spans="2:11" ht="15" customHeight="1">
      <c r="B132" s="243"/>
      <c r="C132" s="204" t="s">
        <v>224</v>
      </c>
      <c r="D132" s="204"/>
      <c r="E132" s="204"/>
      <c r="F132" s="223" t="s">
        <v>211</v>
      </c>
      <c r="G132" s="204"/>
      <c r="H132" s="204" t="s">
        <v>244</v>
      </c>
      <c r="I132" s="204" t="s">
        <v>207</v>
      </c>
      <c r="J132" s="204">
        <v>50</v>
      </c>
      <c r="K132" s="245"/>
    </row>
    <row r="133" spans="2:11" ht="15" customHeight="1">
      <c r="B133" s="243"/>
      <c r="C133" s="204" t="s">
        <v>230</v>
      </c>
      <c r="D133" s="204"/>
      <c r="E133" s="204"/>
      <c r="F133" s="223" t="s">
        <v>211</v>
      </c>
      <c r="G133" s="204"/>
      <c r="H133" s="204" t="s">
        <v>244</v>
      </c>
      <c r="I133" s="204" t="s">
        <v>207</v>
      </c>
      <c r="J133" s="204">
        <v>50</v>
      </c>
      <c r="K133" s="245"/>
    </row>
    <row r="134" spans="2:11" ht="15" customHeight="1">
      <c r="B134" s="243"/>
      <c r="C134" s="204" t="s">
        <v>232</v>
      </c>
      <c r="D134" s="204"/>
      <c r="E134" s="204"/>
      <c r="F134" s="223" t="s">
        <v>211</v>
      </c>
      <c r="G134" s="204"/>
      <c r="H134" s="204" t="s">
        <v>244</v>
      </c>
      <c r="I134" s="204" t="s">
        <v>207</v>
      </c>
      <c r="J134" s="204">
        <v>50</v>
      </c>
      <c r="K134" s="245"/>
    </row>
    <row r="135" spans="2:11" ht="15" customHeight="1">
      <c r="B135" s="243"/>
      <c r="C135" s="204" t="s">
        <v>107</v>
      </c>
      <c r="D135" s="204"/>
      <c r="E135" s="204"/>
      <c r="F135" s="223" t="s">
        <v>211</v>
      </c>
      <c r="G135" s="204"/>
      <c r="H135" s="204" t="s">
        <v>257</v>
      </c>
      <c r="I135" s="204" t="s">
        <v>207</v>
      </c>
      <c r="J135" s="204">
        <v>255</v>
      </c>
      <c r="K135" s="245"/>
    </row>
    <row r="136" spans="2:11" ht="15" customHeight="1">
      <c r="B136" s="243"/>
      <c r="C136" s="204" t="s">
        <v>234</v>
      </c>
      <c r="D136" s="204"/>
      <c r="E136" s="204"/>
      <c r="F136" s="223" t="s">
        <v>205</v>
      </c>
      <c r="G136" s="204"/>
      <c r="H136" s="204" t="s">
        <v>258</v>
      </c>
      <c r="I136" s="204" t="s">
        <v>236</v>
      </c>
      <c r="J136" s="204"/>
      <c r="K136" s="245"/>
    </row>
    <row r="137" spans="2:11" ht="15" customHeight="1">
      <c r="B137" s="243"/>
      <c r="C137" s="204" t="s">
        <v>237</v>
      </c>
      <c r="D137" s="204"/>
      <c r="E137" s="204"/>
      <c r="F137" s="223" t="s">
        <v>205</v>
      </c>
      <c r="G137" s="204"/>
      <c r="H137" s="204" t="s">
        <v>259</v>
      </c>
      <c r="I137" s="204" t="s">
        <v>239</v>
      </c>
      <c r="J137" s="204"/>
      <c r="K137" s="245"/>
    </row>
    <row r="138" spans="2:11" ht="15" customHeight="1">
      <c r="B138" s="243"/>
      <c r="C138" s="204" t="s">
        <v>240</v>
      </c>
      <c r="D138" s="204"/>
      <c r="E138" s="204"/>
      <c r="F138" s="223" t="s">
        <v>205</v>
      </c>
      <c r="G138" s="204"/>
      <c r="H138" s="204" t="s">
        <v>240</v>
      </c>
      <c r="I138" s="204" t="s">
        <v>239</v>
      </c>
      <c r="J138" s="204"/>
      <c r="K138" s="245"/>
    </row>
    <row r="139" spans="2:11" ht="15" customHeight="1">
      <c r="B139" s="243"/>
      <c r="C139" s="204" t="s">
        <v>37</v>
      </c>
      <c r="D139" s="204"/>
      <c r="E139" s="204"/>
      <c r="F139" s="223" t="s">
        <v>205</v>
      </c>
      <c r="G139" s="204"/>
      <c r="H139" s="204" t="s">
        <v>260</v>
      </c>
      <c r="I139" s="204" t="s">
        <v>239</v>
      </c>
      <c r="J139" s="204"/>
      <c r="K139" s="245"/>
    </row>
    <row r="140" spans="2:11" ht="15" customHeight="1">
      <c r="B140" s="243"/>
      <c r="C140" s="204" t="s">
        <v>261</v>
      </c>
      <c r="D140" s="204"/>
      <c r="E140" s="204"/>
      <c r="F140" s="223" t="s">
        <v>205</v>
      </c>
      <c r="G140" s="204"/>
      <c r="H140" s="204" t="s">
        <v>262</v>
      </c>
      <c r="I140" s="204" t="s">
        <v>239</v>
      </c>
      <c r="J140" s="204"/>
      <c r="K140" s="245"/>
    </row>
    <row r="141" spans="2:11" ht="15" customHeight="1">
      <c r="B141" s="246"/>
      <c r="C141" s="247"/>
      <c r="D141" s="247"/>
      <c r="E141" s="247"/>
      <c r="F141" s="247"/>
      <c r="G141" s="247"/>
      <c r="H141" s="247"/>
      <c r="I141" s="247"/>
      <c r="J141" s="247"/>
      <c r="K141" s="248"/>
    </row>
    <row r="142" spans="2:11" ht="18.75" customHeight="1">
      <c r="B142" s="200"/>
      <c r="C142" s="200"/>
      <c r="D142" s="200"/>
      <c r="E142" s="200"/>
      <c r="F142" s="235"/>
      <c r="G142" s="200"/>
      <c r="H142" s="200"/>
      <c r="I142" s="200"/>
      <c r="J142" s="200"/>
      <c r="K142" s="200"/>
    </row>
    <row r="143" spans="2:11" ht="18.75" customHeight="1"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</row>
    <row r="144" spans="2:11" ht="7.5" customHeight="1">
      <c r="B144" s="211"/>
      <c r="C144" s="212"/>
      <c r="D144" s="212"/>
      <c r="E144" s="212"/>
      <c r="F144" s="212"/>
      <c r="G144" s="212"/>
      <c r="H144" s="212"/>
      <c r="I144" s="212"/>
      <c r="J144" s="212"/>
      <c r="K144" s="213"/>
    </row>
    <row r="145" spans="2:11" ht="45" customHeight="1">
      <c r="B145" s="214"/>
      <c r="C145" s="455" t="s">
        <v>263</v>
      </c>
      <c r="D145" s="455"/>
      <c r="E145" s="455"/>
      <c r="F145" s="455"/>
      <c r="G145" s="455"/>
      <c r="H145" s="455"/>
      <c r="I145" s="455"/>
      <c r="J145" s="455"/>
      <c r="K145" s="215"/>
    </row>
    <row r="146" spans="2:11" ht="17.25" customHeight="1">
      <c r="B146" s="214"/>
      <c r="C146" s="216" t="s">
        <v>199</v>
      </c>
      <c r="D146" s="216"/>
      <c r="E146" s="216"/>
      <c r="F146" s="216" t="s">
        <v>200</v>
      </c>
      <c r="G146" s="217"/>
      <c r="H146" s="216" t="s">
        <v>102</v>
      </c>
      <c r="I146" s="216" t="s">
        <v>56</v>
      </c>
      <c r="J146" s="216" t="s">
        <v>201</v>
      </c>
      <c r="K146" s="215"/>
    </row>
    <row r="147" spans="2:11" ht="17.25" customHeight="1">
      <c r="B147" s="214"/>
      <c r="C147" s="218" t="s">
        <v>202</v>
      </c>
      <c r="D147" s="218"/>
      <c r="E147" s="218"/>
      <c r="F147" s="219" t="s">
        <v>203</v>
      </c>
      <c r="G147" s="220"/>
      <c r="H147" s="218"/>
      <c r="I147" s="218"/>
      <c r="J147" s="218" t="s">
        <v>204</v>
      </c>
      <c r="K147" s="215"/>
    </row>
    <row r="148" spans="2:11" ht="5.25" customHeight="1">
      <c r="B148" s="224"/>
      <c r="C148" s="221"/>
      <c r="D148" s="221"/>
      <c r="E148" s="221"/>
      <c r="F148" s="221"/>
      <c r="G148" s="222"/>
      <c r="H148" s="221"/>
      <c r="I148" s="221"/>
      <c r="J148" s="221"/>
      <c r="K148" s="245"/>
    </row>
    <row r="149" spans="2:11" ht="15" customHeight="1">
      <c r="B149" s="224"/>
      <c r="C149" s="249" t="s">
        <v>208</v>
      </c>
      <c r="D149" s="204"/>
      <c r="E149" s="204"/>
      <c r="F149" s="250" t="s">
        <v>205</v>
      </c>
      <c r="G149" s="204"/>
      <c r="H149" s="249" t="s">
        <v>244</v>
      </c>
      <c r="I149" s="249" t="s">
        <v>207</v>
      </c>
      <c r="J149" s="249">
        <v>120</v>
      </c>
      <c r="K149" s="245"/>
    </row>
    <row r="150" spans="2:11" ht="15" customHeight="1">
      <c r="B150" s="224"/>
      <c r="C150" s="249" t="s">
        <v>253</v>
      </c>
      <c r="D150" s="204"/>
      <c r="E150" s="204"/>
      <c r="F150" s="250" t="s">
        <v>205</v>
      </c>
      <c r="G150" s="204"/>
      <c r="H150" s="249" t="s">
        <v>264</v>
      </c>
      <c r="I150" s="249" t="s">
        <v>207</v>
      </c>
      <c r="J150" s="249" t="s">
        <v>255</v>
      </c>
      <c r="K150" s="245"/>
    </row>
    <row r="151" spans="2:11" ht="15" customHeight="1">
      <c r="B151" s="224"/>
      <c r="C151" s="249" t="s">
        <v>154</v>
      </c>
      <c r="D151" s="204"/>
      <c r="E151" s="204"/>
      <c r="F151" s="250" t="s">
        <v>205</v>
      </c>
      <c r="G151" s="204"/>
      <c r="H151" s="249" t="s">
        <v>265</v>
      </c>
      <c r="I151" s="249" t="s">
        <v>207</v>
      </c>
      <c r="J151" s="249" t="s">
        <v>255</v>
      </c>
      <c r="K151" s="245"/>
    </row>
    <row r="152" spans="2:11" ht="15" customHeight="1">
      <c r="B152" s="224"/>
      <c r="C152" s="249" t="s">
        <v>210</v>
      </c>
      <c r="D152" s="204"/>
      <c r="E152" s="204"/>
      <c r="F152" s="250" t="s">
        <v>211</v>
      </c>
      <c r="G152" s="204"/>
      <c r="H152" s="249" t="s">
        <v>244</v>
      </c>
      <c r="I152" s="249" t="s">
        <v>207</v>
      </c>
      <c r="J152" s="249">
        <v>50</v>
      </c>
      <c r="K152" s="245"/>
    </row>
    <row r="153" spans="2:11" ht="15" customHeight="1">
      <c r="B153" s="224"/>
      <c r="C153" s="249" t="s">
        <v>213</v>
      </c>
      <c r="D153" s="204"/>
      <c r="E153" s="204"/>
      <c r="F153" s="250" t="s">
        <v>205</v>
      </c>
      <c r="G153" s="204"/>
      <c r="H153" s="249" t="s">
        <v>244</v>
      </c>
      <c r="I153" s="249" t="s">
        <v>215</v>
      </c>
      <c r="J153" s="249"/>
      <c r="K153" s="245"/>
    </row>
    <row r="154" spans="2:11" ht="15" customHeight="1">
      <c r="B154" s="224"/>
      <c r="C154" s="249" t="s">
        <v>224</v>
      </c>
      <c r="D154" s="204"/>
      <c r="E154" s="204"/>
      <c r="F154" s="250" t="s">
        <v>211</v>
      </c>
      <c r="G154" s="204"/>
      <c r="H154" s="249" t="s">
        <v>244</v>
      </c>
      <c r="I154" s="249" t="s">
        <v>207</v>
      </c>
      <c r="J154" s="249">
        <v>50</v>
      </c>
      <c r="K154" s="245"/>
    </row>
    <row r="155" spans="2:11" ht="15" customHeight="1">
      <c r="B155" s="224"/>
      <c r="C155" s="249" t="s">
        <v>232</v>
      </c>
      <c r="D155" s="204"/>
      <c r="E155" s="204"/>
      <c r="F155" s="250" t="s">
        <v>211</v>
      </c>
      <c r="G155" s="204"/>
      <c r="H155" s="249" t="s">
        <v>244</v>
      </c>
      <c r="I155" s="249" t="s">
        <v>207</v>
      </c>
      <c r="J155" s="249">
        <v>50</v>
      </c>
      <c r="K155" s="245"/>
    </row>
    <row r="156" spans="2:11" ht="15" customHeight="1">
      <c r="B156" s="224"/>
      <c r="C156" s="249" t="s">
        <v>230</v>
      </c>
      <c r="D156" s="204"/>
      <c r="E156" s="204"/>
      <c r="F156" s="250" t="s">
        <v>211</v>
      </c>
      <c r="G156" s="204"/>
      <c r="H156" s="249" t="s">
        <v>244</v>
      </c>
      <c r="I156" s="249" t="s">
        <v>207</v>
      </c>
      <c r="J156" s="249">
        <v>50</v>
      </c>
      <c r="K156" s="245"/>
    </row>
    <row r="157" spans="2:11" ht="15" customHeight="1">
      <c r="B157" s="224"/>
      <c r="C157" s="249" t="s">
        <v>96</v>
      </c>
      <c r="D157" s="204"/>
      <c r="E157" s="204"/>
      <c r="F157" s="250" t="s">
        <v>205</v>
      </c>
      <c r="G157" s="204"/>
      <c r="H157" s="249" t="s">
        <v>266</v>
      </c>
      <c r="I157" s="249" t="s">
        <v>207</v>
      </c>
      <c r="J157" s="249" t="s">
        <v>267</v>
      </c>
      <c r="K157" s="245"/>
    </row>
    <row r="158" spans="2:11" ht="15" customHeight="1">
      <c r="B158" s="224"/>
      <c r="C158" s="249" t="s">
        <v>268</v>
      </c>
      <c r="D158" s="204"/>
      <c r="E158" s="204"/>
      <c r="F158" s="250" t="s">
        <v>205</v>
      </c>
      <c r="G158" s="204"/>
      <c r="H158" s="249" t="s">
        <v>269</v>
      </c>
      <c r="I158" s="249" t="s">
        <v>239</v>
      </c>
      <c r="J158" s="249"/>
      <c r="K158" s="245"/>
    </row>
    <row r="159" spans="2:11" ht="15" customHeight="1">
      <c r="B159" s="251"/>
      <c r="C159" s="233"/>
      <c r="D159" s="233"/>
      <c r="E159" s="233"/>
      <c r="F159" s="233"/>
      <c r="G159" s="233"/>
      <c r="H159" s="233"/>
      <c r="I159" s="233"/>
      <c r="J159" s="233"/>
      <c r="K159" s="252"/>
    </row>
    <row r="160" spans="2:11" ht="18.75" customHeight="1">
      <c r="B160" s="200"/>
      <c r="C160" s="204"/>
      <c r="D160" s="204"/>
      <c r="E160" s="204"/>
      <c r="F160" s="223"/>
      <c r="G160" s="204"/>
      <c r="H160" s="204"/>
      <c r="I160" s="204"/>
      <c r="J160" s="204"/>
      <c r="K160" s="200"/>
    </row>
    <row r="161" spans="2:11" ht="18.75" customHeight="1"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</row>
    <row r="162" spans="2:11" ht="7.5" customHeight="1">
      <c r="B162" s="192"/>
      <c r="C162" s="193"/>
      <c r="D162" s="193"/>
      <c r="E162" s="193"/>
      <c r="F162" s="193"/>
      <c r="G162" s="193"/>
      <c r="H162" s="193"/>
      <c r="I162" s="193"/>
      <c r="J162" s="193"/>
      <c r="K162" s="194"/>
    </row>
    <row r="163" spans="2:11" ht="45" customHeight="1">
      <c r="B163" s="195"/>
      <c r="C163" s="450" t="s">
        <v>270</v>
      </c>
      <c r="D163" s="450"/>
      <c r="E163" s="450"/>
      <c r="F163" s="450"/>
      <c r="G163" s="450"/>
      <c r="H163" s="450"/>
      <c r="I163" s="450"/>
      <c r="J163" s="450"/>
      <c r="K163" s="196"/>
    </row>
    <row r="164" spans="2:11" ht="17.25" customHeight="1">
      <c r="B164" s="195"/>
      <c r="C164" s="216" t="s">
        <v>199</v>
      </c>
      <c r="D164" s="216"/>
      <c r="E164" s="216"/>
      <c r="F164" s="216" t="s">
        <v>200</v>
      </c>
      <c r="G164" s="253"/>
      <c r="H164" s="254" t="s">
        <v>102</v>
      </c>
      <c r="I164" s="254" t="s">
        <v>56</v>
      </c>
      <c r="J164" s="216" t="s">
        <v>201</v>
      </c>
      <c r="K164" s="196"/>
    </row>
    <row r="165" spans="2:11" ht="17.25" customHeight="1">
      <c r="B165" s="197"/>
      <c r="C165" s="218" t="s">
        <v>202</v>
      </c>
      <c r="D165" s="218"/>
      <c r="E165" s="218"/>
      <c r="F165" s="219" t="s">
        <v>203</v>
      </c>
      <c r="G165" s="255"/>
      <c r="H165" s="256"/>
      <c r="I165" s="256"/>
      <c r="J165" s="218" t="s">
        <v>204</v>
      </c>
      <c r="K165" s="198"/>
    </row>
    <row r="166" spans="2:11" ht="5.25" customHeight="1">
      <c r="B166" s="224"/>
      <c r="C166" s="221"/>
      <c r="D166" s="221"/>
      <c r="E166" s="221"/>
      <c r="F166" s="221"/>
      <c r="G166" s="222"/>
      <c r="H166" s="221"/>
      <c r="I166" s="221"/>
      <c r="J166" s="221"/>
      <c r="K166" s="245"/>
    </row>
    <row r="167" spans="2:11" ht="15" customHeight="1">
      <c r="B167" s="224"/>
      <c r="C167" s="204" t="s">
        <v>208</v>
      </c>
      <c r="D167" s="204"/>
      <c r="E167" s="204"/>
      <c r="F167" s="223" t="s">
        <v>205</v>
      </c>
      <c r="G167" s="204"/>
      <c r="H167" s="204" t="s">
        <v>244</v>
      </c>
      <c r="I167" s="204" t="s">
        <v>207</v>
      </c>
      <c r="J167" s="204">
        <v>120</v>
      </c>
      <c r="K167" s="245"/>
    </row>
    <row r="168" spans="2:11" ht="15" customHeight="1">
      <c r="B168" s="224"/>
      <c r="C168" s="204" t="s">
        <v>253</v>
      </c>
      <c r="D168" s="204"/>
      <c r="E168" s="204"/>
      <c r="F168" s="223" t="s">
        <v>205</v>
      </c>
      <c r="G168" s="204"/>
      <c r="H168" s="204" t="s">
        <v>254</v>
      </c>
      <c r="I168" s="204" t="s">
        <v>207</v>
      </c>
      <c r="J168" s="204" t="s">
        <v>255</v>
      </c>
      <c r="K168" s="245"/>
    </row>
    <row r="169" spans="2:11" ht="15" customHeight="1">
      <c r="B169" s="224"/>
      <c r="C169" s="204" t="s">
        <v>154</v>
      </c>
      <c r="D169" s="204"/>
      <c r="E169" s="204"/>
      <c r="F169" s="223" t="s">
        <v>205</v>
      </c>
      <c r="G169" s="204"/>
      <c r="H169" s="204" t="s">
        <v>271</v>
      </c>
      <c r="I169" s="204" t="s">
        <v>207</v>
      </c>
      <c r="J169" s="204" t="s">
        <v>255</v>
      </c>
      <c r="K169" s="245"/>
    </row>
    <row r="170" spans="2:11" ht="15" customHeight="1">
      <c r="B170" s="224"/>
      <c r="C170" s="204" t="s">
        <v>210</v>
      </c>
      <c r="D170" s="204"/>
      <c r="E170" s="204"/>
      <c r="F170" s="223" t="s">
        <v>211</v>
      </c>
      <c r="G170" s="204"/>
      <c r="H170" s="204" t="s">
        <v>271</v>
      </c>
      <c r="I170" s="204" t="s">
        <v>207</v>
      </c>
      <c r="J170" s="204">
        <v>50</v>
      </c>
      <c r="K170" s="245"/>
    </row>
    <row r="171" spans="2:11" ht="15" customHeight="1">
      <c r="B171" s="224"/>
      <c r="C171" s="204" t="s">
        <v>213</v>
      </c>
      <c r="D171" s="204"/>
      <c r="E171" s="204"/>
      <c r="F171" s="223" t="s">
        <v>205</v>
      </c>
      <c r="G171" s="204"/>
      <c r="H171" s="204" t="s">
        <v>271</v>
      </c>
      <c r="I171" s="204" t="s">
        <v>215</v>
      </c>
      <c r="J171" s="204"/>
      <c r="K171" s="245"/>
    </row>
    <row r="172" spans="2:11" ht="15" customHeight="1">
      <c r="B172" s="224"/>
      <c r="C172" s="204" t="s">
        <v>224</v>
      </c>
      <c r="D172" s="204"/>
      <c r="E172" s="204"/>
      <c r="F172" s="223" t="s">
        <v>211</v>
      </c>
      <c r="G172" s="204"/>
      <c r="H172" s="204" t="s">
        <v>271</v>
      </c>
      <c r="I172" s="204" t="s">
        <v>207</v>
      </c>
      <c r="J172" s="204">
        <v>50</v>
      </c>
      <c r="K172" s="245"/>
    </row>
    <row r="173" spans="2:11" ht="15" customHeight="1">
      <c r="B173" s="224"/>
      <c r="C173" s="204" t="s">
        <v>232</v>
      </c>
      <c r="D173" s="204"/>
      <c r="E173" s="204"/>
      <c r="F173" s="223" t="s">
        <v>211</v>
      </c>
      <c r="G173" s="204"/>
      <c r="H173" s="204" t="s">
        <v>271</v>
      </c>
      <c r="I173" s="204" t="s">
        <v>207</v>
      </c>
      <c r="J173" s="204">
        <v>50</v>
      </c>
      <c r="K173" s="245"/>
    </row>
    <row r="174" spans="2:11" ht="15" customHeight="1">
      <c r="B174" s="224"/>
      <c r="C174" s="204" t="s">
        <v>230</v>
      </c>
      <c r="D174" s="204"/>
      <c r="E174" s="204"/>
      <c r="F174" s="223" t="s">
        <v>211</v>
      </c>
      <c r="G174" s="204"/>
      <c r="H174" s="204" t="s">
        <v>271</v>
      </c>
      <c r="I174" s="204" t="s">
        <v>207</v>
      </c>
      <c r="J174" s="204">
        <v>50</v>
      </c>
      <c r="K174" s="245"/>
    </row>
    <row r="175" spans="2:11" ht="15" customHeight="1">
      <c r="B175" s="224"/>
      <c r="C175" s="204" t="s">
        <v>101</v>
      </c>
      <c r="D175" s="204"/>
      <c r="E175" s="204"/>
      <c r="F175" s="223" t="s">
        <v>205</v>
      </c>
      <c r="G175" s="204"/>
      <c r="H175" s="204" t="s">
        <v>272</v>
      </c>
      <c r="I175" s="204" t="s">
        <v>273</v>
      </c>
      <c r="J175" s="204"/>
      <c r="K175" s="245"/>
    </row>
    <row r="176" spans="2:11" ht="15" customHeight="1">
      <c r="B176" s="224"/>
      <c r="C176" s="204" t="s">
        <v>56</v>
      </c>
      <c r="D176" s="204"/>
      <c r="E176" s="204"/>
      <c r="F176" s="223" t="s">
        <v>205</v>
      </c>
      <c r="G176" s="204"/>
      <c r="H176" s="204" t="s">
        <v>274</v>
      </c>
      <c r="I176" s="204" t="s">
        <v>275</v>
      </c>
      <c r="J176" s="204">
        <v>1</v>
      </c>
      <c r="K176" s="245"/>
    </row>
    <row r="177" spans="2:11" ht="15" customHeight="1">
      <c r="B177" s="224"/>
      <c r="C177" s="204" t="s">
        <v>52</v>
      </c>
      <c r="D177" s="204"/>
      <c r="E177" s="204"/>
      <c r="F177" s="223" t="s">
        <v>205</v>
      </c>
      <c r="G177" s="204"/>
      <c r="H177" s="204" t="s">
        <v>276</v>
      </c>
      <c r="I177" s="204" t="s">
        <v>207</v>
      </c>
      <c r="J177" s="204">
        <v>20</v>
      </c>
      <c r="K177" s="245"/>
    </row>
    <row r="178" spans="2:11" ht="15" customHeight="1">
      <c r="B178" s="224"/>
      <c r="C178" s="204" t="s">
        <v>102</v>
      </c>
      <c r="D178" s="204"/>
      <c r="E178" s="204"/>
      <c r="F178" s="223" t="s">
        <v>205</v>
      </c>
      <c r="G178" s="204"/>
      <c r="H178" s="204" t="s">
        <v>277</v>
      </c>
      <c r="I178" s="204" t="s">
        <v>207</v>
      </c>
      <c r="J178" s="204">
        <v>255</v>
      </c>
      <c r="K178" s="245"/>
    </row>
    <row r="179" spans="2:11" ht="15" customHeight="1">
      <c r="B179" s="224"/>
      <c r="C179" s="204" t="s">
        <v>103</v>
      </c>
      <c r="D179" s="204"/>
      <c r="E179" s="204"/>
      <c r="F179" s="223" t="s">
        <v>205</v>
      </c>
      <c r="G179" s="204"/>
      <c r="H179" s="204" t="s">
        <v>170</v>
      </c>
      <c r="I179" s="204" t="s">
        <v>207</v>
      </c>
      <c r="J179" s="204">
        <v>10</v>
      </c>
      <c r="K179" s="245"/>
    </row>
    <row r="180" spans="2:11" ht="15" customHeight="1">
      <c r="B180" s="224"/>
      <c r="C180" s="204" t="s">
        <v>104</v>
      </c>
      <c r="D180" s="204"/>
      <c r="E180" s="204"/>
      <c r="F180" s="223" t="s">
        <v>205</v>
      </c>
      <c r="G180" s="204"/>
      <c r="H180" s="204" t="s">
        <v>278</v>
      </c>
      <c r="I180" s="204" t="s">
        <v>239</v>
      </c>
      <c r="J180" s="204"/>
      <c r="K180" s="245"/>
    </row>
    <row r="181" spans="2:11" ht="15" customHeight="1">
      <c r="B181" s="224"/>
      <c r="C181" s="204" t="s">
        <v>279</v>
      </c>
      <c r="D181" s="204"/>
      <c r="E181" s="204"/>
      <c r="F181" s="223" t="s">
        <v>205</v>
      </c>
      <c r="G181" s="204"/>
      <c r="H181" s="204" t="s">
        <v>280</v>
      </c>
      <c r="I181" s="204" t="s">
        <v>239</v>
      </c>
      <c r="J181" s="204"/>
      <c r="K181" s="245"/>
    </row>
    <row r="182" spans="2:11" ht="15" customHeight="1">
      <c r="B182" s="224"/>
      <c r="C182" s="204" t="s">
        <v>268</v>
      </c>
      <c r="D182" s="204"/>
      <c r="E182" s="204"/>
      <c r="F182" s="223" t="s">
        <v>205</v>
      </c>
      <c r="G182" s="204"/>
      <c r="H182" s="204" t="s">
        <v>281</v>
      </c>
      <c r="I182" s="204" t="s">
        <v>239</v>
      </c>
      <c r="J182" s="204"/>
      <c r="K182" s="245"/>
    </row>
    <row r="183" spans="2:11" ht="15" customHeight="1">
      <c r="B183" s="224"/>
      <c r="C183" s="204" t="s">
        <v>106</v>
      </c>
      <c r="D183" s="204"/>
      <c r="E183" s="204"/>
      <c r="F183" s="223" t="s">
        <v>211</v>
      </c>
      <c r="G183" s="204"/>
      <c r="H183" s="204" t="s">
        <v>282</v>
      </c>
      <c r="I183" s="204" t="s">
        <v>207</v>
      </c>
      <c r="J183" s="204">
        <v>50</v>
      </c>
      <c r="K183" s="245"/>
    </row>
    <row r="184" spans="2:11" ht="15" customHeight="1">
      <c r="B184" s="224"/>
      <c r="C184" s="204" t="s">
        <v>283</v>
      </c>
      <c r="D184" s="204"/>
      <c r="E184" s="204"/>
      <c r="F184" s="223" t="s">
        <v>211</v>
      </c>
      <c r="G184" s="204"/>
      <c r="H184" s="204" t="s">
        <v>284</v>
      </c>
      <c r="I184" s="204" t="s">
        <v>285</v>
      </c>
      <c r="J184" s="204"/>
      <c r="K184" s="245"/>
    </row>
    <row r="185" spans="2:11" ht="15" customHeight="1">
      <c r="B185" s="224"/>
      <c r="C185" s="204" t="s">
        <v>286</v>
      </c>
      <c r="D185" s="204"/>
      <c r="E185" s="204"/>
      <c r="F185" s="223" t="s">
        <v>211</v>
      </c>
      <c r="G185" s="204"/>
      <c r="H185" s="204" t="s">
        <v>287</v>
      </c>
      <c r="I185" s="204" t="s">
        <v>285</v>
      </c>
      <c r="J185" s="204"/>
      <c r="K185" s="245"/>
    </row>
    <row r="186" spans="2:11" ht="15" customHeight="1">
      <c r="B186" s="224"/>
      <c r="C186" s="204" t="s">
        <v>288</v>
      </c>
      <c r="D186" s="204"/>
      <c r="E186" s="204"/>
      <c r="F186" s="223" t="s">
        <v>211</v>
      </c>
      <c r="G186" s="204"/>
      <c r="H186" s="204" t="s">
        <v>289</v>
      </c>
      <c r="I186" s="204" t="s">
        <v>285</v>
      </c>
      <c r="J186" s="204"/>
      <c r="K186" s="245"/>
    </row>
    <row r="187" spans="2:11" ht="15" customHeight="1">
      <c r="B187" s="224"/>
      <c r="C187" s="257" t="s">
        <v>290</v>
      </c>
      <c r="D187" s="204"/>
      <c r="E187" s="204"/>
      <c r="F187" s="223" t="s">
        <v>211</v>
      </c>
      <c r="G187" s="204"/>
      <c r="H187" s="204" t="s">
        <v>291</v>
      </c>
      <c r="I187" s="204" t="s">
        <v>292</v>
      </c>
      <c r="J187" s="258" t="s">
        <v>293</v>
      </c>
      <c r="K187" s="245"/>
    </row>
    <row r="188" spans="2:11" ht="15" customHeight="1">
      <c r="B188" s="224"/>
      <c r="C188" s="209" t="s">
        <v>41</v>
      </c>
      <c r="D188" s="204"/>
      <c r="E188" s="204"/>
      <c r="F188" s="223" t="s">
        <v>205</v>
      </c>
      <c r="G188" s="204"/>
      <c r="H188" s="200" t="s">
        <v>294</v>
      </c>
      <c r="I188" s="204" t="s">
        <v>295</v>
      </c>
      <c r="J188" s="204"/>
      <c r="K188" s="245"/>
    </row>
    <row r="189" spans="2:11" ht="15" customHeight="1">
      <c r="B189" s="224"/>
      <c r="C189" s="209" t="s">
        <v>296</v>
      </c>
      <c r="D189" s="204"/>
      <c r="E189" s="204"/>
      <c r="F189" s="223" t="s">
        <v>205</v>
      </c>
      <c r="G189" s="204"/>
      <c r="H189" s="204" t="s">
        <v>297</v>
      </c>
      <c r="I189" s="204" t="s">
        <v>239</v>
      </c>
      <c r="J189" s="204"/>
      <c r="K189" s="245"/>
    </row>
    <row r="190" spans="2:11" ht="15" customHeight="1">
      <c r="B190" s="224"/>
      <c r="C190" s="209" t="s">
        <v>298</v>
      </c>
      <c r="D190" s="204"/>
      <c r="E190" s="204"/>
      <c r="F190" s="223" t="s">
        <v>205</v>
      </c>
      <c r="G190" s="204"/>
      <c r="H190" s="204" t="s">
        <v>299</v>
      </c>
      <c r="I190" s="204" t="s">
        <v>239</v>
      </c>
      <c r="J190" s="204"/>
      <c r="K190" s="245"/>
    </row>
    <row r="191" spans="2:11" ht="15" customHeight="1">
      <c r="B191" s="224"/>
      <c r="C191" s="209" t="s">
        <v>300</v>
      </c>
      <c r="D191" s="204"/>
      <c r="E191" s="204"/>
      <c r="F191" s="223" t="s">
        <v>211</v>
      </c>
      <c r="G191" s="204"/>
      <c r="H191" s="204" t="s">
        <v>301</v>
      </c>
      <c r="I191" s="204" t="s">
        <v>239</v>
      </c>
      <c r="J191" s="204"/>
      <c r="K191" s="245"/>
    </row>
    <row r="192" spans="2:11" ht="15" customHeight="1">
      <c r="B192" s="251"/>
      <c r="C192" s="259"/>
      <c r="D192" s="233"/>
      <c r="E192" s="233"/>
      <c r="F192" s="233"/>
      <c r="G192" s="233"/>
      <c r="H192" s="233"/>
      <c r="I192" s="233"/>
      <c r="J192" s="233"/>
      <c r="K192" s="252"/>
    </row>
    <row r="193" spans="2:11" ht="18.75" customHeight="1">
      <c r="B193" s="200"/>
      <c r="C193" s="204"/>
      <c r="D193" s="204"/>
      <c r="E193" s="204"/>
      <c r="F193" s="223"/>
      <c r="G193" s="204"/>
      <c r="H193" s="204"/>
      <c r="I193" s="204"/>
      <c r="J193" s="204"/>
      <c r="K193" s="200"/>
    </row>
    <row r="194" spans="2:11" ht="18.75" customHeight="1">
      <c r="B194" s="200"/>
      <c r="C194" s="204"/>
      <c r="D194" s="204"/>
      <c r="E194" s="204"/>
      <c r="F194" s="223"/>
      <c r="G194" s="204"/>
      <c r="H194" s="204"/>
      <c r="I194" s="204"/>
      <c r="J194" s="204"/>
      <c r="K194" s="200"/>
    </row>
    <row r="195" spans="2:11" ht="18.75" customHeight="1"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</row>
    <row r="196" spans="2:11" ht="13.5">
      <c r="B196" s="192"/>
      <c r="C196" s="193"/>
      <c r="D196" s="193"/>
      <c r="E196" s="193"/>
      <c r="F196" s="193"/>
      <c r="G196" s="193"/>
      <c r="H196" s="193"/>
      <c r="I196" s="193"/>
      <c r="J196" s="193"/>
      <c r="K196" s="194"/>
    </row>
    <row r="197" spans="2:11" ht="21">
      <c r="B197" s="195"/>
      <c r="C197" s="450" t="s">
        <v>302</v>
      </c>
      <c r="D197" s="450"/>
      <c r="E197" s="450"/>
      <c r="F197" s="450"/>
      <c r="G197" s="450"/>
      <c r="H197" s="450"/>
      <c r="I197" s="450"/>
      <c r="J197" s="450"/>
      <c r="K197" s="196"/>
    </row>
    <row r="198" spans="2:11" ht="25.5" customHeight="1">
      <c r="B198" s="195"/>
      <c r="C198" s="260" t="s">
        <v>303</v>
      </c>
      <c r="D198" s="260"/>
      <c r="E198" s="260"/>
      <c r="F198" s="260" t="s">
        <v>304</v>
      </c>
      <c r="G198" s="261"/>
      <c r="H198" s="456" t="s">
        <v>305</v>
      </c>
      <c r="I198" s="456"/>
      <c r="J198" s="456"/>
      <c r="K198" s="196"/>
    </row>
    <row r="199" spans="2:11" ht="5.25" customHeight="1">
      <c r="B199" s="224"/>
      <c r="C199" s="221"/>
      <c r="D199" s="221"/>
      <c r="E199" s="221"/>
      <c r="F199" s="221"/>
      <c r="G199" s="204"/>
      <c r="H199" s="221"/>
      <c r="I199" s="221"/>
      <c r="J199" s="221"/>
      <c r="K199" s="245"/>
    </row>
    <row r="200" spans="2:11" ht="15" customHeight="1">
      <c r="B200" s="224"/>
      <c r="C200" s="204" t="s">
        <v>295</v>
      </c>
      <c r="D200" s="204"/>
      <c r="E200" s="204"/>
      <c r="F200" s="223" t="s">
        <v>42</v>
      </c>
      <c r="G200" s="204"/>
      <c r="H200" s="453" t="s">
        <v>306</v>
      </c>
      <c r="I200" s="453"/>
      <c r="J200" s="453"/>
      <c r="K200" s="245"/>
    </row>
    <row r="201" spans="2:11" ht="15" customHeight="1">
      <c r="B201" s="224"/>
      <c r="C201" s="230"/>
      <c r="D201" s="204"/>
      <c r="E201" s="204"/>
      <c r="F201" s="223" t="s">
        <v>43</v>
      </c>
      <c r="G201" s="204"/>
      <c r="H201" s="453" t="s">
        <v>307</v>
      </c>
      <c r="I201" s="453"/>
      <c r="J201" s="453"/>
      <c r="K201" s="245"/>
    </row>
    <row r="202" spans="2:11" ht="15" customHeight="1">
      <c r="B202" s="224"/>
      <c r="C202" s="230"/>
      <c r="D202" s="204"/>
      <c r="E202" s="204"/>
      <c r="F202" s="223" t="s">
        <v>46</v>
      </c>
      <c r="G202" s="204"/>
      <c r="H202" s="453" t="s">
        <v>308</v>
      </c>
      <c r="I202" s="453"/>
      <c r="J202" s="453"/>
      <c r="K202" s="245"/>
    </row>
    <row r="203" spans="2:11" ht="15" customHeight="1">
      <c r="B203" s="224"/>
      <c r="C203" s="204"/>
      <c r="D203" s="204"/>
      <c r="E203" s="204"/>
      <c r="F203" s="223" t="s">
        <v>44</v>
      </c>
      <c r="G203" s="204"/>
      <c r="H203" s="453" t="s">
        <v>309</v>
      </c>
      <c r="I203" s="453"/>
      <c r="J203" s="453"/>
      <c r="K203" s="245"/>
    </row>
    <row r="204" spans="2:11" ht="15" customHeight="1">
      <c r="B204" s="224"/>
      <c r="C204" s="204"/>
      <c r="D204" s="204"/>
      <c r="E204" s="204"/>
      <c r="F204" s="223" t="s">
        <v>45</v>
      </c>
      <c r="G204" s="204"/>
      <c r="H204" s="453" t="s">
        <v>310</v>
      </c>
      <c r="I204" s="453"/>
      <c r="J204" s="453"/>
      <c r="K204" s="245"/>
    </row>
    <row r="205" spans="2:11" ht="15" customHeight="1">
      <c r="B205" s="224"/>
      <c r="C205" s="204"/>
      <c r="D205" s="204"/>
      <c r="E205" s="204"/>
      <c r="F205" s="223"/>
      <c r="G205" s="204"/>
      <c r="H205" s="204"/>
      <c r="I205" s="204"/>
      <c r="J205" s="204"/>
      <c r="K205" s="245"/>
    </row>
    <row r="206" spans="2:11" ht="15" customHeight="1">
      <c r="B206" s="224"/>
      <c r="C206" s="204" t="s">
        <v>251</v>
      </c>
      <c r="D206" s="204"/>
      <c r="E206" s="204"/>
      <c r="F206" s="223" t="s">
        <v>76</v>
      </c>
      <c r="G206" s="204"/>
      <c r="H206" s="453" t="s">
        <v>311</v>
      </c>
      <c r="I206" s="453"/>
      <c r="J206" s="453"/>
      <c r="K206" s="245"/>
    </row>
    <row r="207" spans="2:11" ht="15" customHeight="1">
      <c r="B207" s="224"/>
      <c r="C207" s="230"/>
      <c r="D207" s="204"/>
      <c r="E207" s="204"/>
      <c r="F207" s="223" t="s">
        <v>150</v>
      </c>
      <c r="G207" s="204"/>
      <c r="H207" s="453" t="s">
        <v>151</v>
      </c>
      <c r="I207" s="453"/>
      <c r="J207" s="453"/>
      <c r="K207" s="245"/>
    </row>
    <row r="208" spans="2:11" ht="15" customHeight="1">
      <c r="B208" s="224"/>
      <c r="C208" s="204"/>
      <c r="D208" s="204"/>
      <c r="E208" s="204"/>
      <c r="F208" s="223" t="s">
        <v>148</v>
      </c>
      <c r="G208" s="204"/>
      <c r="H208" s="453" t="s">
        <v>312</v>
      </c>
      <c r="I208" s="453"/>
      <c r="J208" s="453"/>
      <c r="K208" s="245"/>
    </row>
    <row r="209" spans="2:11" ht="15" customHeight="1">
      <c r="B209" s="262"/>
      <c r="C209" s="230"/>
      <c r="D209" s="230"/>
      <c r="E209" s="230"/>
      <c r="F209" s="223" t="s">
        <v>152</v>
      </c>
      <c r="G209" s="209"/>
      <c r="H209" s="457" t="s">
        <v>153</v>
      </c>
      <c r="I209" s="457"/>
      <c r="J209" s="457"/>
      <c r="K209" s="263"/>
    </row>
    <row r="210" spans="2:11" ht="15" customHeight="1">
      <c r="B210" s="262"/>
      <c r="C210" s="230"/>
      <c r="D210" s="230"/>
      <c r="E210" s="230"/>
      <c r="F210" s="223" t="s">
        <v>122</v>
      </c>
      <c r="G210" s="209"/>
      <c r="H210" s="457" t="s">
        <v>120</v>
      </c>
      <c r="I210" s="457"/>
      <c r="J210" s="457"/>
      <c r="K210" s="263"/>
    </row>
    <row r="211" spans="2:11" ht="15" customHeight="1">
      <c r="B211" s="262"/>
      <c r="C211" s="230"/>
      <c r="D211" s="230"/>
      <c r="E211" s="230"/>
      <c r="F211" s="264"/>
      <c r="G211" s="209"/>
      <c r="H211" s="265"/>
      <c r="I211" s="265"/>
      <c r="J211" s="265"/>
      <c r="K211" s="263"/>
    </row>
    <row r="212" spans="2:11" ht="15" customHeight="1">
      <c r="B212" s="262"/>
      <c r="C212" s="204" t="s">
        <v>275</v>
      </c>
      <c r="D212" s="230"/>
      <c r="E212" s="230"/>
      <c r="F212" s="223">
        <v>1</v>
      </c>
      <c r="G212" s="209"/>
      <c r="H212" s="457" t="s">
        <v>313</v>
      </c>
      <c r="I212" s="457"/>
      <c r="J212" s="457"/>
      <c r="K212" s="263"/>
    </row>
    <row r="213" spans="2:11" ht="15" customHeight="1">
      <c r="B213" s="262"/>
      <c r="C213" s="230"/>
      <c r="D213" s="230"/>
      <c r="E213" s="230"/>
      <c r="F213" s="223">
        <v>2</v>
      </c>
      <c r="G213" s="209"/>
      <c r="H213" s="457" t="s">
        <v>314</v>
      </c>
      <c r="I213" s="457"/>
      <c r="J213" s="457"/>
      <c r="K213" s="263"/>
    </row>
    <row r="214" spans="2:11" ht="15" customHeight="1">
      <c r="B214" s="262"/>
      <c r="C214" s="230"/>
      <c r="D214" s="230"/>
      <c r="E214" s="230"/>
      <c r="F214" s="223">
        <v>3</v>
      </c>
      <c r="G214" s="209"/>
      <c r="H214" s="457" t="s">
        <v>315</v>
      </c>
      <c r="I214" s="457"/>
      <c r="J214" s="457"/>
      <c r="K214" s="263"/>
    </row>
    <row r="215" spans="2:11" ht="15" customHeight="1">
      <c r="B215" s="262"/>
      <c r="C215" s="230"/>
      <c r="D215" s="230"/>
      <c r="E215" s="230"/>
      <c r="F215" s="223">
        <v>4</v>
      </c>
      <c r="G215" s="209"/>
      <c r="H215" s="457" t="s">
        <v>316</v>
      </c>
      <c r="I215" s="457"/>
      <c r="J215" s="457"/>
      <c r="K215" s="263"/>
    </row>
    <row r="216" spans="2:11" ht="12.75" customHeight="1">
      <c r="B216" s="266"/>
      <c r="C216" s="267"/>
      <c r="D216" s="267"/>
      <c r="E216" s="267"/>
      <c r="F216" s="267"/>
      <c r="G216" s="267"/>
      <c r="H216" s="267"/>
      <c r="I216" s="267"/>
      <c r="J216" s="267"/>
      <c r="K216" s="268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7"/>
  <sheetViews>
    <sheetView workbookViewId="0" topLeftCell="A1">
      <selection activeCell="C30" sqref="C30"/>
    </sheetView>
  </sheetViews>
  <sheetFormatPr defaultColWidth="9.33203125" defaultRowHeight="13.5"/>
  <cols>
    <col min="1" max="1" width="10.16015625" style="276" customWidth="1"/>
    <col min="2" max="2" width="18.83203125" style="276" customWidth="1"/>
    <col min="3" max="3" width="110.16015625" style="276" customWidth="1"/>
    <col min="4" max="4" width="89.33203125" style="277" customWidth="1"/>
    <col min="5" max="16384" width="9.33203125" style="276" customWidth="1"/>
  </cols>
  <sheetData>
    <row r="3" spans="2:4" ht="13.5">
      <c r="B3" s="284"/>
      <c r="C3" s="284" t="s">
        <v>402</v>
      </c>
      <c r="D3" s="283" t="s">
        <v>401</v>
      </c>
    </row>
    <row r="5" spans="2:4" ht="17.25" customHeight="1">
      <c r="B5" s="282" t="s">
        <v>79</v>
      </c>
      <c r="C5" s="281" t="s">
        <v>400</v>
      </c>
      <c r="D5" s="278" t="s">
        <v>399</v>
      </c>
    </row>
    <row r="6" spans="2:4" ht="13.5">
      <c r="B6" s="282" t="s">
        <v>82</v>
      </c>
      <c r="C6" s="281" t="s">
        <v>83</v>
      </c>
      <c r="D6" s="278"/>
    </row>
    <row r="7" spans="2:4" ht="13.5">
      <c r="B7" s="280" t="s">
        <v>85</v>
      </c>
      <c r="C7" s="279" t="s">
        <v>398</v>
      </c>
      <c r="D7" s="278"/>
    </row>
  </sheetData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Novák</dc:creator>
  <cp:keywords/>
  <dc:description/>
  <cp:lastModifiedBy>Kozáková Iveta</cp:lastModifiedBy>
  <cp:lastPrinted>2018-05-21T13:12:37Z</cp:lastPrinted>
  <dcterms:created xsi:type="dcterms:W3CDTF">2017-04-07T10:35:06Z</dcterms:created>
  <dcterms:modified xsi:type="dcterms:W3CDTF">2018-09-04T08:01:18Z</dcterms:modified>
  <cp:category/>
  <cp:version/>
  <cp:contentType/>
  <cp:contentStatus/>
</cp:coreProperties>
</file>